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R104" i="51"/>
  <c r="H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S73" i="51" s="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O73" i="51" s="1"/>
  <c r="N74" i="51"/>
  <c r="M74" i="51"/>
  <c r="L74" i="51"/>
  <c r="K74" i="51"/>
  <c r="K73" i="51" s="1"/>
  <c r="J74" i="51"/>
  <c r="I74" i="51"/>
  <c r="H74" i="51"/>
  <c r="G74" i="51"/>
  <c r="G73" i="51" s="1"/>
  <c r="F74" i="51"/>
  <c r="E74" i="51"/>
  <c r="E73" i="51" s="1"/>
  <c r="D74" i="51"/>
  <c r="C74" i="51"/>
  <c r="C73" i="51" s="1"/>
  <c r="B74" i="51"/>
  <c r="W73" i="51"/>
  <c r="W54" i="51"/>
  <c r="V54" i="51"/>
  <c r="V87" i="51" s="1"/>
  <c r="U54" i="51"/>
  <c r="U87" i="51" s="1"/>
  <c r="T54" i="51"/>
  <c r="T87" i="51" s="1"/>
  <c r="S54" i="51"/>
  <c r="R54" i="51"/>
  <c r="Q54" i="51"/>
  <c r="P54" i="51"/>
  <c r="O54" i="51"/>
  <c r="N54" i="51"/>
  <c r="N87" i="51" s="1"/>
  <c r="M54" i="51"/>
  <c r="M87" i="51" s="1"/>
  <c r="L54" i="51"/>
  <c r="L87" i="51" s="1"/>
  <c r="K54" i="51"/>
  <c r="J54" i="51"/>
  <c r="J105" i="51" s="1"/>
  <c r="I54" i="51"/>
  <c r="H54" i="51"/>
  <c r="G54" i="5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G104" i="51" s="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Q27" i="51"/>
  <c r="P27" i="51"/>
  <c r="P80" i="51" s="1"/>
  <c r="O27" i="51"/>
  <c r="N27" i="51"/>
  <c r="M27" i="51"/>
  <c r="L27" i="51"/>
  <c r="K27" i="51"/>
  <c r="J27" i="51"/>
  <c r="I27" i="51"/>
  <c r="H27" i="51"/>
  <c r="H80" i="51" s="1"/>
  <c r="G27" i="51"/>
  <c r="F27" i="51"/>
  <c r="E27" i="5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Q87" i="50"/>
  <c r="N87" i="50"/>
  <c r="I87" i="50"/>
  <c r="F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R73" i="50" s="1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S80" i="50"/>
  <c r="C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M73" i="50" s="1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J73" i="50" s="1"/>
  <c r="I76" i="50"/>
  <c r="H76" i="50"/>
  <c r="G76" i="50"/>
  <c r="F76" i="50"/>
  <c r="E76" i="50"/>
  <c r="E73" i="50" s="1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B73" i="50" s="1"/>
  <c r="W74" i="50"/>
  <c r="W73" i="50" s="1"/>
  <c r="V74" i="50"/>
  <c r="U74" i="50"/>
  <c r="T74" i="50"/>
  <c r="T73" i="50" s="1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V87" i="50" s="1"/>
  <c r="U54" i="50"/>
  <c r="T54" i="50"/>
  <c r="S54" i="50"/>
  <c r="R54" i="50"/>
  <c r="Q54" i="50"/>
  <c r="P54" i="50"/>
  <c r="P87" i="50" s="1"/>
  <c r="O54" i="50"/>
  <c r="O87" i="50" s="1"/>
  <c r="N54" i="50"/>
  <c r="M54" i="50"/>
  <c r="L54" i="50"/>
  <c r="K54" i="50"/>
  <c r="J54" i="50"/>
  <c r="I54" i="50"/>
  <c r="H54" i="50"/>
  <c r="H87" i="50" s="1"/>
  <c r="G54" i="50"/>
  <c r="G87" i="50" s="1"/>
  <c r="F54" i="50"/>
  <c r="E54" i="50"/>
  <c r="D54" i="50"/>
  <c r="C54" i="50"/>
  <c r="B54" i="50"/>
  <c r="B105" i="50" s="1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I83" i="50" s="1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V27" i="50"/>
  <c r="U27" i="50"/>
  <c r="T27" i="50"/>
  <c r="S27" i="50"/>
  <c r="S103" i="50" s="1"/>
  <c r="R27" i="50"/>
  <c r="Q27" i="50"/>
  <c r="Q103" i="50" s="1"/>
  <c r="P27" i="50"/>
  <c r="O27" i="50"/>
  <c r="N27" i="50"/>
  <c r="M27" i="50"/>
  <c r="L27" i="50"/>
  <c r="K27" i="50"/>
  <c r="K103" i="50" s="1"/>
  <c r="J27" i="50"/>
  <c r="I27" i="50"/>
  <c r="H27" i="50"/>
  <c r="G27" i="50"/>
  <c r="F27" i="50"/>
  <c r="E27" i="50"/>
  <c r="D27" i="50"/>
  <c r="C27" i="50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B105" i="49"/>
  <c r="N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T83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S80" i="49"/>
  <c r="N80" i="49"/>
  <c r="K80" i="49"/>
  <c r="C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E73" i="49" s="1"/>
  <c r="D76" i="49"/>
  <c r="C76" i="49"/>
  <c r="B76" i="49"/>
  <c r="W75" i="49"/>
  <c r="V75" i="49"/>
  <c r="U75" i="49"/>
  <c r="T75" i="49"/>
  <c r="S75" i="49"/>
  <c r="R75" i="49"/>
  <c r="Q75" i="49"/>
  <c r="Q73" i="49" s="1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U73" i="49" s="1"/>
  <c r="T74" i="49"/>
  <c r="S74" i="49"/>
  <c r="R74" i="49"/>
  <c r="Q74" i="49"/>
  <c r="P74" i="49"/>
  <c r="O74" i="49"/>
  <c r="N74" i="49"/>
  <c r="M74" i="49"/>
  <c r="M73" i="49" s="1"/>
  <c r="L74" i="49"/>
  <c r="K74" i="49"/>
  <c r="K73" i="49" s="1"/>
  <c r="J74" i="49"/>
  <c r="I74" i="49"/>
  <c r="H74" i="49"/>
  <c r="G74" i="49"/>
  <c r="F74" i="49"/>
  <c r="E74" i="49"/>
  <c r="D74" i="49"/>
  <c r="C74" i="49"/>
  <c r="B74" i="49"/>
  <c r="W54" i="49"/>
  <c r="W105" i="49" s="1"/>
  <c r="V54" i="49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O105" i="49" s="1"/>
  <c r="N54" i="49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G105" i="49" s="1"/>
  <c r="F54" i="49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80" i="49" s="1"/>
  <c r="U27" i="49"/>
  <c r="U103" i="49" s="1"/>
  <c r="T27" i="49"/>
  <c r="T103" i="49" s="1"/>
  <c r="S27" i="49"/>
  <c r="S103" i="49" s="1"/>
  <c r="R27" i="49"/>
  <c r="Q27" i="49"/>
  <c r="Q103" i="49" s="1"/>
  <c r="P27" i="49"/>
  <c r="P103" i="49" s="1"/>
  <c r="O27" i="49"/>
  <c r="O103" i="49" s="1"/>
  <c r="N27" i="49"/>
  <c r="M27" i="49"/>
  <c r="M103" i="49" s="1"/>
  <c r="L27" i="49"/>
  <c r="L103" i="49" s="1"/>
  <c r="K27" i="49"/>
  <c r="K103" i="49" s="1"/>
  <c r="J27" i="49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I180" i="4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P60" i="47"/>
  <c r="O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O52" i="47" s="1"/>
  <c r="N56" i="47"/>
  <c r="M56" i="47"/>
  <c r="L56" i="47"/>
  <c r="L52" i="47" s="1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D52" i="47" s="1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W52" i="47" s="1"/>
  <c r="V53" i="47"/>
  <c r="U53" i="47"/>
  <c r="T53" i="47"/>
  <c r="T52" i="47" s="1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W28" i="47"/>
  <c r="W60" i="47" s="1"/>
  <c r="V28" i="47"/>
  <c r="V60" i="47" s="1"/>
  <c r="U28" i="47"/>
  <c r="T28" i="47"/>
  <c r="T60" i="47" s="1"/>
  <c r="S28" i="47"/>
  <c r="S60" i="47" s="1"/>
  <c r="R28" i="47"/>
  <c r="Q28" i="47"/>
  <c r="P28" i="47"/>
  <c r="O28" i="47"/>
  <c r="N28" i="47"/>
  <c r="N60" i="47" s="1"/>
  <c r="M28" i="47"/>
  <c r="L28" i="47"/>
  <c r="L60" i="47" s="1"/>
  <c r="K28" i="47"/>
  <c r="K60" i="47" s="1"/>
  <c r="J28" i="47"/>
  <c r="I28" i="47"/>
  <c r="H28" i="47"/>
  <c r="H60" i="47" s="1"/>
  <c r="G28" i="47"/>
  <c r="G60" i="47" s="1"/>
  <c r="F28" i="47"/>
  <c r="F60" i="47" s="1"/>
  <c r="E28" i="47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O60" i="46"/>
  <c r="N60" i="46"/>
  <c r="H60" i="46"/>
  <c r="G60" i="46"/>
  <c r="D60" i="46"/>
  <c r="C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L52" i="46" s="1"/>
  <c r="K56" i="46"/>
  <c r="J56" i="46"/>
  <c r="J52" i="46" s="1"/>
  <c r="I56" i="46"/>
  <c r="H56" i="46"/>
  <c r="H52" i="46" s="1"/>
  <c r="G56" i="46"/>
  <c r="G52" i="46" s="1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V52" i="46" s="1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S52" i="46" s="1"/>
  <c r="R53" i="46"/>
  <c r="R52" i="46" s="1"/>
  <c r="Q53" i="46"/>
  <c r="P53" i="46"/>
  <c r="P52" i="46" s="1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W60" i="46" s="1"/>
  <c r="V28" i="46"/>
  <c r="U28" i="46"/>
  <c r="T28" i="46"/>
  <c r="T60" i="46" s="1"/>
  <c r="S28" i="46"/>
  <c r="S60" i="46" s="1"/>
  <c r="R28" i="46"/>
  <c r="R60" i="46" s="1"/>
  <c r="Q28" i="46"/>
  <c r="P28" i="46"/>
  <c r="P60" i="46" s="1"/>
  <c r="O28" i="46"/>
  <c r="N28" i="46"/>
  <c r="M28" i="46"/>
  <c r="L28" i="46"/>
  <c r="K28" i="46"/>
  <c r="J28" i="46"/>
  <c r="J60" i="46" s="1"/>
  <c r="I28" i="46"/>
  <c r="H28" i="46"/>
  <c r="G28" i="46"/>
  <c r="F28" i="46"/>
  <c r="E28" i="46"/>
  <c r="D28" i="46"/>
  <c r="C28" i="46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S77" i="45"/>
  <c r="Q77" i="45"/>
  <c r="M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T60" i="45"/>
  <c r="R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H52" i="45" s="1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Q52" i="45"/>
  <c r="I52" i="45"/>
  <c r="W28" i="45"/>
  <c r="V28" i="45"/>
  <c r="U28" i="45"/>
  <c r="U60" i="45" s="1"/>
  <c r="T28" i="45"/>
  <c r="T77" i="45" s="1"/>
  <c r="S28" i="45"/>
  <c r="R28" i="45"/>
  <c r="R77" i="45" s="1"/>
  <c r="Q28" i="45"/>
  <c r="Q60" i="45" s="1"/>
  <c r="P28" i="45"/>
  <c r="P77" i="47" s="1"/>
  <c r="O28" i="45"/>
  <c r="O77" i="46" s="1"/>
  <c r="N28" i="45"/>
  <c r="M28" i="45"/>
  <c r="M60" i="45" s="1"/>
  <c r="L28" i="45"/>
  <c r="L77" i="45" s="1"/>
  <c r="K28" i="45"/>
  <c r="K77" i="47" s="1"/>
  <c r="J28" i="45"/>
  <c r="J77" i="45" s="1"/>
  <c r="I28" i="45"/>
  <c r="I77" i="45" s="1"/>
  <c r="H28" i="45"/>
  <c r="H77" i="47" s="1"/>
  <c r="G28" i="45"/>
  <c r="F28" i="45"/>
  <c r="E28" i="45"/>
  <c r="E77" i="45" s="1"/>
  <c r="D28" i="45"/>
  <c r="D77" i="45" s="1"/>
  <c r="C28" i="45"/>
  <c r="C77" i="47" s="1"/>
  <c r="B28" i="45"/>
  <c r="B77" i="45" s="1"/>
  <c r="A1" i="45"/>
  <c r="U38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T33" i="44"/>
  <c r="T38" i="44" s="1"/>
  <c r="S33" i="44"/>
  <c r="S38" i="44" s="1"/>
  <c r="R33" i="44"/>
  <c r="R38" i="44" s="1"/>
  <c r="R179" i="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H179" i="4" s="1"/>
  <c r="G33" i="44"/>
  <c r="G38" i="44" s="1"/>
  <c r="F33" i="44"/>
  <c r="F38" i="44" s="1"/>
  <c r="E33" i="44"/>
  <c r="E38" i="44" s="1"/>
  <c r="E179" i="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K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H63" i="43" s="1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G63" i="43" s="1"/>
  <c r="F65" i="43"/>
  <c r="E65" i="43"/>
  <c r="D65" i="43"/>
  <c r="C65" i="43"/>
  <c r="B65" i="43"/>
  <c r="W64" i="43"/>
  <c r="V64" i="43"/>
  <c r="V63" i="43" s="1"/>
  <c r="U64" i="43"/>
  <c r="T64" i="43"/>
  <c r="S64" i="43"/>
  <c r="R64" i="43"/>
  <c r="Q64" i="43"/>
  <c r="P64" i="43"/>
  <c r="P63" i="43" s="1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W72" i="43" s="1"/>
  <c r="V39" i="43"/>
  <c r="U39" i="43"/>
  <c r="T39" i="43"/>
  <c r="S39" i="43"/>
  <c r="S72" i="43" s="1"/>
  <c r="R39" i="43"/>
  <c r="Q39" i="43"/>
  <c r="Q72" i="43" s="1"/>
  <c r="P39" i="43"/>
  <c r="P72" i="43" s="1"/>
  <c r="O39" i="43"/>
  <c r="O72" i="43" s="1"/>
  <c r="N39" i="43"/>
  <c r="M39" i="43"/>
  <c r="L39" i="43"/>
  <c r="K39" i="43"/>
  <c r="J39" i="43"/>
  <c r="I39" i="43"/>
  <c r="I72" i="43" s="1"/>
  <c r="H39" i="43"/>
  <c r="H72" i="43" s="1"/>
  <c r="G39" i="43"/>
  <c r="G72" i="43" s="1"/>
  <c r="F39" i="43"/>
  <c r="E39" i="43"/>
  <c r="D39" i="43"/>
  <c r="C39" i="43"/>
  <c r="C72" i="43" s="1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R90" i="42"/>
  <c r="B90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V72" i="42"/>
  <c r="T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K63" i="42" s="1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B63" i="42" s="1"/>
  <c r="W65" i="42"/>
  <c r="W63" i="42" s="1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C63" i="42" s="1"/>
  <c r="B65" i="42"/>
  <c r="W64" i="42"/>
  <c r="V64" i="42"/>
  <c r="U64" i="42"/>
  <c r="T64" i="42"/>
  <c r="S64" i="42"/>
  <c r="S63" i="42" s="1"/>
  <c r="R64" i="42"/>
  <c r="Q64" i="42"/>
  <c r="Q63" i="42" s="1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U39" i="42"/>
  <c r="U90" i="42" s="1"/>
  <c r="T39" i="42"/>
  <c r="T90" i="42" s="1"/>
  <c r="S39" i="42"/>
  <c r="S72" i="42" s="1"/>
  <c r="R39" i="42"/>
  <c r="R72" i="42" s="1"/>
  <c r="Q39" i="42"/>
  <c r="P39" i="42"/>
  <c r="O39" i="42"/>
  <c r="N39" i="42"/>
  <c r="N72" i="42" s="1"/>
  <c r="M39" i="42"/>
  <c r="M90" i="42" s="1"/>
  <c r="L39" i="42"/>
  <c r="L72" i="42" s="1"/>
  <c r="K39" i="42"/>
  <c r="K72" i="42" s="1"/>
  <c r="J39" i="42"/>
  <c r="J72" i="42" s="1"/>
  <c r="I39" i="42"/>
  <c r="H39" i="42"/>
  <c r="G39" i="42"/>
  <c r="F39" i="42"/>
  <c r="F72" i="42" s="1"/>
  <c r="E39" i="42"/>
  <c r="D39" i="42"/>
  <c r="D72" i="42" s="1"/>
  <c r="C39" i="42"/>
  <c r="C72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R72" i="41"/>
  <c r="Q72" i="41"/>
  <c r="J72" i="41"/>
  <c r="B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W63" i="41" s="1"/>
  <c r="V64" i="41"/>
  <c r="V63" i="41" s="1"/>
  <c r="U64" i="41"/>
  <c r="T64" i="41"/>
  <c r="S64" i="41"/>
  <c r="R64" i="41"/>
  <c r="Q64" i="41"/>
  <c r="P64" i="41"/>
  <c r="O64" i="41"/>
  <c r="O63" i="41" s="1"/>
  <c r="N64" i="41"/>
  <c r="N63" i="41" s="1"/>
  <c r="M64" i="41"/>
  <c r="L64" i="41"/>
  <c r="K64" i="41"/>
  <c r="J64" i="41"/>
  <c r="I64" i="41"/>
  <c r="I63" i="41" s="1"/>
  <c r="H64" i="41"/>
  <c r="G64" i="41"/>
  <c r="G63" i="41" s="1"/>
  <c r="F64" i="41"/>
  <c r="F63" i="41" s="1"/>
  <c r="E64" i="41"/>
  <c r="D64" i="41"/>
  <c r="C64" i="41"/>
  <c r="B64" i="41"/>
  <c r="W39" i="41"/>
  <c r="W90" i="41" s="1"/>
  <c r="V39" i="41"/>
  <c r="V72" i="41" s="1"/>
  <c r="U39" i="41"/>
  <c r="U72" i="41" s="1"/>
  <c r="T39" i="41"/>
  <c r="T90" i="41" s="1"/>
  <c r="S39" i="41"/>
  <c r="R39" i="41"/>
  <c r="R90" i="41" s="1"/>
  <c r="Q39" i="41"/>
  <c r="Q90" i="41" s="1"/>
  <c r="P39" i="41"/>
  <c r="P90" i="41" s="1"/>
  <c r="O39" i="41"/>
  <c r="O90" i="41" s="1"/>
  <c r="N39" i="41"/>
  <c r="N72" i="41" s="1"/>
  <c r="M39" i="41"/>
  <c r="M72" i="41" s="1"/>
  <c r="L39" i="41"/>
  <c r="L90" i="41" s="1"/>
  <c r="K39" i="41"/>
  <c r="J39" i="41"/>
  <c r="J90" i="41" s="1"/>
  <c r="I39" i="41"/>
  <c r="I90" i="41" s="1"/>
  <c r="H39" i="41"/>
  <c r="H90" i="41" s="1"/>
  <c r="G39" i="41"/>
  <c r="G90" i="41" s="1"/>
  <c r="F39" i="41"/>
  <c r="F72" i="41" s="1"/>
  <c r="E39" i="41"/>
  <c r="E72" i="41" s="1"/>
  <c r="D39" i="41"/>
  <c r="D90" i="41" s="1"/>
  <c r="C39" i="41"/>
  <c r="B39" i="41"/>
  <c r="B90" i="41" s="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V178" i="4" s="1"/>
  <c r="U33" i="40"/>
  <c r="U38" i="40" s="1"/>
  <c r="T33" i="40"/>
  <c r="T38" i="40" s="1"/>
  <c r="S33" i="40"/>
  <c r="S38" i="40" s="1"/>
  <c r="R33" i="40"/>
  <c r="R38" i="40" s="1"/>
  <c r="R178" i="4" s="1"/>
  <c r="Q33" i="40"/>
  <c r="Q38" i="40" s="1"/>
  <c r="P33" i="40"/>
  <c r="P38" i="40" s="1"/>
  <c r="O33" i="40"/>
  <c r="O38" i="40" s="1"/>
  <c r="N33" i="40"/>
  <c r="N38" i="40" s="1"/>
  <c r="N178" i="4" s="1"/>
  <c r="M33" i="40"/>
  <c r="M38" i="40" s="1"/>
  <c r="L33" i="40"/>
  <c r="L38" i="40" s="1"/>
  <c r="K33" i="40"/>
  <c r="K38" i="40" s="1"/>
  <c r="J33" i="40"/>
  <c r="J38" i="40" s="1"/>
  <c r="J178" i="4" s="1"/>
  <c r="I33" i="40"/>
  <c r="I38" i="40" s="1"/>
  <c r="H33" i="40"/>
  <c r="H38" i="40" s="1"/>
  <c r="G33" i="40"/>
  <c r="G38" i="40" s="1"/>
  <c r="F33" i="40"/>
  <c r="F38" i="40" s="1"/>
  <c r="E33" i="40"/>
  <c r="E38" i="40" s="1"/>
  <c r="E178" i="4" s="1"/>
  <c r="D33" i="40"/>
  <c r="D38" i="40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Q51" i="39" s="1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V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J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V27" i="39"/>
  <c r="V63" i="39" s="1"/>
  <c r="U27" i="39"/>
  <c r="U63" i="39" s="1"/>
  <c r="T27" i="39"/>
  <c r="T63" i="39" s="1"/>
  <c r="S27" i="39"/>
  <c r="R27" i="39"/>
  <c r="R63" i="39" s="1"/>
  <c r="Q27" i="39"/>
  <c r="Q63" i="39" s="1"/>
  <c r="P27" i="39"/>
  <c r="P63" i="39" s="1"/>
  <c r="O27" i="39"/>
  <c r="N27" i="39"/>
  <c r="M27" i="39"/>
  <c r="L27" i="39"/>
  <c r="L63" i="39" s="1"/>
  <c r="K27" i="39"/>
  <c r="J27" i="39"/>
  <c r="J63" i="39" s="1"/>
  <c r="I27" i="39"/>
  <c r="I63" i="39" s="1"/>
  <c r="H27" i="39"/>
  <c r="H63" i="39" s="1"/>
  <c r="G27" i="39"/>
  <c r="F27" i="39"/>
  <c r="F63" i="39" s="1"/>
  <c r="E27" i="39"/>
  <c r="E63" i="39" s="1"/>
  <c r="D27" i="39"/>
  <c r="D63" i="39" s="1"/>
  <c r="C27" i="39"/>
  <c r="B27" i="39"/>
  <c r="B63" i="39" s="1"/>
  <c r="W24" i="39"/>
  <c r="W60" i="39" s="1"/>
  <c r="V24" i="39"/>
  <c r="U24" i="39"/>
  <c r="T24" i="39"/>
  <c r="S24" i="39"/>
  <c r="S60" i="39" s="1"/>
  <c r="R24" i="39"/>
  <c r="R60" i="39" s="1"/>
  <c r="Q24" i="39"/>
  <c r="P24" i="39"/>
  <c r="O24" i="39"/>
  <c r="O60" i="39" s="1"/>
  <c r="N24" i="39"/>
  <c r="N60" i="39" s="1"/>
  <c r="M24" i="39"/>
  <c r="L24" i="39"/>
  <c r="K24" i="39"/>
  <c r="K60" i="39" s="1"/>
  <c r="J24" i="39"/>
  <c r="I24" i="39"/>
  <c r="H24" i="39"/>
  <c r="H60" i="39" s="1"/>
  <c r="G24" i="39"/>
  <c r="G60" i="39" s="1"/>
  <c r="F24" i="39"/>
  <c r="F60" i="39" s="1"/>
  <c r="E24" i="39"/>
  <c r="D24" i="39"/>
  <c r="C24" i="39"/>
  <c r="B24" i="39"/>
  <c r="B60" i="39" s="1"/>
  <c r="W16" i="39"/>
  <c r="V16" i="39"/>
  <c r="V57" i="39" s="1"/>
  <c r="U16" i="39"/>
  <c r="U57" i="39" s="1"/>
  <c r="T16" i="39"/>
  <c r="T57" i="39" s="1"/>
  <c r="S16" i="39"/>
  <c r="R16" i="39"/>
  <c r="Q16" i="39"/>
  <c r="P16" i="39"/>
  <c r="O16" i="39"/>
  <c r="N16" i="39"/>
  <c r="N57" i="39" s="1"/>
  <c r="M16" i="39"/>
  <c r="M57" i="39" s="1"/>
  <c r="L16" i="39"/>
  <c r="L57" i="39" s="1"/>
  <c r="K16" i="39"/>
  <c r="J16" i="39"/>
  <c r="I16" i="39"/>
  <c r="I57" i="39" s="1"/>
  <c r="H16" i="39"/>
  <c r="H57" i="39" s="1"/>
  <c r="G16" i="39"/>
  <c r="F16" i="39"/>
  <c r="F57" i="39" s="1"/>
  <c r="E16" i="39"/>
  <c r="E57" i="39" s="1"/>
  <c r="D16" i="39"/>
  <c r="D57" i="39" s="1"/>
  <c r="C16" i="39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V63" i="38"/>
  <c r="Q63" i="38"/>
  <c r="N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P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T51" i="38" s="1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Q51" i="38" s="1"/>
  <c r="P52" i="38"/>
  <c r="O52" i="38"/>
  <c r="N52" i="38"/>
  <c r="M52" i="38"/>
  <c r="L52" i="38"/>
  <c r="K52" i="38"/>
  <c r="J52" i="38"/>
  <c r="I52" i="38"/>
  <c r="I51" i="38" s="1"/>
  <c r="H52" i="38"/>
  <c r="G52" i="38"/>
  <c r="F52" i="38"/>
  <c r="E52" i="38"/>
  <c r="D52" i="38"/>
  <c r="C52" i="38"/>
  <c r="B52" i="38"/>
  <c r="W27" i="38"/>
  <c r="V27" i="38"/>
  <c r="U27" i="38"/>
  <c r="U63" i="38" s="1"/>
  <c r="T27" i="38"/>
  <c r="S27" i="38"/>
  <c r="S80" i="38" s="1"/>
  <c r="R27" i="38"/>
  <c r="Q27" i="38"/>
  <c r="P27" i="38"/>
  <c r="P80" i="38" s="1"/>
  <c r="O27" i="38"/>
  <c r="N27" i="38"/>
  <c r="M27" i="38"/>
  <c r="M63" i="38" s="1"/>
  <c r="L27" i="38"/>
  <c r="L63" i="38" s="1"/>
  <c r="K27" i="38"/>
  <c r="K80" i="38" s="1"/>
  <c r="J27" i="38"/>
  <c r="I27" i="38"/>
  <c r="I63" i="38" s="1"/>
  <c r="H27" i="38"/>
  <c r="G27" i="38"/>
  <c r="F27" i="38"/>
  <c r="F63" i="38" s="1"/>
  <c r="E27" i="38"/>
  <c r="E63" i="38" s="1"/>
  <c r="D27" i="38"/>
  <c r="C27" i="38"/>
  <c r="C63" i="38" s="1"/>
  <c r="B27" i="38"/>
  <c r="W24" i="38"/>
  <c r="W60" i="38" s="1"/>
  <c r="V24" i="38"/>
  <c r="V60" i="38" s="1"/>
  <c r="U24" i="38"/>
  <c r="U60" i="38" s="1"/>
  <c r="T24" i="38"/>
  <c r="S24" i="38"/>
  <c r="R24" i="38"/>
  <c r="Q24" i="38"/>
  <c r="P24" i="38"/>
  <c r="O24" i="38"/>
  <c r="N24" i="38"/>
  <c r="N79" i="38" s="1"/>
  <c r="M24" i="38"/>
  <c r="L24" i="38"/>
  <c r="K24" i="38"/>
  <c r="K79" i="38" s="1"/>
  <c r="J24" i="38"/>
  <c r="I24" i="38"/>
  <c r="I79" i="38" s="1"/>
  <c r="H24" i="38"/>
  <c r="H60" i="38" s="1"/>
  <c r="G24" i="38"/>
  <c r="F24" i="38"/>
  <c r="F79" i="38" s="1"/>
  <c r="E24" i="38"/>
  <c r="D24" i="38"/>
  <c r="C24" i="38"/>
  <c r="C79" i="38" s="1"/>
  <c r="B24" i="38"/>
  <c r="W16" i="38"/>
  <c r="W57" i="38" s="1"/>
  <c r="V16" i="38"/>
  <c r="V57" i="38" s="1"/>
  <c r="U16" i="38"/>
  <c r="U57" i="38" s="1"/>
  <c r="T16" i="38"/>
  <c r="S16" i="38"/>
  <c r="R16" i="38"/>
  <c r="R57" i="38" s="1"/>
  <c r="Q16" i="38"/>
  <c r="Q57" i="38" s="1"/>
  <c r="P16" i="38"/>
  <c r="O16" i="38"/>
  <c r="O57" i="38" s="1"/>
  <c r="N16" i="38"/>
  <c r="N57" i="38" s="1"/>
  <c r="M16" i="38"/>
  <c r="M57" i="38" s="1"/>
  <c r="L16" i="38"/>
  <c r="K16" i="38"/>
  <c r="J16" i="38"/>
  <c r="J57" i="38" s="1"/>
  <c r="I16" i="38"/>
  <c r="I57" i="38" s="1"/>
  <c r="H16" i="38"/>
  <c r="G16" i="38"/>
  <c r="G57" i="38" s="1"/>
  <c r="F16" i="38"/>
  <c r="F57" i="38" s="1"/>
  <c r="E16" i="38"/>
  <c r="E57" i="38" s="1"/>
  <c r="D16" i="38"/>
  <c r="D78" i="38" s="1"/>
  <c r="C16" i="38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N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V60" i="37"/>
  <c r="N60" i="37"/>
  <c r="G60" i="37"/>
  <c r="F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D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U51" i="37" s="1"/>
  <c r="T55" i="37"/>
  <c r="S55" i="37"/>
  <c r="R55" i="37"/>
  <c r="Q55" i="37"/>
  <c r="P55" i="37"/>
  <c r="O55" i="37"/>
  <c r="N55" i="37"/>
  <c r="M55" i="37"/>
  <c r="M51" i="37" s="1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P51" i="37" s="1"/>
  <c r="O54" i="37"/>
  <c r="N54" i="37"/>
  <c r="M54" i="37"/>
  <c r="L54" i="37"/>
  <c r="K54" i="37"/>
  <c r="K51" i="37" s="1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I51" i="37" s="1"/>
  <c r="H53" i="37"/>
  <c r="G53" i="37"/>
  <c r="F53" i="37"/>
  <c r="E53" i="37"/>
  <c r="E51" i="37" s="1"/>
  <c r="D53" i="37"/>
  <c r="C53" i="37"/>
  <c r="B53" i="37"/>
  <c r="W52" i="37"/>
  <c r="W51" i="37" s="1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T51" i="37"/>
  <c r="W27" i="37"/>
  <c r="V27" i="37"/>
  <c r="V80" i="37" s="1"/>
  <c r="U27" i="37"/>
  <c r="U80" i="37" s="1"/>
  <c r="T27" i="37"/>
  <c r="S27" i="37"/>
  <c r="R27" i="37"/>
  <c r="Q27" i="37"/>
  <c r="P27" i="37"/>
  <c r="P80" i="37" s="1"/>
  <c r="O27" i="37"/>
  <c r="N27" i="37"/>
  <c r="N80" i="37" s="1"/>
  <c r="M27" i="37"/>
  <c r="M80" i="37" s="1"/>
  <c r="L27" i="37"/>
  <c r="K27" i="37"/>
  <c r="J27" i="37"/>
  <c r="I27" i="37"/>
  <c r="I80" i="37" s="1"/>
  <c r="H27" i="37"/>
  <c r="H80" i="37" s="1"/>
  <c r="G27" i="37"/>
  <c r="F27" i="37"/>
  <c r="F80" i="37" s="1"/>
  <c r="E27" i="37"/>
  <c r="E80" i="37" s="1"/>
  <c r="D27" i="37"/>
  <c r="C27" i="37"/>
  <c r="B27" i="37"/>
  <c r="W24" i="37"/>
  <c r="V24" i="37"/>
  <c r="V79" i="37" s="1"/>
  <c r="U24" i="37"/>
  <c r="T24" i="37"/>
  <c r="S24" i="37"/>
  <c r="S79" i="37" s="1"/>
  <c r="R24" i="37"/>
  <c r="R79" i="37" s="1"/>
  <c r="Q24" i="37"/>
  <c r="P24" i="37"/>
  <c r="O24" i="37"/>
  <c r="O79" i="39" s="1"/>
  <c r="N24" i="37"/>
  <c r="N79" i="37" s="1"/>
  <c r="M24" i="37"/>
  <c r="L24" i="37"/>
  <c r="K24" i="37"/>
  <c r="K79" i="37" s="1"/>
  <c r="J24" i="37"/>
  <c r="J79" i="37" s="1"/>
  <c r="I24" i="37"/>
  <c r="H24" i="37"/>
  <c r="G24" i="37"/>
  <c r="F24" i="37"/>
  <c r="F79" i="37" s="1"/>
  <c r="E24" i="37"/>
  <c r="D24" i="37"/>
  <c r="C24" i="37"/>
  <c r="C79" i="37" s="1"/>
  <c r="B24" i="37"/>
  <c r="B79" i="37" s="1"/>
  <c r="W16" i="37"/>
  <c r="V16" i="37"/>
  <c r="U16" i="37"/>
  <c r="U78" i="37" s="1"/>
  <c r="T16" i="37"/>
  <c r="T78" i="37" s="1"/>
  <c r="S16" i="37"/>
  <c r="R16" i="37"/>
  <c r="R78" i="37" s="1"/>
  <c r="Q16" i="37"/>
  <c r="Q78" i="37" s="1"/>
  <c r="P16" i="37"/>
  <c r="O16" i="37"/>
  <c r="N16" i="37"/>
  <c r="M16" i="37"/>
  <c r="M78" i="37" s="1"/>
  <c r="L16" i="37"/>
  <c r="L78" i="37" s="1"/>
  <c r="K16" i="37"/>
  <c r="J16" i="37"/>
  <c r="J78" i="37" s="1"/>
  <c r="I16" i="37"/>
  <c r="I78" i="37" s="1"/>
  <c r="H16" i="37"/>
  <c r="G16" i="37"/>
  <c r="F16" i="37"/>
  <c r="E16" i="37"/>
  <c r="E78" i="37" s="1"/>
  <c r="D16" i="37"/>
  <c r="D78" i="37" s="1"/>
  <c r="C16" i="37"/>
  <c r="B16" i="37"/>
  <c r="B78" i="37" s="1"/>
  <c r="A1" i="37"/>
  <c r="J38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W177" i="4" s="1"/>
  <c r="V33" i="36"/>
  <c r="V38" i="36" s="1"/>
  <c r="U33" i="36"/>
  <c r="U38" i="36" s="1"/>
  <c r="U177" i="4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O177" i="4" s="1"/>
  <c r="N33" i="36"/>
  <c r="N38" i="36" s="1"/>
  <c r="N177" i="4" s="1"/>
  <c r="M33" i="36"/>
  <c r="M38" i="36" s="1"/>
  <c r="M177" i="4" s="1"/>
  <c r="L33" i="36"/>
  <c r="L38" i="36" s="1"/>
  <c r="K33" i="36"/>
  <c r="K38" i="36" s="1"/>
  <c r="J33" i="36"/>
  <c r="I33" i="36"/>
  <c r="I38" i="36" s="1"/>
  <c r="I177" i="4" s="1"/>
  <c r="H33" i="36"/>
  <c r="H38" i="36" s="1"/>
  <c r="G33" i="36"/>
  <c r="G38" i="36" s="1"/>
  <c r="F33" i="36"/>
  <c r="F38" i="36" s="1"/>
  <c r="E33" i="36"/>
  <c r="E38" i="36" s="1"/>
  <c r="E177" i="4" s="1"/>
  <c r="D33" i="36"/>
  <c r="D38" i="36" s="1"/>
  <c r="D177" i="4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I63" i="35"/>
  <c r="H63" i="35"/>
  <c r="F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C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L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I51" i="35" s="1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F51" i="35" s="1"/>
  <c r="E53" i="35"/>
  <c r="D53" i="35"/>
  <c r="C53" i="35"/>
  <c r="B53" i="35"/>
  <c r="W52" i="35"/>
  <c r="V52" i="35"/>
  <c r="U52" i="35"/>
  <c r="T52" i="35"/>
  <c r="S52" i="35"/>
  <c r="S51" i="35" s="1"/>
  <c r="R52" i="35"/>
  <c r="Q52" i="35"/>
  <c r="Q51" i="35" s="1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V27" i="35"/>
  <c r="V63" i="35" s="1"/>
  <c r="U27" i="35"/>
  <c r="T27" i="35"/>
  <c r="S27" i="35"/>
  <c r="R27" i="35"/>
  <c r="Q27" i="35"/>
  <c r="Q63" i="35" s="1"/>
  <c r="P27" i="35"/>
  <c r="P63" i="35" s="1"/>
  <c r="O27" i="35"/>
  <c r="N27" i="35"/>
  <c r="N63" i="35" s="1"/>
  <c r="M27" i="35"/>
  <c r="M63" i="35" s="1"/>
  <c r="L27" i="35"/>
  <c r="K27" i="35"/>
  <c r="J27" i="35"/>
  <c r="I27" i="35"/>
  <c r="H27" i="35"/>
  <c r="G27" i="35"/>
  <c r="F27" i="35"/>
  <c r="E27" i="35"/>
  <c r="E63" i="35" s="1"/>
  <c r="D27" i="35"/>
  <c r="D63" i="35" s="1"/>
  <c r="C27" i="35"/>
  <c r="B27" i="35"/>
  <c r="W24" i="35"/>
  <c r="V24" i="35"/>
  <c r="V60" i="35" s="1"/>
  <c r="U24" i="35"/>
  <c r="U60" i="35" s="1"/>
  <c r="T24" i="35"/>
  <c r="T60" i="35" s="1"/>
  <c r="S24" i="35"/>
  <c r="S60" i="35" s="1"/>
  <c r="R24" i="35"/>
  <c r="Q24" i="35"/>
  <c r="Q60" i="35" s="1"/>
  <c r="P24" i="35"/>
  <c r="P60" i="35" s="1"/>
  <c r="O24" i="35"/>
  <c r="N24" i="35"/>
  <c r="M24" i="35"/>
  <c r="L24" i="35"/>
  <c r="K24" i="35"/>
  <c r="K60" i="35" s="1"/>
  <c r="J24" i="35"/>
  <c r="I24" i="35"/>
  <c r="H24" i="35"/>
  <c r="H60" i="35" s="1"/>
  <c r="G24" i="35"/>
  <c r="F24" i="35"/>
  <c r="E24" i="35"/>
  <c r="D24" i="35"/>
  <c r="C24" i="35"/>
  <c r="B24" i="35"/>
  <c r="W16" i="35"/>
  <c r="W57" i="35" s="1"/>
  <c r="V16" i="35"/>
  <c r="V57" i="35" s="1"/>
  <c r="U16" i="35"/>
  <c r="U57" i="35" s="1"/>
  <c r="T16" i="35"/>
  <c r="T57" i="35" s="1"/>
  <c r="S16" i="35"/>
  <c r="R16" i="35"/>
  <c r="R57" i="35" s="1"/>
  <c r="Q16" i="35"/>
  <c r="Q57" i="35" s="1"/>
  <c r="P16" i="35"/>
  <c r="O16" i="35"/>
  <c r="O57" i="35" s="1"/>
  <c r="N16" i="35"/>
  <c r="N57" i="35" s="1"/>
  <c r="M16" i="35"/>
  <c r="M57" i="35" s="1"/>
  <c r="L16" i="35"/>
  <c r="K16" i="35"/>
  <c r="J16" i="35"/>
  <c r="J57" i="35" s="1"/>
  <c r="I16" i="35"/>
  <c r="I57" i="35" s="1"/>
  <c r="H16" i="35"/>
  <c r="G16" i="35"/>
  <c r="G57" i="35" s="1"/>
  <c r="F16" i="35"/>
  <c r="F57" i="35" s="1"/>
  <c r="E16" i="35"/>
  <c r="E57" i="35" s="1"/>
  <c r="D16" i="35"/>
  <c r="D57" i="35" s="1"/>
  <c r="C16" i="35"/>
  <c r="B16" i="35"/>
  <c r="B57" i="35" s="1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P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O60" i="34"/>
  <c r="J60" i="34"/>
  <c r="G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D57" i="34"/>
  <c r="C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P51" i="34" s="1"/>
  <c r="O54" i="34"/>
  <c r="N54" i="34"/>
  <c r="N51" i="34" s="1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M51" i="34" s="1"/>
  <c r="L53" i="34"/>
  <c r="K53" i="34"/>
  <c r="J53" i="34"/>
  <c r="I53" i="34"/>
  <c r="H53" i="34"/>
  <c r="H51" i="34" s="1"/>
  <c r="G53" i="34"/>
  <c r="F53" i="34"/>
  <c r="E53" i="34"/>
  <c r="D53" i="34"/>
  <c r="D51" i="34" s="1"/>
  <c r="C53" i="34"/>
  <c r="B53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W63" i="34" s="1"/>
  <c r="V27" i="34"/>
  <c r="U27" i="34"/>
  <c r="U63" i="34" s="1"/>
  <c r="T27" i="34"/>
  <c r="T63" i="34" s="1"/>
  <c r="S27" i="34"/>
  <c r="R27" i="34"/>
  <c r="R63" i="34" s="1"/>
  <c r="Q27" i="34"/>
  <c r="Q63" i="34" s="1"/>
  <c r="P27" i="34"/>
  <c r="O27" i="34"/>
  <c r="O63" i="34" s="1"/>
  <c r="N27" i="34"/>
  <c r="M27" i="34"/>
  <c r="L27" i="34"/>
  <c r="L63" i="34" s="1"/>
  <c r="K27" i="34"/>
  <c r="J27" i="34"/>
  <c r="J63" i="34" s="1"/>
  <c r="I27" i="34"/>
  <c r="I63" i="34" s="1"/>
  <c r="H27" i="34"/>
  <c r="H63" i="34" s="1"/>
  <c r="G27" i="34"/>
  <c r="G63" i="34" s="1"/>
  <c r="F27" i="34"/>
  <c r="E27" i="34"/>
  <c r="D27" i="34"/>
  <c r="D63" i="34" s="1"/>
  <c r="C27" i="34"/>
  <c r="B27" i="34"/>
  <c r="B63" i="34" s="1"/>
  <c r="W24" i="34"/>
  <c r="W60" i="34" s="1"/>
  <c r="V24" i="34"/>
  <c r="U24" i="34"/>
  <c r="T24" i="34"/>
  <c r="S24" i="34"/>
  <c r="R24" i="34"/>
  <c r="R60" i="34" s="1"/>
  <c r="Q24" i="34"/>
  <c r="P24" i="34"/>
  <c r="P79" i="34" s="1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B60" i="34" s="1"/>
  <c r="W16" i="34"/>
  <c r="V16" i="34"/>
  <c r="V57" i="34" s="1"/>
  <c r="U16" i="34"/>
  <c r="U57" i="34" s="1"/>
  <c r="T16" i="34"/>
  <c r="T57" i="34" s="1"/>
  <c r="S16" i="34"/>
  <c r="S57" i="34" s="1"/>
  <c r="R16" i="34"/>
  <c r="Q16" i="34"/>
  <c r="Q57" i="34" s="1"/>
  <c r="P16" i="34"/>
  <c r="P57" i="34" s="1"/>
  <c r="O16" i="34"/>
  <c r="N16" i="34"/>
  <c r="N57" i="34" s="1"/>
  <c r="M16" i="34"/>
  <c r="M57" i="34" s="1"/>
  <c r="L16" i="34"/>
  <c r="L57" i="34" s="1"/>
  <c r="K16" i="34"/>
  <c r="K57" i="34" s="1"/>
  <c r="J16" i="34"/>
  <c r="I16" i="34"/>
  <c r="H16" i="34"/>
  <c r="H57" i="34" s="1"/>
  <c r="G16" i="34"/>
  <c r="F16" i="34"/>
  <c r="F57" i="34" s="1"/>
  <c r="E16" i="34"/>
  <c r="E57" i="34" s="1"/>
  <c r="D16" i="34"/>
  <c r="C16" i="34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B80" i="33"/>
  <c r="V79" i="33"/>
  <c r="V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3" i="33"/>
  <c r="V63" i="33"/>
  <c r="F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B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H51" i="33" s="1"/>
  <c r="G58" i="33"/>
  <c r="F58" i="33"/>
  <c r="E58" i="33"/>
  <c r="D58" i="33"/>
  <c r="C58" i="33"/>
  <c r="B58" i="33"/>
  <c r="V57" i="33"/>
  <c r="S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W51" i="33" s="1"/>
  <c r="V52" i="33"/>
  <c r="U52" i="33"/>
  <c r="T52" i="33"/>
  <c r="S52" i="33"/>
  <c r="R52" i="33"/>
  <c r="Q52" i="33"/>
  <c r="Q51" i="33" s="1"/>
  <c r="P52" i="33"/>
  <c r="O52" i="33"/>
  <c r="N52" i="33"/>
  <c r="N51" i="33" s="1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V80" i="33" s="1"/>
  <c r="U27" i="33"/>
  <c r="T27" i="33"/>
  <c r="T80" i="33" s="1"/>
  <c r="S27" i="33"/>
  <c r="S63" i="33" s="1"/>
  <c r="R27" i="33"/>
  <c r="R63" i="33" s="1"/>
  <c r="Q27" i="33"/>
  <c r="P27" i="33"/>
  <c r="P80" i="33" s="1"/>
  <c r="O27" i="33"/>
  <c r="O80" i="33" s="1"/>
  <c r="N27" i="33"/>
  <c r="N80" i="33" s="1"/>
  <c r="M27" i="33"/>
  <c r="L27" i="33"/>
  <c r="L80" i="33" s="1"/>
  <c r="K27" i="33"/>
  <c r="K63" i="33" s="1"/>
  <c r="J27" i="33"/>
  <c r="J63" i="33" s="1"/>
  <c r="I27" i="33"/>
  <c r="H27" i="33"/>
  <c r="H80" i="33" s="1"/>
  <c r="G27" i="33"/>
  <c r="G80" i="33" s="1"/>
  <c r="F27" i="33"/>
  <c r="F80" i="33" s="1"/>
  <c r="E27" i="33"/>
  <c r="D27" i="33"/>
  <c r="D80" i="33" s="1"/>
  <c r="C27" i="33"/>
  <c r="C63" i="33" s="1"/>
  <c r="B27" i="33"/>
  <c r="B63" i="33" s="1"/>
  <c r="W24" i="33"/>
  <c r="W79" i="34" s="1"/>
  <c r="V24" i="33"/>
  <c r="V60" i="33" s="1"/>
  <c r="U24" i="33"/>
  <c r="T24" i="33"/>
  <c r="T79" i="33" s="1"/>
  <c r="S24" i="33"/>
  <c r="R24" i="33"/>
  <c r="R79" i="33" s="1"/>
  <c r="Q24" i="33"/>
  <c r="Q79" i="33" s="1"/>
  <c r="P24" i="33"/>
  <c r="P79" i="33" s="1"/>
  <c r="O24" i="33"/>
  <c r="O79" i="34" s="1"/>
  <c r="N24" i="33"/>
  <c r="N79" i="33" s="1"/>
  <c r="M24" i="33"/>
  <c r="L24" i="33"/>
  <c r="L79" i="33" s="1"/>
  <c r="K24" i="33"/>
  <c r="J24" i="33"/>
  <c r="J79" i="33" s="1"/>
  <c r="I24" i="33"/>
  <c r="I79" i="33" s="1"/>
  <c r="H24" i="33"/>
  <c r="H79" i="33" s="1"/>
  <c r="G24" i="33"/>
  <c r="G79" i="34" s="1"/>
  <c r="F24" i="33"/>
  <c r="F79" i="33" s="1"/>
  <c r="E24" i="33"/>
  <c r="D24" i="33"/>
  <c r="D79" i="33" s="1"/>
  <c r="C24" i="33"/>
  <c r="B24" i="33"/>
  <c r="B79" i="33" s="1"/>
  <c r="W16" i="33"/>
  <c r="W78" i="33" s="1"/>
  <c r="V16" i="33"/>
  <c r="V78" i="35" s="1"/>
  <c r="U16" i="33"/>
  <c r="T16" i="33"/>
  <c r="T78" i="33" s="1"/>
  <c r="S16" i="33"/>
  <c r="S78" i="33" s="1"/>
  <c r="R16" i="33"/>
  <c r="R78" i="33" s="1"/>
  <c r="Q16" i="33"/>
  <c r="P16" i="33"/>
  <c r="P78" i="33" s="1"/>
  <c r="O16" i="33"/>
  <c r="O78" i="33" s="1"/>
  <c r="N16" i="33"/>
  <c r="M16" i="33"/>
  <c r="L16" i="33"/>
  <c r="L78" i="33" s="1"/>
  <c r="K16" i="33"/>
  <c r="K78" i="33" s="1"/>
  <c r="J16" i="33"/>
  <c r="J78" i="33" s="1"/>
  <c r="I16" i="33"/>
  <c r="H16" i="33"/>
  <c r="H78" i="33" s="1"/>
  <c r="G16" i="33"/>
  <c r="G78" i="33" s="1"/>
  <c r="F16" i="33"/>
  <c r="E16" i="33"/>
  <c r="D16" i="33"/>
  <c r="D78" i="33" s="1"/>
  <c r="C16" i="33"/>
  <c r="C78" i="33" s="1"/>
  <c r="B16" i="33"/>
  <c r="B78" i="33" s="1"/>
  <c r="A1" i="33"/>
  <c r="P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L105" i="31"/>
  <c r="E105" i="31"/>
  <c r="D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H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84" i="31" s="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W94" i="31"/>
  <c r="V94" i="31"/>
  <c r="F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S84" i="31" s="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V90" i="31"/>
  <c r="Q90" i="31"/>
  <c r="N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J84" i="31" s="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K84" i="31" s="1"/>
  <c r="J86" i="31"/>
  <c r="I86" i="31"/>
  <c r="H86" i="31"/>
  <c r="G86" i="31"/>
  <c r="F86" i="31"/>
  <c r="E86" i="31"/>
  <c r="D86" i="31"/>
  <c r="C86" i="31"/>
  <c r="B86" i="31"/>
  <c r="W85" i="31"/>
  <c r="V85" i="31"/>
  <c r="U85" i="31"/>
  <c r="U84" i="31" s="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C84" i="31" s="1"/>
  <c r="B85" i="31"/>
  <c r="W66" i="31"/>
  <c r="V66" i="31"/>
  <c r="U66" i="31"/>
  <c r="U105" i="31" s="1"/>
  <c r="T66" i="31"/>
  <c r="T105" i="31" s="1"/>
  <c r="S66" i="31"/>
  <c r="S105" i="31" s="1"/>
  <c r="R66" i="31"/>
  <c r="R105" i="31" s="1"/>
  <c r="Q66" i="31"/>
  <c r="P66" i="31"/>
  <c r="O66" i="31"/>
  <c r="N66" i="31"/>
  <c r="M66" i="31"/>
  <c r="M105" i="31" s="1"/>
  <c r="L66" i="31"/>
  <c r="K66" i="31"/>
  <c r="K105" i="31" s="1"/>
  <c r="J66" i="31"/>
  <c r="J105" i="31" s="1"/>
  <c r="I66" i="31"/>
  <c r="H66" i="31"/>
  <c r="G66" i="31"/>
  <c r="F66" i="31"/>
  <c r="E66" i="31"/>
  <c r="D66" i="31"/>
  <c r="C66" i="31"/>
  <c r="C105" i="31" s="1"/>
  <c r="B66" i="31"/>
  <c r="B105" i="31" s="1"/>
  <c r="W45" i="31"/>
  <c r="V45" i="31"/>
  <c r="U45" i="31"/>
  <c r="T45" i="31"/>
  <c r="S45" i="31"/>
  <c r="R45" i="31"/>
  <c r="Q45" i="31"/>
  <c r="P45" i="31"/>
  <c r="P99" i="31" s="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W25" i="31"/>
  <c r="V25" i="31"/>
  <c r="U25" i="31"/>
  <c r="U94" i="31" s="1"/>
  <c r="T25" i="31"/>
  <c r="T94" i="31" s="1"/>
  <c r="S25" i="31"/>
  <c r="R25" i="31"/>
  <c r="Q25" i="31"/>
  <c r="P25" i="31"/>
  <c r="O25" i="31"/>
  <c r="O94" i="31" s="1"/>
  <c r="N25" i="31"/>
  <c r="N94" i="31" s="1"/>
  <c r="M25" i="31"/>
  <c r="M94" i="31" s="1"/>
  <c r="L25" i="31"/>
  <c r="L94" i="31" s="1"/>
  <c r="K25" i="31"/>
  <c r="J25" i="31"/>
  <c r="I25" i="31"/>
  <c r="H25" i="31"/>
  <c r="G25" i="31"/>
  <c r="G94" i="31" s="1"/>
  <c r="F25" i="31"/>
  <c r="E25" i="31"/>
  <c r="E94" i="31" s="1"/>
  <c r="D25" i="31"/>
  <c r="D94" i="31" s="1"/>
  <c r="C25" i="31"/>
  <c r="B25" i="31"/>
  <c r="W16" i="31"/>
  <c r="W90" i="31" s="1"/>
  <c r="V16" i="31"/>
  <c r="U16" i="31"/>
  <c r="U90" i="31" s="1"/>
  <c r="T16" i="31"/>
  <c r="T90" i="31" s="1"/>
  <c r="S16" i="31"/>
  <c r="S90" i="31" s="1"/>
  <c r="R16" i="31"/>
  <c r="R90" i="31" s="1"/>
  <c r="Q16" i="31"/>
  <c r="P16" i="31"/>
  <c r="O16" i="31"/>
  <c r="O90" i="31" s="1"/>
  <c r="N16" i="31"/>
  <c r="M16" i="31"/>
  <c r="M90" i="31" s="1"/>
  <c r="L16" i="31"/>
  <c r="L90" i="31" s="1"/>
  <c r="K16" i="31"/>
  <c r="K90" i="31" s="1"/>
  <c r="J16" i="31"/>
  <c r="J90" i="31" s="1"/>
  <c r="I16" i="31"/>
  <c r="I90" i="31" s="1"/>
  <c r="H16" i="31"/>
  <c r="G16" i="31"/>
  <c r="G90" i="31" s="1"/>
  <c r="F16" i="31"/>
  <c r="F90" i="31" s="1"/>
  <c r="E16" i="31"/>
  <c r="E90" i="31" s="1"/>
  <c r="D16" i="31"/>
  <c r="D90" i="31" s="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N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V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R84" i="30" s="1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T84" i="30" s="1"/>
  <c r="S85" i="30"/>
  <c r="R85" i="30"/>
  <c r="Q85" i="30"/>
  <c r="P85" i="30"/>
  <c r="O85" i="30"/>
  <c r="N85" i="30"/>
  <c r="M85" i="30"/>
  <c r="L85" i="30"/>
  <c r="L84" i="30" s="1"/>
  <c r="K85" i="30"/>
  <c r="J85" i="30"/>
  <c r="J84" i="30" s="1"/>
  <c r="I85" i="30"/>
  <c r="H85" i="30"/>
  <c r="H84" i="30" s="1"/>
  <c r="G85" i="30"/>
  <c r="F85" i="30"/>
  <c r="E85" i="30"/>
  <c r="E84" i="30" s="1"/>
  <c r="D85" i="30"/>
  <c r="D84" i="30" s="1"/>
  <c r="C85" i="30"/>
  <c r="B85" i="30"/>
  <c r="B84" i="30" s="1"/>
  <c r="W66" i="30"/>
  <c r="W105" i="30" s="1"/>
  <c r="V66" i="30"/>
  <c r="U66" i="30"/>
  <c r="T66" i="30"/>
  <c r="T105" i="30" s="1"/>
  <c r="S66" i="30"/>
  <c r="R66" i="30"/>
  <c r="Q66" i="30"/>
  <c r="Q105" i="30" s="1"/>
  <c r="P66" i="30"/>
  <c r="O66" i="30"/>
  <c r="O105" i="30" s="1"/>
  <c r="N66" i="30"/>
  <c r="M66" i="30"/>
  <c r="L66" i="30"/>
  <c r="L105" i="30" s="1"/>
  <c r="K66" i="30"/>
  <c r="J66" i="30"/>
  <c r="I66" i="30"/>
  <c r="H66" i="30"/>
  <c r="G66" i="30"/>
  <c r="G105" i="30" s="1"/>
  <c r="F66" i="30"/>
  <c r="E66" i="30"/>
  <c r="D66" i="30"/>
  <c r="D105" i="30" s="1"/>
  <c r="C66" i="30"/>
  <c r="B66" i="30"/>
  <c r="W45" i="30"/>
  <c r="V45" i="30"/>
  <c r="U45" i="30"/>
  <c r="U99" i="30" s="1"/>
  <c r="T45" i="30"/>
  <c r="S45" i="30"/>
  <c r="R45" i="30"/>
  <c r="Q45" i="30"/>
  <c r="P45" i="30"/>
  <c r="O45" i="30"/>
  <c r="N45" i="30"/>
  <c r="N99" i="30" s="1"/>
  <c r="M45" i="30"/>
  <c r="M122" i="30" s="1"/>
  <c r="L45" i="30"/>
  <c r="K45" i="30"/>
  <c r="J45" i="30"/>
  <c r="I45" i="30"/>
  <c r="H45" i="30"/>
  <c r="G45" i="30"/>
  <c r="F45" i="30"/>
  <c r="F99" i="30" s="1"/>
  <c r="E45" i="30"/>
  <c r="E99" i="30" s="1"/>
  <c r="D45" i="30"/>
  <c r="C45" i="30"/>
  <c r="B45" i="30"/>
  <c r="W25" i="30"/>
  <c r="V25" i="30"/>
  <c r="V94" i="30" s="1"/>
  <c r="U25" i="30"/>
  <c r="T25" i="30"/>
  <c r="T94" i="30" s="1"/>
  <c r="S25" i="30"/>
  <c r="S94" i="30" s="1"/>
  <c r="R25" i="30"/>
  <c r="R94" i="30" s="1"/>
  <c r="Q25" i="30"/>
  <c r="Q94" i="30" s="1"/>
  <c r="P25" i="30"/>
  <c r="O25" i="30"/>
  <c r="N25" i="30"/>
  <c r="M25" i="30"/>
  <c r="L25" i="30"/>
  <c r="L94" i="30" s="1"/>
  <c r="K25" i="30"/>
  <c r="K94" i="30" s="1"/>
  <c r="J25" i="30"/>
  <c r="J94" i="30" s="1"/>
  <c r="I25" i="30"/>
  <c r="I94" i="30" s="1"/>
  <c r="H25" i="30"/>
  <c r="G25" i="30"/>
  <c r="F25" i="30"/>
  <c r="E25" i="30"/>
  <c r="D25" i="30"/>
  <c r="C25" i="30"/>
  <c r="B25" i="30"/>
  <c r="B94" i="30" s="1"/>
  <c r="W16" i="30"/>
  <c r="V16" i="30"/>
  <c r="U16" i="30"/>
  <c r="T16" i="30"/>
  <c r="S16" i="30"/>
  <c r="S90" i="30" s="1"/>
  <c r="R16" i="30"/>
  <c r="Q16" i="30"/>
  <c r="P16" i="30"/>
  <c r="P90" i="30" s="1"/>
  <c r="O16" i="30"/>
  <c r="O90" i="30" s="1"/>
  <c r="N16" i="30"/>
  <c r="N90" i="30" s="1"/>
  <c r="M16" i="30"/>
  <c r="L16" i="30"/>
  <c r="K16" i="30"/>
  <c r="K90" i="30" s="1"/>
  <c r="J16" i="30"/>
  <c r="I16" i="30"/>
  <c r="I90" i="30" s="1"/>
  <c r="H16" i="30"/>
  <c r="H90" i="30" s="1"/>
  <c r="G16" i="30"/>
  <c r="F16" i="30"/>
  <c r="F90" i="30" s="1"/>
  <c r="E16" i="30"/>
  <c r="D16" i="30"/>
  <c r="C16" i="30"/>
  <c r="C90" i="30" s="1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S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O94" i="29"/>
  <c r="G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U90" i="29"/>
  <c r="P90" i="29"/>
  <c r="H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Q84" i="29" s="1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R84" i="29" s="1"/>
  <c r="Q85" i="29"/>
  <c r="P85" i="29"/>
  <c r="O85" i="29"/>
  <c r="O84" i="29" s="1"/>
  <c r="N85" i="29"/>
  <c r="M85" i="29"/>
  <c r="L85" i="29"/>
  <c r="K85" i="29"/>
  <c r="J85" i="29"/>
  <c r="J84" i="29" s="1"/>
  <c r="I85" i="29"/>
  <c r="I84" i="29" s="1"/>
  <c r="H85" i="29"/>
  <c r="G85" i="29"/>
  <c r="G84" i="29" s="1"/>
  <c r="F85" i="29"/>
  <c r="E85" i="29"/>
  <c r="E84" i="29" s="1"/>
  <c r="D85" i="29"/>
  <c r="C85" i="29"/>
  <c r="B85" i="29"/>
  <c r="B84" i="29" s="1"/>
  <c r="W84" i="29"/>
  <c r="W66" i="29"/>
  <c r="W123" i="29" s="1"/>
  <c r="V66" i="29"/>
  <c r="V123" i="29" s="1"/>
  <c r="U66" i="29"/>
  <c r="U105" i="29" s="1"/>
  <c r="T66" i="29"/>
  <c r="T105" i="29" s="1"/>
  <c r="S66" i="29"/>
  <c r="S123" i="29" s="1"/>
  <c r="R66" i="29"/>
  <c r="Q66" i="29"/>
  <c r="Q105" i="29" s="1"/>
  <c r="P66" i="29"/>
  <c r="P105" i="29" s="1"/>
  <c r="O66" i="29"/>
  <c r="O123" i="29" s="1"/>
  <c r="N66" i="29"/>
  <c r="N123" i="29" s="1"/>
  <c r="M66" i="29"/>
  <c r="M105" i="29" s="1"/>
  <c r="L66" i="29"/>
  <c r="L105" i="29" s="1"/>
  <c r="K66" i="29"/>
  <c r="K123" i="29" s="1"/>
  <c r="J66" i="29"/>
  <c r="J123" i="31" s="1"/>
  <c r="I66" i="29"/>
  <c r="I105" i="29" s="1"/>
  <c r="H66" i="29"/>
  <c r="H105" i="29" s="1"/>
  <c r="G66" i="29"/>
  <c r="G105" i="29" s="1"/>
  <c r="F66" i="29"/>
  <c r="F123" i="29" s="1"/>
  <c r="E66" i="29"/>
  <c r="E105" i="29" s="1"/>
  <c r="D66" i="29"/>
  <c r="D105" i="29" s="1"/>
  <c r="C66" i="29"/>
  <c r="C123" i="29" s="1"/>
  <c r="B66" i="29"/>
  <c r="W45" i="29"/>
  <c r="W99" i="29" s="1"/>
  <c r="V45" i="29"/>
  <c r="V99" i="29" s="1"/>
  <c r="U45" i="29"/>
  <c r="U99" i="29" s="1"/>
  <c r="T45" i="29"/>
  <c r="T99" i="29" s="1"/>
  <c r="S45" i="29"/>
  <c r="S122" i="29" s="1"/>
  <c r="R45" i="29"/>
  <c r="R122" i="29" s="1"/>
  <c r="Q45" i="29"/>
  <c r="Q122" i="29" s="1"/>
  <c r="P45" i="29"/>
  <c r="P99" i="29" s="1"/>
  <c r="O45" i="29"/>
  <c r="O99" i="29" s="1"/>
  <c r="N45" i="29"/>
  <c r="N99" i="29" s="1"/>
  <c r="M45" i="29"/>
  <c r="M99" i="29" s="1"/>
  <c r="L45" i="29"/>
  <c r="L99" i="29" s="1"/>
  <c r="K45" i="29"/>
  <c r="K99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30" s="1"/>
  <c r="W16" i="29"/>
  <c r="W90" i="29" s="1"/>
  <c r="V16" i="29"/>
  <c r="V90" i="29" s="1"/>
  <c r="U16" i="29"/>
  <c r="U119" i="29" s="1"/>
  <c r="T16" i="29"/>
  <c r="T90" i="29" s="1"/>
  <c r="S16" i="29"/>
  <c r="S119" i="29" s="1"/>
  <c r="R16" i="29"/>
  <c r="R119" i="29" s="1"/>
  <c r="Q16" i="29"/>
  <c r="Q119" i="29" s="1"/>
  <c r="P16" i="29"/>
  <c r="P119" i="29" s="1"/>
  <c r="O16" i="29"/>
  <c r="O90" i="29" s="1"/>
  <c r="N16" i="29"/>
  <c r="N90" i="29" s="1"/>
  <c r="M16" i="29"/>
  <c r="M119" i="29" s="1"/>
  <c r="L16" i="29"/>
  <c r="L90" i="29" s="1"/>
  <c r="K16" i="29"/>
  <c r="K119" i="29" s="1"/>
  <c r="J16" i="29"/>
  <c r="J119" i="29" s="1"/>
  <c r="I16" i="29"/>
  <c r="I119" i="29" s="1"/>
  <c r="H16" i="29"/>
  <c r="H119" i="29" s="1"/>
  <c r="G16" i="29"/>
  <c r="G90" i="29" s="1"/>
  <c r="F16" i="29"/>
  <c r="F90" i="29" s="1"/>
  <c r="E16" i="29"/>
  <c r="E119" i="29" s="1"/>
  <c r="D16" i="29"/>
  <c r="D90" i="29" s="1"/>
  <c r="C16" i="29"/>
  <c r="C119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U175" i="4" s="1"/>
  <c r="T33" i="28"/>
  <c r="T38" i="28" s="1"/>
  <c r="S33" i="28"/>
  <c r="S38" i="28" s="1"/>
  <c r="R33" i="28"/>
  <c r="R38" i="28" s="1"/>
  <c r="R175" i="4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I175" i="4" s="1"/>
  <c r="H33" i="28"/>
  <c r="H38" i="28" s="1"/>
  <c r="G33" i="28"/>
  <c r="G38" i="28" s="1"/>
  <c r="G175" i="4" s="1"/>
  <c r="F33" i="28"/>
  <c r="F38" i="28" s="1"/>
  <c r="E33" i="28"/>
  <c r="E38" i="28" s="1"/>
  <c r="D33" i="28"/>
  <c r="D38" i="28" s="1"/>
  <c r="C33" i="28"/>
  <c r="C38" i="28" s="1"/>
  <c r="C175" i="4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W126" i="27" s="1"/>
  <c r="V131" i="27"/>
  <c r="V126" i="27" s="1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N126" i="27" s="1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L126" i="27" s="1"/>
  <c r="K129" i="27"/>
  <c r="K126" i="27" s="1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D126" i="27" s="1"/>
  <c r="C127" i="27"/>
  <c r="B127" i="27"/>
  <c r="O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R116" i="27"/>
  <c r="G116" i="27"/>
  <c r="W115" i="27"/>
  <c r="V115" i="27"/>
  <c r="U115" i="27"/>
  <c r="T115" i="27"/>
  <c r="S115" i="27"/>
  <c r="S110" i="27" s="1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P110" i="27" s="1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K110" i="27" s="1"/>
  <c r="J113" i="27"/>
  <c r="I113" i="27"/>
  <c r="I110" i="27" s="1"/>
  <c r="H113" i="27"/>
  <c r="H110" i="27" s="1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E110" i="27" s="1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L105" i="27"/>
  <c r="G105" i="27"/>
  <c r="D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V98" i="27" s="1"/>
  <c r="U99" i="27"/>
  <c r="T99" i="27"/>
  <c r="S99" i="27"/>
  <c r="R99" i="27"/>
  <c r="Q99" i="27"/>
  <c r="Q98" i="27" s="1"/>
  <c r="P99" i="27"/>
  <c r="O99" i="27"/>
  <c r="N99" i="27"/>
  <c r="N98" i="27" s="1"/>
  <c r="M99" i="27"/>
  <c r="L99" i="27"/>
  <c r="K99" i="27"/>
  <c r="J99" i="27"/>
  <c r="J98" i="27" s="1"/>
  <c r="I99" i="27"/>
  <c r="I98" i="27" s="1"/>
  <c r="H99" i="27"/>
  <c r="G99" i="27"/>
  <c r="F99" i="27"/>
  <c r="F98" i="27" s="1"/>
  <c r="E99" i="27"/>
  <c r="D99" i="27"/>
  <c r="C99" i="27"/>
  <c r="B99" i="27"/>
  <c r="W69" i="27"/>
  <c r="V69" i="27"/>
  <c r="U69" i="27"/>
  <c r="T69" i="27"/>
  <c r="T122" i="27" s="1"/>
  <c r="S69" i="27"/>
  <c r="R69" i="27"/>
  <c r="Q69" i="27"/>
  <c r="Q122" i="27" s="1"/>
  <c r="P69" i="27"/>
  <c r="P122" i="27" s="1"/>
  <c r="O69" i="27"/>
  <c r="N69" i="27"/>
  <c r="M69" i="27"/>
  <c r="M122" i="27" s="1"/>
  <c r="L69" i="27"/>
  <c r="L122" i="27" s="1"/>
  <c r="K69" i="27"/>
  <c r="J69" i="27"/>
  <c r="I69" i="27"/>
  <c r="I122" i="27" s="1"/>
  <c r="H69" i="27"/>
  <c r="H122" i="27" s="1"/>
  <c r="G69" i="27"/>
  <c r="F69" i="27"/>
  <c r="E69" i="27"/>
  <c r="E122" i="27" s="1"/>
  <c r="D69" i="27"/>
  <c r="D122" i="27" s="1"/>
  <c r="C69" i="27"/>
  <c r="B69" i="27"/>
  <c r="W56" i="27"/>
  <c r="W119" i="27" s="1"/>
  <c r="V56" i="27"/>
  <c r="U56" i="27"/>
  <c r="U119" i="27" s="1"/>
  <c r="T56" i="27"/>
  <c r="S56" i="27"/>
  <c r="S119" i="27" s="1"/>
  <c r="R56" i="27"/>
  <c r="R119" i="27" s="1"/>
  <c r="Q56" i="27"/>
  <c r="P56" i="27"/>
  <c r="O56" i="27"/>
  <c r="O119" i="27" s="1"/>
  <c r="N56" i="27"/>
  <c r="M56" i="27"/>
  <c r="M119" i="27" s="1"/>
  <c r="L56" i="27"/>
  <c r="K56" i="27"/>
  <c r="K119" i="27" s="1"/>
  <c r="J56" i="27"/>
  <c r="I56" i="27"/>
  <c r="H56" i="27"/>
  <c r="G56" i="27"/>
  <c r="F56" i="27"/>
  <c r="E56" i="27"/>
  <c r="D56" i="27"/>
  <c r="C56" i="27"/>
  <c r="B56" i="27"/>
  <c r="W43" i="27"/>
  <c r="V43" i="27"/>
  <c r="U43" i="27"/>
  <c r="U116" i="27" s="1"/>
  <c r="T43" i="27"/>
  <c r="T116" i="27" s="1"/>
  <c r="S43" i="27"/>
  <c r="R43" i="27"/>
  <c r="Q43" i="27"/>
  <c r="Q116" i="27" s="1"/>
  <c r="P43" i="27"/>
  <c r="P116" i="27" s="1"/>
  <c r="O43" i="27"/>
  <c r="O116" i="27" s="1"/>
  <c r="N43" i="27"/>
  <c r="M43" i="27"/>
  <c r="M116" i="27" s="1"/>
  <c r="L43" i="27"/>
  <c r="L116" i="27" s="1"/>
  <c r="K43" i="27"/>
  <c r="J43" i="27"/>
  <c r="J116" i="27" s="1"/>
  <c r="I43" i="27"/>
  <c r="H43" i="27"/>
  <c r="H116" i="27" s="1"/>
  <c r="G43" i="27"/>
  <c r="F43" i="27"/>
  <c r="E43" i="27"/>
  <c r="E116" i="27" s="1"/>
  <c r="D43" i="27"/>
  <c r="C43" i="27"/>
  <c r="B43" i="27"/>
  <c r="W17" i="27"/>
  <c r="W105" i="27" s="1"/>
  <c r="V17" i="27"/>
  <c r="U17" i="27"/>
  <c r="U105" i="27" s="1"/>
  <c r="T17" i="27"/>
  <c r="T105" i="27" s="1"/>
  <c r="S17" i="27"/>
  <c r="R17" i="27"/>
  <c r="Q17" i="27"/>
  <c r="P17" i="27"/>
  <c r="P105" i="27" s="1"/>
  <c r="O17" i="27"/>
  <c r="O105" i="27" s="1"/>
  <c r="N17" i="27"/>
  <c r="M17" i="27"/>
  <c r="L17" i="27"/>
  <c r="K17" i="27"/>
  <c r="J17" i="27"/>
  <c r="I17" i="27"/>
  <c r="H17" i="27"/>
  <c r="H105" i="27" s="1"/>
  <c r="G17" i="27"/>
  <c r="F17" i="27"/>
  <c r="E17" i="27"/>
  <c r="D17" i="27"/>
  <c r="C17" i="27"/>
  <c r="B17" i="27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W126" i="26" s="1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O126" i="26" s="1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R126" i="26" s="1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V126" i="26" s="1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J126" i="26"/>
  <c r="G126" i="26"/>
  <c r="B126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L110" i="26" s="1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T110" i="26" s="1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G110" i="26" s="1"/>
  <c r="F112" i="26"/>
  <c r="E112" i="26"/>
  <c r="D112" i="26"/>
  <c r="C112" i="26"/>
  <c r="B112" i="26"/>
  <c r="B110" i="26" s="1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D110" i="26" s="1"/>
  <c r="C111" i="26"/>
  <c r="B111" i="26"/>
  <c r="Q110" i="26"/>
  <c r="I110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R105" i="26"/>
  <c r="Q105" i="26"/>
  <c r="L105" i="26"/>
  <c r="I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C98" i="26" s="1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F98" i="26" s="1"/>
  <c r="E101" i="26"/>
  <c r="D101" i="26"/>
  <c r="C101" i="26"/>
  <c r="B101" i="26"/>
  <c r="W100" i="26"/>
  <c r="V100" i="26"/>
  <c r="U100" i="26"/>
  <c r="T100" i="26"/>
  <c r="T98" i="26" s="1"/>
  <c r="S100" i="26"/>
  <c r="R100" i="26"/>
  <c r="Q100" i="26"/>
  <c r="Q98" i="26" s="1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V98" i="26" s="1"/>
  <c r="U99" i="26"/>
  <c r="T99" i="26"/>
  <c r="S99" i="26"/>
  <c r="S98" i="26" s="1"/>
  <c r="R99" i="26"/>
  <c r="Q99" i="26"/>
  <c r="P99" i="26"/>
  <c r="P98" i="26" s="1"/>
  <c r="O99" i="26"/>
  <c r="N99" i="26"/>
  <c r="N98" i="26" s="1"/>
  <c r="M99" i="26"/>
  <c r="L99" i="26"/>
  <c r="K99" i="26"/>
  <c r="K98" i="26" s="1"/>
  <c r="J99" i="26"/>
  <c r="I99" i="26"/>
  <c r="H99" i="26"/>
  <c r="G99" i="26"/>
  <c r="F99" i="26"/>
  <c r="E99" i="26"/>
  <c r="D99" i="26"/>
  <c r="C99" i="26"/>
  <c r="B99" i="26"/>
  <c r="W69" i="26"/>
  <c r="V69" i="26"/>
  <c r="V122" i="26" s="1"/>
  <c r="U69" i="26"/>
  <c r="U122" i="26" s="1"/>
  <c r="T69" i="26"/>
  <c r="S69" i="26"/>
  <c r="R69" i="26"/>
  <c r="R154" i="26" s="1"/>
  <c r="Q69" i="26"/>
  <c r="P69" i="26"/>
  <c r="O69" i="26"/>
  <c r="N69" i="26"/>
  <c r="N122" i="26" s="1"/>
  <c r="M69" i="26"/>
  <c r="M122" i="26" s="1"/>
  <c r="L69" i="26"/>
  <c r="K69" i="26"/>
  <c r="J69" i="26"/>
  <c r="J154" i="26" s="1"/>
  <c r="I69" i="26"/>
  <c r="H69" i="26"/>
  <c r="G69" i="26"/>
  <c r="F69" i="26"/>
  <c r="F122" i="26" s="1"/>
  <c r="E69" i="26"/>
  <c r="E122" i="26" s="1"/>
  <c r="D69" i="26"/>
  <c r="C69" i="26"/>
  <c r="B69" i="26"/>
  <c r="W56" i="26"/>
  <c r="W119" i="26" s="1"/>
  <c r="V56" i="26"/>
  <c r="V119" i="26" s="1"/>
  <c r="U56" i="26"/>
  <c r="U119" i="26" s="1"/>
  <c r="T56" i="26"/>
  <c r="T119" i="26" s="1"/>
  <c r="S56" i="26"/>
  <c r="S119" i="26" s="1"/>
  <c r="R56" i="26"/>
  <c r="Q56" i="26"/>
  <c r="P56" i="26"/>
  <c r="P119" i="26" s="1"/>
  <c r="O56" i="26"/>
  <c r="O119" i="26" s="1"/>
  <c r="N56" i="26"/>
  <c r="N119" i="26" s="1"/>
  <c r="M56" i="26"/>
  <c r="M119" i="26" s="1"/>
  <c r="L56" i="26"/>
  <c r="L119" i="26" s="1"/>
  <c r="K56" i="26"/>
  <c r="K119" i="26" s="1"/>
  <c r="J56" i="26"/>
  <c r="I56" i="26"/>
  <c r="H56" i="26"/>
  <c r="H119" i="26" s="1"/>
  <c r="G56" i="26"/>
  <c r="G119" i="26" s="1"/>
  <c r="F56" i="26"/>
  <c r="F119" i="26" s="1"/>
  <c r="E56" i="26"/>
  <c r="E119" i="26" s="1"/>
  <c r="D56" i="26"/>
  <c r="D119" i="26" s="1"/>
  <c r="C56" i="26"/>
  <c r="C119" i="26" s="1"/>
  <c r="B56" i="26"/>
  <c r="W43" i="26"/>
  <c r="V43" i="26"/>
  <c r="U43" i="26"/>
  <c r="T43" i="26"/>
  <c r="S43" i="26"/>
  <c r="R43" i="26"/>
  <c r="R116" i="26" s="1"/>
  <c r="Q43" i="26"/>
  <c r="Q116" i="26" s="1"/>
  <c r="P43" i="26"/>
  <c r="O43" i="26"/>
  <c r="N43" i="26"/>
  <c r="M43" i="26"/>
  <c r="L43" i="26"/>
  <c r="K43" i="26"/>
  <c r="J43" i="26"/>
  <c r="J116" i="26" s="1"/>
  <c r="I43" i="26"/>
  <c r="I116" i="26" s="1"/>
  <c r="H43" i="26"/>
  <c r="G43" i="26"/>
  <c r="F43" i="26"/>
  <c r="F152" i="26" s="1"/>
  <c r="E43" i="26"/>
  <c r="D43" i="26"/>
  <c r="C43" i="26"/>
  <c r="B43" i="26"/>
  <c r="B116" i="26" s="1"/>
  <c r="W17" i="26"/>
  <c r="V17" i="26"/>
  <c r="V105" i="26" s="1"/>
  <c r="U17" i="26"/>
  <c r="U105" i="26" s="1"/>
  <c r="T17" i="26"/>
  <c r="T143" i="26" s="1"/>
  <c r="S17" i="26"/>
  <c r="S105" i="26" s="1"/>
  <c r="R17" i="26"/>
  <c r="Q17" i="26"/>
  <c r="P17" i="26"/>
  <c r="O17" i="26"/>
  <c r="N17" i="26"/>
  <c r="N105" i="26" s="1"/>
  <c r="M17" i="26"/>
  <c r="M105" i="26" s="1"/>
  <c r="L17" i="26"/>
  <c r="K17" i="26"/>
  <c r="K105" i="26" s="1"/>
  <c r="J17" i="26"/>
  <c r="J105" i="26" s="1"/>
  <c r="I17" i="26"/>
  <c r="H17" i="26"/>
  <c r="G17" i="26"/>
  <c r="F17" i="26"/>
  <c r="F105" i="26" s="1"/>
  <c r="E17" i="26"/>
  <c r="E105" i="26" s="1"/>
  <c r="D17" i="26"/>
  <c r="D143" i="26" s="1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F156" i="25" s="1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V156" i="25" s="1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P156" i="25" s="1"/>
  <c r="O157" i="25"/>
  <c r="N157" i="25"/>
  <c r="M157" i="25"/>
  <c r="M156" i="25" s="1"/>
  <c r="L157" i="25"/>
  <c r="K157" i="25"/>
  <c r="J157" i="25"/>
  <c r="I157" i="25"/>
  <c r="H157" i="25"/>
  <c r="G157" i="25"/>
  <c r="F157" i="25"/>
  <c r="E157" i="25"/>
  <c r="D157" i="25"/>
  <c r="C157" i="25"/>
  <c r="B157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Q126" i="25" s="1"/>
  <c r="P129" i="25"/>
  <c r="O129" i="25"/>
  <c r="N129" i="25"/>
  <c r="M129" i="25"/>
  <c r="L129" i="25"/>
  <c r="K129" i="25"/>
  <c r="J129" i="25"/>
  <c r="J126" i="25" s="1"/>
  <c r="I129" i="25"/>
  <c r="H129" i="25"/>
  <c r="G129" i="25"/>
  <c r="F129" i="25"/>
  <c r="E129" i="25"/>
  <c r="E126" i="25" s="1"/>
  <c r="D129" i="25"/>
  <c r="C129" i="25"/>
  <c r="B129" i="25"/>
  <c r="B126" i="25" s="1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W126" i="25" s="1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I110" i="25" s="1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S119" i="25"/>
  <c r="G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I116" i="25"/>
  <c r="W115" i="25"/>
  <c r="V115" i="25"/>
  <c r="U115" i="25"/>
  <c r="T115" i="25"/>
  <c r="S115" i="25"/>
  <c r="S110" i="25" s="1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W110" i="25" s="1"/>
  <c r="V111" i="25"/>
  <c r="V110" i="25" s="1"/>
  <c r="U111" i="25"/>
  <c r="T111" i="25"/>
  <c r="S111" i="25"/>
  <c r="R111" i="25"/>
  <c r="Q111" i="25"/>
  <c r="P111" i="25"/>
  <c r="O111" i="25"/>
  <c r="O110" i="25" s="1"/>
  <c r="N111" i="25"/>
  <c r="M111" i="25"/>
  <c r="L111" i="25"/>
  <c r="K111" i="25"/>
  <c r="J111" i="25"/>
  <c r="I111" i="25"/>
  <c r="H111" i="25"/>
  <c r="G111" i="25"/>
  <c r="F111" i="25"/>
  <c r="E111" i="25"/>
  <c r="D111" i="25"/>
  <c r="D110" i="25" s="1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M98" i="25" s="1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Q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R98" i="25" s="1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U98" i="25" s="1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H98" i="25" s="1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J98" i="25" s="1"/>
  <c r="I99" i="25"/>
  <c r="H99" i="25"/>
  <c r="G99" i="25"/>
  <c r="F99" i="25"/>
  <c r="E99" i="25"/>
  <c r="E98" i="25" s="1"/>
  <c r="D99" i="25"/>
  <c r="C99" i="25"/>
  <c r="B99" i="25"/>
  <c r="B98" i="25"/>
  <c r="W69" i="25"/>
  <c r="W154" i="25" s="1"/>
  <c r="V69" i="25"/>
  <c r="V154" i="25" s="1"/>
  <c r="U69" i="25"/>
  <c r="U154" i="25" s="1"/>
  <c r="T69" i="25"/>
  <c r="S69" i="25"/>
  <c r="S154" i="25" s="1"/>
  <c r="R69" i="25"/>
  <c r="Q69" i="25"/>
  <c r="Q154" i="25" s="1"/>
  <c r="P69" i="25"/>
  <c r="O69" i="25"/>
  <c r="O154" i="25" s="1"/>
  <c r="N69" i="25"/>
  <c r="N154" i="25" s="1"/>
  <c r="M69" i="25"/>
  <c r="M154" i="25" s="1"/>
  <c r="L69" i="25"/>
  <c r="K69" i="25"/>
  <c r="K154" i="25" s="1"/>
  <c r="J69" i="25"/>
  <c r="I69" i="25"/>
  <c r="I154" i="25" s="1"/>
  <c r="H69" i="25"/>
  <c r="G69" i="25"/>
  <c r="G154" i="25" s="1"/>
  <c r="F69" i="25"/>
  <c r="F154" i="25" s="1"/>
  <c r="E69" i="25"/>
  <c r="E154" i="25" s="1"/>
  <c r="D69" i="25"/>
  <c r="C69" i="25"/>
  <c r="C154" i="25" s="1"/>
  <c r="B69" i="25"/>
  <c r="W56" i="25"/>
  <c r="W153" i="25" s="1"/>
  <c r="V56" i="25"/>
  <c r="U56" i="25"/>
  <c r="U153" i="25" s="1"/>
  <c r="T56" i="25"/>
  <c r="S56" i="25"/>
  <c r="S153" i="25" s="1"/>
  <c r="R56" i="25"/>
  <c r="Q56" i="25"/>
  <c r="Q153" i="25" s="1"/>
  <c r="P56" i="25"/>
  <c r="P153" i="25" s="1"/>
  <c r="O56" i="25"/>
  <c r="O153" i="25" s="1"/>
  <c r="N56" i="25"/>
  <c r="M56" i="25"/>
  <c r="M153" i="25" s="1"/>
  <c r="L56" i="25"/>
  <c r="K56" i="25"/>
  <c r="K153" i="25" s="1"/>
  <c r="J56" i="25"/>
  <c r="I56" i="25"/>
  <c r="I153" i="25" s="1"/>
  <c r="H56" i="25"/>
  <c r="H153" i="25" s="1"/>
  <c r="G56" i="25"/>
  <c r="G153" i="25" s="1"/>
  <c r="F56" i="25"/>
  <c r="E56" i="25"/>
  <c r="E153" i="25" s="1"/>
  <c r="D56" i="25"/>
  <c r="C56" i="25"/>
  <c r="C153" i="25" s="1"/>
  <c r="B56" i="25"/>
  <c r="W43" i="25"/>
  <c r="W152" i="25" s="1"/>
  <c r="V43" i="25"/>
  <c r="U43" i="25"/>
  <c r="U152" i="25" s="1"/>
  <c r="T43" i="25"/>
  <c r="S43" i="25"/>
  <c r="S152" i="25" s="1"/>
  <c r="R43" i="25"/>
  <c r="R152" i="25" s="1"/>
  <c r="Q43" i="25"/>
  <c r="Q152" i="25" s="1"/>
  <c r="P43" i="25"/>
  <c r="O43" i="25"/>
  <c r="O152" i="25" s="1"/>
  <c r="N43" i="25"/>
  <c r="M43" i="25"/>
  <c r="M152" i="25" s="1"/>
  <c r="L43" i="25"/>
  <c r="K43" i="25"/>
  <c r="K152" i="25" s="1"/>
  <c r="J43" i="25"/>
  <c r="J152" i="25" s="1"/>
  <c r="I43" i="25"/>
  <c r="I152" i="25" s="1"/>
  <c r="H43" i="25"/>
  <c r="H152" i="25" s="1"/>
  <c r="G43" i="25"/>
  <c r="G152" i="25" s="1"/>
  <c r="F43" i="25"/>
  <c r="E43" i="25"/>
  <c r="E152" i="25" s="1"/>
  <c r="D43" i="25"/>
  <c r="C43" i="25"/>
  <c r="C152" i="25" s="1"/>
  <c r="B43" i="25"/>
  <c r="B152" i="25" s="1"/>
  <c r="W17" i="25"/>
  <c r="W143" i="25" s="1"/>
  <c r="V17" i="25"/>
  <c r="V143" i="25" s="1"/>
  <c r="U17" i="25"/>
  <c r="U143" i="25" s="1"/>
  <c r="T17" i="25"/>
  <c r="T143" i="25" s="1"/>
  <c r="S17" i="25"/>
  <c r="S105" i="25" s="1"/>
  <c r="R17" i="25"/>
  <c r="Q17" i="25"/>
  <c r="Q143" i="25" s="1"/>
  <c r="P17" i="25"/>
  <c r="P105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D143" i="25" s="1"/>
  <c r="C17" i="25"/>
  <c r="C143" i="25" s="1"/>
  <c r="B17" i="25"/>
  <c r="A1" i="25"/>
  <c r="K77" i="24"/>
  <c r="K174" i="4" s="1"/>
  <c r="I76" i="24"/>
  <c r="I173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K69" i="24"/>
  <c r="F69" i="24"/>
  <c r="E69" i="24"/>
  <c r="C69" i="24"/>
  <c r="S68" i="24"/>
  <c r="I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119" i="4" s="1"/>
  <c r="V60" i="24"/>
  <c r="V119" i="4" s="1"/>
  <c r="U60" i="24"/>
  <c r="T60" i="24"/>
  <c r="T119" i="4" s="1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D57" i="24" s="1"/>
  <c r="D116" i="4" s="1"/>
  <c r="C60" i="24"/>
  <c r="B60" i="24"/>
  <c r="B57" i="24" s="1"/>
  <c r="W59" i="24"/>
  <c r="V59" i="24"/>
  <c r="U59" i="24"/>
  <c r="T59" i="24"/>
  <c r="T118" i="4" s="1"/>
  <c r="S59" i="24"/>
  <c r="S118" i="4" s="1"/>
  <c r="R59" i="24"/>
  <c r="Q59" i="24"/>
  <c r="Q118" i="4" s="1"/>
  <c r="P59" i="24"/>
  <c r="P118" i="4" s="1"/>
  <c r="O59" i="24"/>
  <c r="O57" i="24" s="1"/>
  <c r="N59" i="24"/>
  <c r="N118" i="4" s="1"/>
  <c r="M59" i="24"/>
  <c r="L59" i="24"/>
  <c r="K59" i="24"/>
  <c r="J59" i="24"/>
  <c r="I59" i="24"/>
  <c r="H59" i="24"/>
  <c r="G59" i="24"/>
  <c r="F59" i="24"/>
  <c r="E59" i="24"/>
  <c r="D59" i="24"/>
  <c r="C59" i="24"/>
  <c r="C118" i="4" s="1"/>
  <c r="B59" i="24"/>
  <c r="W58" i="24"/>
  <c r="V58" i="24"/>
  <c r="U58" i="24"/>
  <c r="T58" i="24"/>
  <c r="S58" i="24"/>
  <c r="R58" i="24"/>
  <c r="Q58" i="24"/>
  <c r="P58" i="24"/>
  <c r="O58" i="24"/>
  <c r="N58" i="24"/>
  <c r="M58" i="24"/>
  <c r="M57" i="24" s="1"/>
  <c r="L58" i="24"/>
  <c r="L57" i="24" s="1"/>
  <c r="L116" i="4" s="1"/>
  <c r="K58" i="24"/>
  <c r="K57" i="24" s="1"/>
  <c r="J58" i="24"/>
  <c r="J117" i="4" s="1"/>
  <c r="I58" i="24"/>
  <c r="I57" i="24" s="1"/>
  <c r="I116" i="4" s="1"/>
  <c r="H58" i="24"/>
  <c r="H57" i="24" s="1"/>
  <c r="H116" i="4" s="1"/>
  <c r="G58" i="24"/>
  <c r="F58" i="24"/>
  <c r="E58" i="24"/>
  <c r="D58" i="24"/>
  <c r="C58" i="24"/>
  <c r="B58" i="24"/>
  <c r="W55" i="24"/>
  <c r="V55" i="24"/>
  <c r="V69" i="24" s="1"/>
  <c r="U55" i="24"/>
  <c r="U69" i="24" s="1"/>
  <c r="T55" i="24"/>
  <c r="T69" i="24" s="1"/>
  <c r="S55" i="24"/>
  <c r="R55" i="24"/>
  <c r="R69" i="24" s="1"/>
  <c r="Q55" i="24"/>
  <c r="Q69" i="24" s="1"/>
  <c r="P55" i="24"/>
  <c r="P77" i="24" s="1"/>
  <c r="P174" i="4" s="1"/>
  <c r="O55" i="24"/>
  <c r="N55" i="24"/>
  <c r="N77" i="24" s="1"/>
  <c r="M55" i="24"/>
  <c r="M77" i="24" s="1"/>
  <c r="M174" i="4" s="1"/>
  <c r="L55" i="24"/>
  <c r="L69" i="24" s="1"/>
  <c r="K55" i="24"/>
  <c r="J55" i="24"/>
  <c r="J69" i="24" s="1"/>
  <c r="I55" i="24"/>
  <c r="I69" i="24" s="1"/>
  <c r="H55" i="24"/>
  <c r="G55" i="24"/>
  <c r="G72" i="4" s="1"/>
  <c r="G145" i="4" s="1"/>
  <c r="F55" i="24"/>
  <c r="E55" i="24"/>
  <c r="E72" i="4" s="1"/>
  <c r="D55" i="24"/>
  <c r="D69" i="24" s="1"/>
  <c r="C55" i="24"/>
  <c r="B55" i="24"/>
  <c r="B69" i="24" s="1"/>
  <c r="W54" i="24"/>
  <c r="W68" i="24" s="1"/>
  <c r="V54" i="24"/>
  <c r="U54" i="24"/>
  <c r="T54" i="24"/>
  <c r="T52" i="24" s="1"/>
  <c r="T69" i="4" s="1"/>
  <c r="S54" i="24"/>
  <c r="R54" i="24"/>
  <c r="R68" i="24" s="1"/>
  <c r="Q54" i="24"/>
  <c r="Q68" i="24" s="1"/>
  <c r="P54" i="24"/>
  <c r="P68" i="24" s="1"/>
  <c r="O54" i="24"/>
  <c r="O68" i="24" s="1"/>
  <c r="N54" i="24"/>
  <c r="M54" i="24"/>
  <c r="M71" i="4" s="1"/>
  <c r="L54" i="24"/>
  <c r="L76" i="24" s="1"/>
  <c r="K54" i="24"/>
  <c r="K76" i="24" s="1"/>
  <c r="J54" i="24"/>
  <c r="J68" i="24" s="1"/>
  <c r="I54" i="24"/>
  <c r="I68" i="24" s="1"/>
  <c r="H54" i="24"/>
  <c r="H68" i="24" s="1"/>
  <c r="G54" i="24"/>
  <c r="G68" i="24" s="1"/>
  <c r="F54" i="24"/>
  <c r="F76" i="24" s="1"/>
  <c r="E54" i="24"/>
  <c r="D54" i="24"/>
  <c r="D76" i="24" s="1"/>
  <c r="C54" i="24"/>
  <c r="C76" i="24" s="1"/>
  <c r="B54" i="24"/>
  <c r="B68" i="24" s="1"/>
  <c r="W53" i="24"/>
  <c r="W67" i="24" s="1"/>
  <c r="V53" i="24"/>
  <c r="V67" i="24" s="1"/>
  <c r="U53" i="24"/>
  <c r="U67" i="24" s="1"/>
  <c r="T53" i="24"/>
  <c r="S53" i="24"/>
  <c r="R53" i="24"/>
  <c r="R67" i="24" s="1"/>
  <c r="Q53" i="24"/>
  <c r="Q52" i="24" s="1"/>
  <c r="Q69" i="4" s="1"/>
  <c r="P53" i="24"/>
  <c r="O53" i="24"/>
  <c r="N53" i="24"/>
  <c r="N67" i="24" s="1"/>
  <c r="M53" i="24"/>
  <c r="M67" i="24" s="1"/>
  <c r="L53" i="24"/>
  <c r="K53" i="24"/>
  <c r="J53" i="24"/>
  <c r="I53" i="24"/>
  <c r="I52" i="24" s="1"/>
  <c r="I69" i="4" s="1"/>
  <c r="H53" i="24"/>
  <c r="G53" i="24"/>
  <c r="F53" i="24"/>
  <c r="F67" i="24" s="1"/>
  <c r="E53" i="24"/>
  <c r="E67" i="24" s="1"/>
  <c r="D53" i="24"/>
  <c r="D75" i="24" s="1"/>
  <c r="C53" i="24"/>
  <c r="B53" i="24"/>
  <c r="B75" i="24" s="1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V4" i="24"/>
  <c r="V3" i="24" s="1"/>
  <c r="V17" i="4" s="1"/>
  <c r="U4" i="24"/>
  <c r="U3" i="24" s="1"/>
  <c r="U17" i="4" s="1"/>
  <c r="T4" i="24"/>
  <c r="T3" i="24" s="1"/>
  <c r="S4" i="24"/>
  <c r="R4" i="24"/>
  <c r="R3" i="24" s="1"/>
  <c r="Q4" i="24"/>
  <c r="P4" i="24"/>
  <c r="O4" i="24"/>
  <c r="O3" i="24" s="1"/>
  <c r="N4" i="24"/>
  <c r="M4" i="24"/>
  <c r="M3" i="24" s="1"/>
  <c r="L4" i="24"/>
  <c r="L3" i="24" s="1"/>
  <c r="K4" i="24"/>
  <c r="J4" i="24"/>
  <c r="J3" i="24" s="1"/>
  <c r="I4" i="24"/>
  <c r="H4" i="24"/>
  <c r="H3" i="24" s="1"/>
  <c r="H17" i="4" s="1"/>
  <c r="G4" i="24"/>
  <c r="G3" i="24" s="1"/>
  <c r="F4" i="24"/>
  <c r="E4" i="24"/>
  <c r="E3" i="24" s="1"/>
  <c r="E17" i="4" s="1"/>
  <c r="D4" i="24"/>
  <c r="D3" i="24" s="1"/>
  <c r="C4" i="24"/>
  <c r="C3" i="24" s="1"/>
  <c r="C17" i="4" s="1"/>
  <c r="B4" i="24"/>
  <c r="B3" i="24" s="1"/>
  <c r="S3" i="24"/>
  <c r="Q3" i="24"/>
  <c r="P3" i="24"/>
  <c r="N3" i="24"/>
  <c r="K3" i="24"/>
  <c r="K17" i="4" s="1"/>
  <c r="I3" i="24"/>
  <c r="I17" i="4" s="1"/>
  <c r="F3" i="24"/>
  <c r="F17" i="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V213" i="23" s="1"/>
  <c r="U119" i="23"/>
  <c r="T119" i="23"/>
  <c r="T99" i="23" s="1"/>
  <c r="T62" i="20" s="1"/>
  <c r="T115" i="4" s="1"/>
  <c r="S119" i="23"/>
  <c r="S213" i="23" s="1"/>
  <c r="R119" i="23"/>
  <c r="Q119" i="23"/>
  <c r="P119" i="23"/>
  <c r="O119" i="23"/>
  <c r="N119" i="23"/>
  <c r="N213" i="23" s="1"/>
  <c r="M119" i="23"/>
  <c r="M213" i="23" s="1"/>
  <c r="L119" i="23"/>
  <c r="K119" i="23"/>
  <c r="K213" i="23" s="1"/>
  <c r="J119" i="23"/>
  <c r="I119" i="23"/>
  <c r="H119" i="23"/>
  <c r="G119" i="23"/>
  <c r="F119" i="23"/>
  <c r="F213" i="23" s="1"/>
  <c r="E119" i="23"/>
  <c r="E213" i="23" s="1"/>
  <c r="D119" i="23"/>
  <c r="D213" i="23" s="1"/>
  <c r="C119" i="23"/>
  <c r="C213" i="23" s="1"/>
  <c r="B119" i="23"/>
  <c r="B99" i="23" s="1"/>
  <c r="W110" i="23"/>
  <c r="W211" i="23" s="1"/>
  <c r="V110" i="23"/>
  <c r="V211" i="23" s="1"/>
  <c r="U110" i="23"/>
  <c r="U211" i="23" s="1"/>
  <c r="T110" i="23"/>
  <c r="T211" i="23" s="1"/>
  <c r="S110" i="23"/>
  <c r="S211" i="23" s="1"/>
  <c r="R110" i="23"/>
  <c r="R99" i="23" s="1"/>
  <c r="R62" i="20" s="1"/>
  <c r="R115" i="4" s="1"/>
  <c r="Q110" i="23"/>
  <c r="Q211" i="23" s="1"/>
  <c r="P110" i="23"/>
  <c r="P211" i="23" s="1"/>
  <c r="O110" i="23"/>
  <c r="O211" i="23" s="1"/>
  <c r="N110" i="23"/>
  <c r="N211" i="23" s="1"/>
  <c r="M110" i="23"/>
  <c r="M211" i="23" s="1"/>
  <c r="L110" i="23"/>
  <c r="L211" i="23" s="1"/>
  <c r="K110" i="23"/>
  <c r="K211" i="23" s="1"/>
  <c r="J110" i="23"/>
  <c r="I110" i="23"/>
  <c r="I211" i="23" s="1"/>
  <c r="H110" i="23"/>
  <c r="H211" i="23" s="1"/>
  <c r="G110" i="23"/>
  <c r="G211" i="23" s="1"/>
  <c r="F110" i="23"/>
  <c r="F211" i="23" s="1"/>
  <c r="E110" i="23"/>
  <c r="E211" i="23" s="1"/>
  <c r="D110" i="23"/>
  <c r="D211" i="23" s="1"/>
  <c r="C110" i="23"/>
  <c r="C211" i="23" s="1"/>
  <c r="B110" i="23"/>
  <c r="Q99" i="23"/>
  <c r="Q62" i="20" s="1"/>
  <c r="Q115" i="4" s="1"/>
  <c r="L99" i="23"/>
  <c r="J99" i="23"/>
  <c r="J170" i="23" s="1"/>
  <c r="I99" i="23"/>
  <c r="W89" i="23"/>
  <c r="W203" i="23" s="1"/>
  <c r="V89" i="23"/>
  <c r="V203" i="23" s="1"/>
  <c r="U89" i="23"/>
  <c r="U203" i="23" s="1"/>
  <c r="T89" i="23"/>
  <c r="T203" i="23" s="1"/>
  <c r="S89" i="23"/>
  <c r="R89" i="23"/>
  <c r="R203" i="23" s="1"/>
  <c r="Q89" i="23"/>
  <c r="Q203" i="23" s="1"/>
  <c r="P89" i="23"/>
  <c r="P203" i="23" s="1"/>
  <c r="O89" i="23"/>
  <c r="O203" i="23" s="1"/>
  <c r="N89" i="23"/>
  <c r="N203" i="23" s="1"/>
  <c r="M89" i="23"/>
  <c r="M203" i="23" s="1"/>
  <c r="L89" i="23"/>
  <c r="L203" i="23" s="1"/>
  <c r="K89" i="23"/>
  <c r="J89" i="23"/>
  <c r="J203" i="23" s="1"/>
  <c r="I89" i="23"/>
  <c r="I203" i="23" s="1"/>
  <c r="H89" i="23"/>
  <c r="H203" i="23" s="1"/>
  <c r="G89" i="23"/>
  <c r="G203" i="23" s="1"/>
  <c r="F89" i="23"/>
  <c r="F203" i="23" s="1"/>
  <c r="E89" i="23"/>
  <c r="E203" i="23" s="1"/>
  <c r="D89" i="23"/>
  <c r="D203" i="23" s="1"/>
  <c r="C89" i="23"/>
  <c r="C203" i="23" s="1"/>
  <c r="B89" i="23"/>
  <c r="B203" i="23" s="1"/>
  <c r="W79" i="23"/>
  <c r="W202" i="23" s="1"/>
  <c r="V79" i="23"/>
  <c r="V202" i="23" s="1"/>
  <c r="U79" i="23"/>
  <c r="U202" i="23" s="1"/>
  <c r="T79" i="23"/>
  <c r="T202" i="23" s="1"/>
  <c r="S79" i="23"/>
  <c r="S202" i="23" s="1"/>
  <c r="R79" i="23"/>
  <c r="R202" i="23" s="1"/>
  <c r="Q79" i="23"/>
  <c r="P79" i="23"/>
  <c r="P202" i="23" s="1"/>
  <c r="O79" i="23"/>
  <c r="O202" i="23" s="1"/>
  <c r="N79" i="23"/>
  <c r="N202" i="23" s="1"/>
  <c r="M79" i="23"/>
  <c r="M202" i="23" s="1"/>
  <c r="L79" i="23"/>
  <c r="L202" i="23" s="1"/>
  <c r="K79" i="23"/>
  <c r="K202" i="23" s="1"/>
  <c r="J79" i="23"/>
  <c r="J202" i="23" s="1"/>
  <c r="I79" i="23"/>
  <c r="H79" i="23"/>
  <c r="H202" i="23" s="1"/>
  <c r="G79" i="23"/>
  <c r="G202" i="23" s="1"/>
  <c r="F79" i="23"/>
  <c r="F202" i="23" s="1"/>
  <c r="E79" i="23"/>
  <c r="E202" i="23" s="1"/>
  <c r="D79" i="23"/>
  <c r="D202" i="23" s="1"/>
  <c r="C79" i="23"/>
  <c r="C202" i="23" s="1"/>
  <c r="B79" i="23"/>
  <c r="B202" i="23" s="1"/>
  <c r="W60" i="23"/>
  <c r="V60" i="23"/>
  <c r="V201" i="23" s="1"/>
  <c r="U60" i="23"/>
  <c r="U201" i="23" s="1"/>
  <c r="T60" i="23"/>
  <c r="T201" i="23" s="1"/>
  <c r="S60" i="23"/>
  <c r="S201" i="23" s="1"/>
  <c r="R60" i="23"/>
  <c r="R201" i="23" s="1"/>
  <c r="Q60" i="23"/>
  <c r="Q201" i="23" s="1"/>
  <c r="P60" i="23"/>
  <c r="P201" i="23" s="1"/>
  <c r="O60" i="23"/>
  <c r="N60" i="23"/>
  <c r="N201" i="23" s="1"/>
  <c r="M60" i="23"/>
  <c r="M201" i="23" s="1"/>
  <c r="L60" i="23"/>
  <c r="L201" i="23" s="1"/>
  <c r="K60" i="23"/>
  <c r="K201" i="23" s="1"/>
  <c r="J60" i="23"/>
  <c r="J201" i="23" s="1"/>
  <c r="I60" i="23"/>
  <c r="I201" i="23" s="1"/>
  <c r="H60" i="23"/>
  <c r="H201" i="23" s="1"/>
  <c r="G60" i="23"/>
  <c r="F60" i="23"/>
  <c r="F201" i="23" s="1"/>
  <c r="E60" i="23"/>
  <c r="E201" i="23" s="1"/>
  <c r="D60" i="23"/>
  <c r="D201" i="23" s="1"/>
  <c r="C60" i="23"/>
  <c r="C201" i="23" s="1"/>
  <c r="B60" i="23"/>
  <c r="B201" i="23" s="1"/>
  <c r="W33" i="23"/>
  <c r="W5" i="23" s="1"/>
  <c r="V33" i="23"/>
  <c r="V192" i="23" s="1"/>
  <c r="U33" i="23"/>
  <c r="U192" i="23" s="1"/>
  <c r="T33" i="23"/>
  <c r="T192" i="23" s="1"/>
  <c r="S33" i="23"/>
  <c r="S192" i="23" s="1"/>
  <c r="R33" i="23"/>
  <c r="Q33" i="23"/>
  <c r="P33" i="23"/>
  <c r="P192" i="23" s="1"/>
  <c r="O33" i="23"/>
  <c r="O5" i="23" s="1"/>
  <c r="N33" i="23"/>
  <c r="N192" i="23" s="1"/>
  <c r="M33" i="23"/>
  <c r="M192" i="23" s="1"/>
  <c r="L33" i="23"/>
  <c r="L192" i="23" s="1"/>
  <c r="K33" i="23"/>
  <c r="K192" i="23" s="1"/>
  <c r="J33" i="23"/>
  <c r="I33" i="23"/>
  <c r="H33" i="23"/>
  <c r="H192" i="23" s="1"/>
  <c r="G33" i="23"/>
  <c r="G192" i="23" s="1"/>
  <c r="F33" i="23"/>
  <c r="F192" i="23" s="1"/>
  <c r="E33" i="23"/>
  <c r="E192" i="23" s="1"/>
  <c r="D33" i="23"/>
  <c r="D192" i="23" s="1"/>
  <c r="C33" i="23"/>
  <c r="C192" i="23" s="1"/>
  <c r="B33" i="23"/>
  <c r="B192" i="23" s="1"/>
  <c r="E5" i="23"/>
  <c r="E143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V165" i="22" s="1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Q165" i="22" s="1"/>
  <c r="P166" i="22"/>
  <c r="O166" i="22"/>
  <c r="N166" i="22"/>
  <c r="N165" i="22" s="1"/>
  <c r="M166" i="22"/>
  <c r="L166" i="22"/>
  <c r="K166" i="22"/>
  <c r="J166" i="22"/>
  <c r="I166" i="22"/>
  <c r="I165" i="22" s="1"/>
  <c r="H166" i="22"/>
  <c r="G166" i="22"/>
  <c r="F166" i="22"/>
  <c r="F165" i="22" s="1"/>
  <c r="E166" i="22"/>
  <c r="D166" i="22"/>
  <c r="D165" i="22" s="1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B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V146" i="22" s="1"/>
  <c r="U151" i="22"/>
  <c r="T151" i="22"/>
  <c r="S151" i="22"/>
  <c r="R151" i="22"/>
  <c r="Q151" i="22"/>
  <c r="P151" i="22"/>
  <c r="O151" i="22"/>
  <c r="N151" i="22"/>
  <c r="N146" i="22" s="1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W146" i="22" s="1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G146" i="22" s="1"/>
  <c r="F148" i="22"/>
  <c r="F146" i="22" s="1"/>
  <c r="E148" i="22"/>
  <c r="D148" i="22"/>
  <c r="C148" i="22"/>
  <c r="B148" i="22"/>
  <c r="W147" i="22"/>
  <c r="V147" i="22"/>
  <c r="U147" i="22"/>
  <c r="T147" i="22"/>
  <c r="S147" i="22"/>
  <c r="R147" i="22"/>
  <c r="R146" i="22" s="1"/>
  <c r="Q147" i="22"/>
  <c r="P147" i="22"/>
  <c r="O147" i="22"/>
  <c r="O146" i="22" s="1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P141" i="22"/>
  <c r="N141" i="22"/>
  <c r="F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N132" i="22" s="1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V132" i="22" s="1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F132" i="22" s="1"/>
  <c r="E133" i="22"/>
  <c r="D133" i="22"/>
  <c r="C133" i="22"/>
  <c r="B133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W110" i="22"/>
  <c r="V110" i="22"/>
  <c r="U110" i="22"/>
  <c r="T110" i="22"/>
  <c r="T171" i="22" s="1"/>
  <c r="S110" i="22"/>
  <c r="S171" i="22" s="1"/>
  <c r="R110" i="22"/>
  <c r="R171" i="22" s="1"/>
  <c r="Q110" i="22"/>
  <c r="Q171" i="22" s="1"/>
  <c r="P110" i="22"/>
  <c r="O110" i="22"/>
  <c r="N110" i="22"/>
  <c r="M110" i="22"/>
  <c r="L110" i="22"/>
  <c r="L171" i="22" s="1"/>
  <c r="K110" i="22"/>
  <c r="K171" i="22" s="1"/>
  <c r="J110" i="22"/>
  <c r="J171" i="22" s="1"/>
  <c r="I110" i="22"/>
  <c r="I171" i="22" s="1"/>
  <c r="H110" i="22"/>
  <c r="G110" i="22"/>
  <c r="F110" i="22"/>
  <c r="E110" i="22"/>
  <c r="D110" i="22"/>
  <c r="D171" i="22" s="1"/>
  <c r="C110" i="22"/>
  <c r="C171" i="22" s="1"/>
  <c r="B110" i="22"/>
  <c r="B171" i="22" s="1"/>
  <c r="W89" i="22"/>
  <c r="V89" i="22"/>
  <c r="U89" i="22"/>
  <c r="T89" i="22"/>
  <c r="S89" i="22"/>
  <c r="R89" i="22"/>
  <c r="R160" i="22" s="1"/>
  <c r="Q89" i="22"/>
  <c r="P89" i="22"/>
  <c r="O89" i="22"/>
  <c r="N89" i="22"/>
  <c r="M89" i="22"/>
  <c r="L89" i="22"/>
  <c r="K89" i="22"/>
  <c r="J89" i="22"/>
  <c r="J160" i="22" s="1"/>
  <c r="I89" i="22"/>
  <c r="H89" i="22"/>
  <c r="G89" i="22"/>
  <c r="F89" i="22"/>
  <c r="E89" i="22"/>
  <c r="D89" i="22"/>
  <c r="C89" i="22"/>
  <c r="B89" i="22"/>
  <c r="W79" i="22"/>
  <c r="V79" i="22"/>
  <c r="U79" i="22"/>
  <c r="T79" i="22"/>
  <c r="T157" i="22" s="1"/>
  <c r="S79" i="22"/>
  <c r="S157" i="22" s="1"/>
  <c r="R79" i="22"/>
  <c r="R157" i="22" s="1"/>
  <c r="Q79" i="22"/>
  <c r="Q157" i="22" s="1"/>
  <c r="P79" i="22"/>
  <c r="O79" i="22"/>
  <c r="N79" i="22"/>
  <c r="M79" i="22"/>
  <c r="L79" i="22"/>
  <c r="L157" i="22" s="1"/>
  <c r="K79" i="22"/>
  <c r="K157" i="22" s="1"/>
  <c r="J79" i="22"/>
  <c r="J157" i="22" s="1"/>
  <c r="I79" i="22"/>
  <c r="I157" i="22" s="1"/>
  <c r="H79" i="22"/>
  <c r="G79" i="22"/>
  <c r="F79" i="22"/>
  <c r="E79" i="22"/>
  <c r="D79" i="22"/>
  <c r="D157" i="22" s="1"/>
  <c r="C79" i="22"/>
  <c r="C157" i="22" s="1"/>
  <c r="B79" i="22"/>
  <c r="B157" i="22" s="1"/>
  <c r="W60" i="22"/>
  <c r="W153" i="22" s="1"/>
  <c r="V60" i="22"/>
  <c r="U60" i="22"/>
  <c r="T60" i="22"/>
  <c r="T153" i="22" s="1"/>
  <c r="S60" i="22"/>
  <c r="S153" i="22" s="1"/>
  <c r="R60" i="22"/>
  <c r="R153" i="22" s="1"/>
  <c r="Q60" i="22"/>
  <c r="Q153" i="22" s="1"/>
  <c r="P60" i="22"/>
  <c r="P153" i="22" s="1"/>
  <c r="O60" i="22"/>
  <c r="O153" i="22" s="1"/>
  <c r="N60" i="22"/>
  <c r="M60" i="22"/>
  <c r="L60" i="22"/>
  <c r="L153" i="22" s="1"/>
  <c r="K60" i="22"/>
  <c r="K153" i="22" s="1"/>
  <c r="J60" i="22"/>
  <c r="J153" i="22" s="1"/>
  <c r="I60" i="22"/>
  <c r="I153" i="22" s="1"/>
  <c r="H60" i="22"/>
  <c r="H153" i="22" s="1"/>
  <c r="G60" i="22"/>
  <c r="G153" i="22" s="1"/>
  <c r="F60" i="22"/>
  <c r="E60" i="22"/>
  <c r="D60" i="22"/>
  <c r="D153" i="22" s="1"/>
  <c r="C60" i="22"/>
  <c r="C153" i="22" s="1"/>
  <c r="B60" i="22"/>
  <c r="B153" i="22" s="1"/>
  <c r="W33" i="22"/>
  <c r="W141" i="22" s="1"/>
  <c r="W132" i="22" s="1"/>
  <c r="V33" i="22"/>
  <c r="V141" i="22" s="1"/>
  <c r="U33" i="22"/>
  <c r="T33" i="22"/>
  <c r="S33" i="22"/>
  <c r="R33" i="22"/>
  <c r="Q33" i="22"/>
  <c r="P33" i="22"/>
  <c r="O33" i="22"/>
  <c r="O141" i="22" s="1"/>
  <c r="N33" i="22"/>
  <c r="M33" i="22"/>
  <c r="L33" i="22"/>
  <c r="K33" i="22"/>
  <c r="J33" i="22"/>
  <c r="I33" i="22"/>
  <c r="H33" i="22"/>
  <c r="H141" i="22" s="1"/>
  <c r="G33" i="22"/>
  <c r="G141" i="22" s="1"/>
  <c r="F33" i="22"/>
  <c r="E33" i="22"/>
  <c r="D33" i="22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J165" i="21" s="1"/>
  <c r="I168" i="21"/>
  <c r="I165" i="21" s="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K165" i="21" s="1"/>
  <c r="J167" i="21"/>
  <c r="I167" i="21"/>
  <c r="H167" i="21"/>
  <c r="G167" i="21"/>
  <c r="F167" i="21"/>
  <c r="E167" i="21"/>
  <c r="D167" i="21"/>
  <c r="C167" i="21"/>
  <c r="B167" i="21"/>
  <c r="W166" i="21"/>
  <c r="V166" i="21"/>
  <c r="V165" i="21" s="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Q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V146" i="21" s="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W146" i="21" s="1"/>
  <c r="V147" i="21"/>
  <c r="U147" i="21"/>
  <c r="T147" i="21"/>
  <c r="S147" i="21"/>
  <c r="R147" i="21"/>
  <c r="Q147" i="21"/>
  <c r="P147" i="21"/>
  <c r="P146" i="21" s="1"/>
  <c r="O147" i="21"/>
  <c r="O146" i="21" s="1"/>
  <c r="N147" i="21"/>
  <c r="M147" i="21"/>
  <c r="L147" i="21"/>
  <c r="K147" i="21"/>
  <c r="J147" i="21"/>
  <c r="J146" i="21" s="1"/>
  <c r="I147" i="21"/>
  <c r="H147" i="21"/>
  <c r="H146" i="21" s="1"/>
  <c r="G147" i="21"/>
  <c r="G146" i="21" s="1"/>
  <c r="F147" i="21"/>
  <c r="E147" i="21"/>
  <c r="D147" i="21"/>
  <c r="C147" i="21"/>
  <c r="C146" i="21" s="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U119" i="21"/>
  <c r="U213" i="21" s="1"/>
  <c r="T119" i="21"/>
  <c r="S119" i="21"/>
  <c r="R119" i="21"/>
  <c r="Q119" i="21"/>
  <c r="P119" i="21"/>
  <c r="P213" i="21" s="1"/>
  <c r="O119" i="21"/>
  <c r="O213" i="21" s="1"/>
  <c r="N119" i="21"/>
  <c r="M119" i="21"/>
  <c r="M213" i="21" s="1"/>
  <c r="L119" i="21"/>
  <c r="K119" i="21"/>
  <c r="J119" i="21"/>
  <c r="I119" i="21"/>
  <c r="H119" i="21"/>
  <c r="H213" i="21" s="1"/>
  <c r="G119" i="21"/>
  <c r="G213" i="21" s="1"/>
  <c r="F119" i="21"/>
  <c r="E119" i="21"/>
  <c r="E213" i="21" s="1"/>
  <c r="D119" i="21"/>
  <c r="C119" i="21"/>
  <c r="B119" i="21"/>
  <c r="W110" i="21"/>
  <c r="W211" i="21" s="1"/>
  <c r="V110" i="21"/>
  <c r="V211" i="21" s="1"/>
  <c r="U110" i="21"/>
  <c r="U211" i="21" s="1"/>
  <c r="T110" i="21"/>
  <c r="S110" i="21"/>
  <c r="R110" i="21"/>
  <c r="Q110" i="21"/>
  <c r="P110" i="21"/>
  <c r="P211" i="21" s="1"/>
  <c r="O110" i="21"/>
  <c r="O211" i="21" s="1"/>
  <c r="N110" i="21"/>
  <c r="N211" i="21" s="1"/>
  <c r="M110" i="21"/>
  <c r="M211" i="21" s="1"/>
  <c r="L110" i="21"/>
  <c r="K110" i="21"/>
  <c r="J110" i="21"/>
  <c r="I110" i="21"/>
  <c r="H110" i="21"/>
  <c r="H211" i="21" s="1"/>
  <c r="G110" i="21"/>
  <c r="G211" i="21" s="1"/>
  <c r="F110" i="21"/>
  <c r="F211" i="21" s="1"/>
  <c r="E110" i="21"/>
  <c r="E211" i="21" s="1"/>
  <c r="D110" i="21"/>
  <c r="C110" i="21"/>
  <c r="B110" i="21"/>
  <c r="W89" i="2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P89" i="21"/>
  <c r="O89" i="2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H89" i="21"/>
  <c r="G89" i="21"/>
  <c r="F89" i="21"/>
  <c r="F203" i="21" s="1"/>
  <c r="E89" i="21"/>
  <c r="E203" i="21" s="1"/>
  <c r="D89" i="21"/>
  <c r="D203" i="21" s="1"/>
  <c r="C89" i="21"/>
  <c r="C203" i="21" s="1"/>
  <c r="B89" i="21"/>
  <c r="B203" i="21" s="1"/>
  <c r="W79" i="21"/>
  <c r="W202" i="21" s="1"/>
  <c r="V79" i="21"/>
  <c r="V202" i="21" s="1"/>
  <c r="U79" i="21"/>
  <c r="U202" i="21" s="1"/>
  <c r="T79" i="21"/>
  <c r="T202" i="21" s="1"/>
  <c r="S79" i="21"/>
  <c r="R79" i="2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B79" i="21"/>
  <c r="B202" i="21" s="1"/>
  <c r="W60" i="21"/>
  <c r="W201" i="21" s="1"/>
  <c r="V60" i="21"/>
  <c r="V201" i="21" s="1"/>
  <c r="U60" i="21"/>
  <c r="U201" i="21" s="1"/>
  <c r="T60" i="21"/>
  <c r="T201" i="21" s="1"/>
  <c r="S60" i="2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B60" i="21"/>
  <c r="B201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41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K70" i="20"/>
  <c r="D70" i="20"/>
  <c r="C70" i="20"/>
  <c r="R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L62" i="20"/>
  <c r="L115" i="4" s="1"/>
  <c r="J62" i="20"/>
  <c r="J115" i="4" s="1"/>
  <c r="I62" i="20"/>
  <c r="I115" i="4" s="1"/>
  <c r="W60" i="20"/>
  <c r="W113" i="4" s="1"/>
  <c r="O60" i="20"/>
  <c r="E60" i="20"/>
  <c r="E113" i="4" s="1"/>
  <c r="W58" i="20"/>
  <c r="W42" i="7" s="1"/>
  <c r="V58" i="20"/>
  <c r="V42" i="7" s="1"/>
  <c r="U58" i="20"/>
  <c r="U42" i="7" s="1"/>
  <c r="T58" i="20"/>
  <c r="T42" i="7" s="1"/>
  <c r="S58" i="20"/>
  <c r="R58" i="20"/>
  <c r="R42" i="7" s="1"/>
  <c r="Q58" i="20"/>
  <c r="Q42" i="7" s="1"/>
  <c r="P58" i="20"/>
  <c r="P42" i="7" s="1"/>
  <c r="O58" i="20"/>
  <c r="N58" i="20"/>
  <c r="M58" i="20"/>
  <c r="M42" i="7" s="1"/>
  <c r="L58" i="20"/>
  <c r="L42" i="7" s="1"/>
  <c r="K58" i="20"/>
  <c r="K42" i="7" s="1"/>
  <c r="J58" i="20"/>
  <c r="J42" i="7" s="1"/>
  <c r="I58" i="20"/>
  <c r="I42" i="7" s="1"/>
  <c r="H58" i="20"/>
  <c r="G58" i="20"/>
  <c r="F58" i="20"/>
  <c r="E58" i="20"/>
  <c r="D58" i="20"/>
  <c r="C58" i="20"/>
  <c r="B58" i="20"/>
  <c r="W54" i="20"/>
  <c r="V54" i="20"/>
  <c r="V71" i="20" s="1"/>
  <c r="U54" i="20"/>
  <c r="U71" i="20" s="1"/>
  <c r="T54" i="20"/>
  <c r="S54" i="20"/>
  <c r="S71" i="20" s="1"/>
  <c r="R54" i="20"/>
  <c r="R71" i="20" s="1"/>
  <c r="Q54" i="20"/>
  <c r="P54" i="20"/>
  <c r="O54" i="20"/>
  <c r="N54" i="20"/>
  <c r="N71" i="20" s="1"/>
  <c r="M54" i="20"/>
  <c r="M71" i="20" s="1"/>
  <c r="L54" i="20"/>
  <c r="L79" i="20" s="1"/>
  <c r="L170" i="4" s="1"/>
  <c r="K54" i="20"/>
  <c r="K71" i="20" s="1"/>
  <c r="J54" i="20"/>
  <c r="J71" i="20" s="1"/>
  <c r="I54" i="20"/>
  <c r="H54" i="20"/>
  <c r="G54" i="20"/>
  <c r="F54" i="20"/>
  <c r="F71" i="20" s="1"/>
  <c r="E54" i="20"/>
  <c r="E71" i="20" s="1"/>
  <c r="D54" i="20"/>
  <c r="C54" i="20"/>
  <c r="C68" i="4" s="1"/>
  <c r="C141" i="4" s="1"/>
  <c r="B54" i="20"/>
  <c r="B71" i="20" s="1"/>
  <c r="W53" i="20"/>
  <c r="W67" i="4" s="1"/>
  <c r="W140" i="4" s="1"/>
  <c r="V53" i="20"/>
  <c r="U53" i="20"/>
  <c r="U67" i="4" s="1"/>
  <c r="U140" i="4" s="1"/>
  <c r="T53" i="20"/>
  <c r="T70" i="20" s="1"/>
  <c r="S53" i="20"/>
  <c r="S70" i="20" s="1"/>
  <c r="R53" i="20"/>
  <c r="Q53" i="20"/>
  <c r="Q70" i="20" s="1"/>
  <c r="P53" i="20"/>
  <c r="P70" i="20" s="1"/>
  <c r="O53" i="20"/>
  <c r="N53" i="20"/>
  <c r="M53" i="20"/>
  <c r="L53" i="20"/>
  <c r="L70" i="20" s="1"/>
  <c r="K53" i="20"/>
  <c r="J53" i="20"/>
  <c r="I53" i="20"/>
  <c r="I70" i="20" s="1"/>
  <c r="H53" i="20"/>
  <c r="H70" i="20" s="1"/>
  <c r="G53" i="20"/>
  <c r="F53" i="20"/>
  <c r="E53" i="20"/>
  <c r="D53" i="20"/>
  <c r="C53" i="20"/>
  <c r="B53" i="20"/>
  <c r="W52" i="20"/>
  <c r="V52" i="20"/>
  <c r="V69" i="20" s="1"/>
  <c r="U52" i="20"/>
  <c r="T52" i="20"/>
  <c r="T66" i="4" s="1"/>
  <c r="T139" i="4" s="1"/>
  <c r="S52" i="20"/>
  <c r="S66" i="4" s="1"/>
  <c r="S139" i="4" s="1"/>
  <c r="R52" i="20"/>
  <c r="R66" i="4" s="1"/>
  <c r="Q52" i="20"/>
  <c r="Q66" i="4" s="1"/>
  <c r="Q139" i="4" s="1"/>
  <c r="P52" i="20"/>
  <c r="O52" i="20"/>
  <c r="O66" i="4" s="1"/>
  <c r="O139" i="4" s="1"/>
  <c r="N52" i="20"/>
  <c r="N69" i="20" s="1"/>
  <c r="M52" i="20"/>
  <c r="M66" i="4" s="1"/>
  <c r="M139" i="4" s="1"/>
  <c r="L52" i="20"/>
  <c r="K52" i="20"/>
  <c r="K51" i="20" s="1"/>
  <c r="K65" i="4" s="1"/>
  <c r="K138" i="4" s="1"/>
  <c r="J52" i="20"/>
  <c r="J66" i="4" s="1"/>
  <c r="J139" i="4" s="1"/>
  <c r="I52" i="20"/>
  <c r="I69" i="20" s="1"/>
  <c r="H52" i="20"/>
  <c r="H66" i="4" s="1"/>
  <c r="H139" i="4" s="1"/>
  <c r="G52" i="20"/>
  <c r="G66" i="4" s="1"/>
  <c r="G139" i="4" s="1"/>
  <c r="F52" i="20"/>
  <c r="F69" i="20" s="1"/>
  <c r="E52" i="20"/>
  <c r="E77" i="20" s="1"/>
  <c r="E168" i="4" s="1"/>
  <c r="D52" i="20"/>
  <c r="C52" i="20"/>
  <c r="C66" i="4" s="1"/>
  <c r="C139" i="4" s="1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E197" i="19" s="1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F197" i="19" s="1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H197" i="19" s="1"/>
  <c r="G199" i="19"/>
  <c r="F199" i="19"/>
  <c r="E199" i="19"/>
  <c r="D199" i="19"/>
  <c r="C199" i="19"/>
  <c r="B199" i="19"/>
  <c r="W198" i="19"/>
  <c r="V198" i="19"/>
  <c r="V197" i="19" s="1"/>
  <c r="U198" i="19"/>
  <c r="U197" i="19" s="1"/>
  <c r="T198" i="19"/>
  <c r="S198" i="19"/>
  <c r="R198" i="19"/>
  <c r="R197" i="19" s="1"/>
  <c r="Q198" i="19"/>
  <c r="P198" i="19"/>
  <c r="P197" i="19" s="1"/>
  <c r="O198" i="19"/>
  <c r="N198" i="19"/>
  <c r="N197" i="19" s="1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M197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O176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P172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T142" i="19"/>
  <c r="T209" i="19" s="1"/>
  <c r="S142" i="19"/>
  <c r="R142" i="19"/>
  <c r="R209" i="19" s="1"/>
  <c r="Q142" i="19"/>
  <c r="P142" i="19"/>
  <c r="O142" i="19"/>
  <c r="N142" i="19"/>
  <c r="M142" i="19"/>
  <c r="L142" i="19"/>
  <c r="L209" i="19" s="1"/>
  <c r="K142" i="19"/>
  <c r="J142" i="19"/>
  <c r="J209" i="19" s="1"/>
  <c r="I142" i="19"/>
  <c r="H142" i="19"/>
  <c r="G142" i="19"/>
  <c r="F142" i="19"/>
  <c r="E142" i="19"/>
  <c r="D142" i="19"/>
  <c r="D209" i="19" s="1"/>
  <c r="C142" i="19"/>
  <c r="B142" i="19"/>
  <c r="B209" i="19" s="1"/>
  <c r="W121" i="19"/>
  <c r="W203" i="19" s="1"/>
  <c r="V121" i="19"/>
  <c r="U121" i="19"/>
  <c r="T121" i="19"/>
  <c r="S121" i="19"/>
  <c r="R121" i="19"/>
  <c r="Q121" i="19"/>
  <c r="P121" i="19"/>
  <c r="P203" i="19" s="1"/>
  <c r="O121" i="19"/>
  <c r="O203" i="19" s="1"/>
  <c r="N121" i="19"/>
  <c r="M121" i="19"/>
  <c r="L121" i="19"/>
  <c r="K121" i="19"/>
  <c r="J121" i="19"/>
  <c r="I121" i="19"/>
  <c r="H121" i="19"/>
  <c r="H203" i="19" s="1"/>
  <c r="G121" i="19"/>
  <c r="G203" i="19" s="1"/>
  <c r="F121" i="19"/>
  <c r="E121" i="19"/>
  <c r="D121" i="19"/>
  <c r="C121" i="19"/>
  <c r="B121" i="19"/>
  <c r="W93" i="19"/>
  <c r="V93" i="19"/>
  <c r="U93" i="19"/>
  <c r="T93" i="19"/>
  <c r="S93" i="19"/>
  <c r="R93" i="19"/>
  <c r="Q93" i="19"/>
  <c r="P93" i="19"/>
  <c r="O93" i="19"/>
  <c r="O61" i="19" s="1"/>
  <c r="N93" i="19"/>
  <c r="M93" i="19"/>
  <c r="L93" i="19"/>
  <c r="K93" i="19"/>
  <c r="J93" i="19"/>
  <c r="I93" i="19"/>
  <c r="H93" i="19"/>
  <c r="G93" i="19"/>
  <c r="F93" i="19"/>
  <c r="E93" i="19"/>
  <c r="E61" i="19" s="1"/>
  <c r="D93" i="19"/>
  <c r="C93" i="19"/>
  <c r="B93" i="19"/>
  <c r="W72" i="19"/>
  <c r="V72" i="19"/>
  <c r="V61" i="19" s="1"/>
  <c r="U72" i="19"/>
  <c r="T72" i="19"/>
  <c r="S72" i="19"/>
  <c r="R72" i="19"/>
  <c r="Q72" i="19"/>
  <c r="P72" i="19"/>
  <c r="O72" i="19"/>
  <c r="N72" i="19"/>
  <c r="M72" i="19"/>
  <c r="L72" i="19"/>
  <c r="K72" i="19"/>
  <c r="K61" i="19" s="1"/>
  <c r="K81" i="16" s="1"/>
  <c r="K110" i="4" s="1"/>
  <c r="J72" i="19"/>
  <c r="I72" i="19"/>
  <c r="H72" i="19"/>
  <c r="G72" i="19"/>
  <c r="F72" i="19"/>
  <c r="F61" i="19" s="1"/>
  <c r="E72" i="19"/>
  <c r="D72" i="19"/>
  <c r="C72" i="19"/>
  <c r="C61" i="19" s="1"/>
  <c r="B72" i="19"/>
  <c r="S61" i="19"/>
  <c r="S191" i="19" s="1"/>
  <c r="P61" i="19"/>
  <c r="N61" i="19"/>
  <c r="N81" i="16" s="1"/>
  <c r="N110" i="4" s="1"/>
  <c r="H61" i="19"/>
  <c r="H81" i="16" s="1"/>
  <c r="H110" i="4" s="1"/>
  <c r="W44" i="19"/>
  <c r="V44" i="19"/>
  <c r="U44" i="19"/>
  <c r="T44" i="19"/>
  <c r="S44" i="19"/>
  <c r="R44" i="19"/>
  <c r="Q44" i="19"/>
  <c r="Q5" i="19" s="1"/>
  <c r="P44" i="19"/>
  <c r="O44" i="19"/>
  <c r="N44" i="19"/>
  <c r="M44" i="19"/>
  <c r="L44" i="19"/>
  <c r="L5" i="19" s="1"/>
  <c r="K44" i="19"/>
  <c r="K5" i="19" s="1"/>
  <c r="J44" i="19"/>
  <c r="J5" i="19" s="1"/>
  <c r="I44" i="19"/>
  <c r="I5" i="19" s="1"/>
  <c r="I80" i="16" s="1"/>
  <c r="I109" i="4" s="1"/>
  <c r="H44" i="19"/>
  <c r="H5" i="19" s="1"/>
  <c r="G44" i="19"/>
  <c r="G5" i="19" s="1"/>
  <c r="F44" i="19"/>
  <c r="E44" i="19"/>
  <c r="E5" i="19" s="1"/>
  <c r="E80" i="16" s="1"/>
  <c r="E109" i="4" s="1"/>
  <c r="D44" i="19"/>
  <c r="D5" i="19" s="1"/>
  <c r="C44" i="19"/>
  <c r="C5" i="19" s="1"/>
  <c r="B44" i="19"/>
  <c r="B5" i="19" s="1"/>
  <c r="W5" i="19"/>
  <c r="W172" i="19" s="1"/>
  <c r="T5" i="19"/>
  <c r="T173" i="19" s="1"/>
  <c r="R5" i="19"/>
  <c r="R168" i="19" s="1"/>
  <c r="P5" i="19"/>
  <c r="P173" i="19" s="1"/>
  <c r="O5" i="19"/>
  <c r="O80" i="16" s="1"/>
  <c r="O109" i="4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R197" i="18" s="1"/>
  <c r="Q198" i="18"/>
  <c r="Q197" i="18" s="1"/>
  <c r="P198" i="18"/>
  <c r="O198" i="18"/>
  <c r="N198" i="18"/>
  <c r="M198" i="18"/>
  <c r="L198" i="18"/>
  <c r="L197" i="18" s="1"/>
  <c r="K198" i="18"/>
  <c r="J198" i="18"/>
  <c r="J197" i="18" s="1"/>
  <c r="I198" i="18"/>
  <c r="I197" i="18" s="1"/>
  <c r="H198" i="18"/>
  <c r="G198" i="18"/>
  <c r="F198" i="18"/>
  <c r="E198" i="18"/>
  <c r="D198" i="18"/>
  <c r="C198" i="18"/>
  <c r="B198" i="18"/>
  <c r="B197" i="18" s="1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T184" i="18"/>
  <c r="W183" i="18"/>
  <c r="V183" i="18"/>
  <c r="U183" i="18"/>
  <c r="T183" i="18"/>
  <c r="S183" i="18"/>
  <c r="R183" i="18"/>
  <c r="Q183" i="18"/>
  <c r="P183" i="18"/>
  <c r="P178" i="18" s="1"/>
  <c r="O183" i="18"/>
  <c r="O178" i="18" s="1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H178" i="18" s="1"/>
  <c r="G181" i="18"/>
  <c r="G178" i="18" s="1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W178" i="18" s="1"/>
  <c r="V179" i="18"/>
  <c r="U179" i="18"/>
  <c r="T179" i="18"/>
  <c r="T178" i="18" s="1"/>
  <c r="S179" i="18"/>
  <c r="R179" i="18"/>
  <c r="Q179" i="18"/>
  <c r="Q178" i="18" s="1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V142" i="18"/>
  <c r="U142" i="18"/>
  <c r="T142" i="18"/>
  <c r="S142" i="18"/>
  <c r="S209" i="18" s="1"/>
  <c r="R142" i="18"/>
  <c r="R209" i="18" s="1"/>
  <c r="Q142" i="18"/>
  <c r="Q209" i="18" s="1"/>
  <c r="P142" i="18"/>
  <c r="O142" i="18"/>
  <c r="N142" i="18"/>
  <c r="M142" i="18"/>
  <c r="L142" i="18"/>
  <c r="K142" i="18"/>
  <c r="K209" i="18" s="1"/>
  <c r="J142" i="18"/>
  <c r="J209" i="18" s="1"/>
  <c r="I142" i="18"/>
  <c r="I209" i="18" s="1"/>
  <c r="H142" i="18"/>
  <c r="H209" i="18" s="1"/>
  <c r="G142" i="18"/>
  <c r="F142" i="18"/>
  <c r="E142" i="18"/>
  <c r="D142" i="18"/>
  <c r="C142" i="18"/>
  <c r="C209" i="18" s="1"/>
  <c r="B142" i="18"/>
  <c r="B209" i="18" s="1"/>
  <c r="W121" i="18"/>
  <c r="V121" i="18"/>
  <c r="V203" i="18" s="1"/>
  <c r="U121" i="18"/>
  <c r="U203" i="18" s="1"/>
  <c r="T121" i="18"/>
  <c r="T203" i="18" s="1"/>
  <c r="S121" i="18"/>
  <c r="S203" i="18" s="1"/>
  <c r="R121" i="18"/>
  <c r="Q121" i="18"/>
  <c r="P121" i="18"/>
  <c r="O121" i="18"/>
  <c r="N121" i="18"/>
  <c r="N203" i="18" s="1"/>
  <c r="M121" i="18"/>
  <c r="M203" i="18" s="1"/>
  <c r="L121" i="18"/>
  <c r="L203" i="18" s="1"/>
  <c r="K121" i="18"/>
  <c r="K203" i="18" s="1"/>
  <c r="J121" i="18"/>
  <c r="I121" i="18"/>
  <c r="H121" i="18"/>
  <c r="G121" i="18"/>
  <c r="F121" i="18"/>
  <c r="F203" i="18" s="1"/>
  <c r="E121" i="18"/>
  <c r="E203" i="18" s="1"/>
  <c r="D121" i="18"/>
  <c r="D203" i="18" s="1"/>
  <c r="C121" i="18"/>
  <c r="C203" i="18" s="1"/>
  <c r="B121" i="18"/>
  <c r="W93" i="18"/>
  <c r="W190" i="18" s="1"/>
  <c r="V93" i="18"/>
  <c r="V190" i="18" s="1"/>
  <c r="U93" i="18"/>
  <c r="U190" i="18" s="1"/>
  <c r="T93" i="18"/>
  <c r="T190" i="18" s="1"/>
  <c r="S93" i="18"/>
  <c r="S190" i="18" s="1"/>
  <c r="R93" i="18"/>
  <c r="Q93" i="18"/>
  <c r="P93" i="18"/>
  <c r="P190" i="18" s="1"/>
  <c r="O93" i="18"/>
  <c r="O190" i="18" s="1"/>
  <c r="N93" i="18"/>
  <c r="N190" i="18" s="1"/>
  <c r="M93" i="18"/>
  <c r="M190" i="18" s="1"/>
  <c r="L93" i="18"/>
  <c r="L190" i="18" s="1"/>
  <c r="K93" i="18"/>
  <c r="K190" i="18" s="1"/>
  <c r="J93" i="18"/>
  <c r="I93" i="18"/>
  <c r="H93" i="18"/>
  <c r="H190" i="18" s="1"/>
  <c r="G93" i="18"/>
  <c r="G190" i="18" s="1"/>
  <c r="F93" i="18"/>
  <c r="F190" i="18" s="1"/>
  <c r="E93" i="18"/>
  <c r="E190" i="18" s="1"/>
  <c r="D93" i="18"/>
  <c r="D190" i="18" s="1"/>
  <c r="C93" i="18"/>
  <c r="C190" i="18" s="1"/>
  <c r="B93" i="18"/>
  <c r="W72" i="18"/>
  <c r="W184" i="18" s="1"/>
  <c r="V72" i="18"/>
  <c r="U72" i="18"/>
  <c r="T72" i="18"/>
  <c r="S72" i="18"/>
  <c r="S184" i="18" s="1"/>
  <c r="R72" i="18"/>
  <c r="R184" i="18" s="1"/>
  <c r="Q72" i="18"/>
  <c r="Q184" i="18" s="1"/>
  <c r="P72" i="18"/>
  <c r="P184" i="18" s="1"/>
  <c r="O72" i="18"/>
  <c r="O184" i="18" s="1"/>
  <c r="N72" i="18"/>
  <c r="M72" i="18"/>
  <c r="L72" i="18"/>
  <c r="L184" i="18" s="1"/>
  <c r="K72" i="18"/>
  <c r="K184" i="18" s="1"/>
  <c r="J72" i="18"/>
  <c r="J184" i="18" s="1"/>
  <c r="I72" i="18"/>
  <c r="I184" i="18" s="1"/>
  <c r="H72" i="18"/>
  <c r="H184" i="18" s="1"/>
  <c r="G72" i="18"/>
  <c r="G184" i="18" s="1"/>
  <c r="F72" i="18"/>
  <c r="E72" i="18"/>
  <c r="D72" i="18"/>
  <c r="D184" i="18" s="1"/>
  <c r="C72" i="18"/>
  <c r="C184" i="18" s="1"/>
  <c r="B72" i="18"/>
  <c r="B184" i="18" s="1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U223" i="18" s="1"/>
  <c r="T16" i="18"/>
  <c r="T96" i="16" s="1"/>
  <c r="S16" i="18"/>
  <c r="S96" i="16" s="1"/>
  <c r="R16" i="18"/>
  <c r="Q16" i="18"/>
  <c r="P16" i="18"/>
  <c r="P223" i="18" s="1"/>
  <c r="O16" i="18"/>
  <c r="O223" i="18" s="1"/>
  <c r="N16" i="18"/>
  <c r="N223" i="18" s="1"/>
  <c r="M16" i="18"/>
  <c r="M223" i="18" s="1"/>
  <c r="L16" i="18"/>
  <c r="L96" i="16" s="1"/>
  <c r="K16" i="18"/>
  <c r="K96" i="16" s="1"/>
  <c r="J16" i="18"/>
  <c r="I16" i="18"/>
  <c r="I96" i="16" s="1"/>
  <c r="H16" i="18"/>
  <c r="H223" i="18" s="1"/>
  <c r="G16" i="18"/>
  <c r="G223" i="18" s="1"/>
  <c r="F16" i="18"/>
  <c r="F223" i="18" s="1"/>
  <c r="E16" i="18"/>
  <c r="E223" i="18" s="1"/>
  <c r="D16" i="18"/>
  <c r="C16" i="18"/>
  <c r="B16" i="18"/>
  <c r="B5" i="18" s="1"/>
  <c r="R5" i="18"/>
  <c r="R173" i="18" s="1"/>
  <c r="Q5" i="18"/>
  <c r="Q173" i="18" s="1"/>
  <c r="P5" i="18"/>
  <c r="P172" i="18" s="1"/>
  <c r="J5" i="18"/>
  <c r="J173" i="18" s="1"/>
  <c r="I5" i="18"/>
  <c r="I173" i="18" s="1"/>
  <c r="H5" i="18"/>
  <c r="H172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U197" i="17" s="1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I197" i="17" s="1"/>
  <c r="H199" i="17"/>
  <c r="G199" i="17"/>
  <c r="F199" i="17"/>
  <c r="E199" i="17"/>
  <c r="D199" i="17"/>
  <c r="C199" i="17"/>
  <c r="B199" i="17"/>
  <c r="B197" i="17" s="1"/>
  <c r="W198" i="17"/>
  <c r="V198" i="17"/>
  <c r="U198" i="17"/>
  <c r="T198" i="17"/>
  <c r="S198" i="17"/>
  <c r="R198" i="17"/>
  <c r="Q198" i="17"/>
  <c r="P198" i="17"/>
  <c r="O198" i="17"/>
  <c r="N198" i="17"/>
  <c r="M198" i="17"/>
  <c r="M197" i="17" s="1"/>
  <c r="L198" i="17"/>
  <c r="K198" i="17"/>
  <c r="J198" i="17"/>
  <c r="J197" i="17" s="1"/>
  <c r="I198" i="17"/>
  <c r="H198" i="17"/>
  <c r="G198" i="17"/>
  <c r="F198" i="17"/>
  <c r="E198" i="17"/>
  <c r="D198" i="17"/>
  <c r="C198" i="17"/>
  <c r="B198" i="17"/>
  <c r="R197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T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M178" i="17" s="1"/>
  <c r="L180" i="17"/>
  <c r="K180" i="17"/>
  <c r="J180" i="17"/>
  <c r="I180" i="17"/>
  <c r="H180" i="17"/>
  <c r="G180" i="17"/>
  <c r="F180" i="17"/>
  <c r="E180" i="17"/>
  <c r="D180" i="17"/>
  <c r="C180" i="17"/>
  <c r="C178" i="17" s="1"/>
  <c r="B180" i="17"/>
  <c r="W179" i="17"/>
  <c r="V179" i="17"/>
  <c r="U179" i="17"/>
  <c r="T179" i="17"/>
  <c r="S179" i="17"/>
  <c r="R179" i="17"/>
  <c r="Q179" i="17"/>
  <c r="P179" i="17"/>
  <c r="O179" i="17"/>
  <c r="O178" i="17" s="1"/>
  <c r="N179" i="17"/>
  <c r="M179" i="17"/>
  <c r="L179" i="17"/>
  <c r="K179" i="17"/>
  <c r="J179" i="17"/>
  <c r="I179" i="17"/>
  <c r="I178" i="17" s="1"/>
  <c r="H179" i="17"/>
  <c r="G179" i="17"/>
  <c r="G178" i="17" s="1"/>
  <c r="F179" i="17"/>
  <c r="E179" i="17"/>
  <c r="D179" i="17"/>
  <c r="C179" i="17"/>
  <c r="B179" i="17"/>
  <c r="B178" i="17" s="1"/>
  <c r="B170" i="17"/>
  <c r="J165" i="17"/>
  <c r="B161" i="17"/>
  <c r="W142" i="17"/>
  <c r="V142" i="17"/>
  <c r="U142" i="17"/>
  <c r="U248" i="17" s="1"/>
  <c r="T142" i="17"/>
  <c r="S142" i="17"/>
  <c r="R142" i="17"/>
  <c r="Q142" i="17"/>
  <c r="P142" i="17"/>
  <c r="O142" i="17"/>
  <c r="N142" i="17"/>
  <c r="M142" i="17"/>
  <c r="M248" i="17" s="1"/>
  <c r="L142" i="17"/>
  <c r="K142" i="17"/>
  <c r="J142" i="17"/>
  <c r="I142" i="17"/>
  <c r="H142" i="17"/>
  <c r="G142" i="17"/>
  <c r="F142" i="17"/>
  <c r="E142" i="17"/>
  <c r="E248" i="17" s="1"/>
  <c r="D142" i="17"/>
  <c r="C142" i="17"/>
  <c r="B142" i="17"/>
  <c r="W121" i="17"/>
  <c r="V121" i="17"/>
  <c r="U121" i="17"/>
  <c r="T121" i="17"/>
  <c r="S121" i="17"/>
  <c r="R121" i="17"/>
  <c r="Q121" i="17"/>
  <c r="Q246" i="17" s="1"/>
  <c r="P121" i="17"/>
  <c r="O121" i="17"/>
  <c r="N121" i="17"/>
  <c r="M121" i="17"/>
  <c r="L121" i="17"/>
  <c r="K121" i="17"/>
  <c r="J121" i="17"/>
  <c r="I121" i="17"/>
  <c r="I246" i="17" s="1"/>
  <c r="H121" i="17"/>
  <c r="G121" i="17"/>
  <c r="F121" i="17"/>
  <c r="E121" i="17"/>
  <c r="D121" i="17"/>
  <c r="C121" i="17"/>
  <c r="B121" i="17"/>
  <c r="W93" i="17"/>
  <c r="V93" i="17"/>
  <c r="U93" i="17"/>
  <c r="T93" i="17"/>
  <c r="S93" i="17"/>
  <c r="S237" i="17" s="1"/>
  <c r="R93" i="17"/>
  <c r="Q93" i="17"/>
  <c r="P93" i="17"/>
  <c r="P237" i="17" s="1"/>
  <c r="O93" i="17"/>
  <c r="N93" i="17"/>
  <c r="M93" i="17"/>
  <c r="L93" i="17"/>
  <c r="K93" i="17"/>
  <c r="K237" i="17" s="1"/>
  <c r="J93" i="17"/>
  <c r="I93" i="17"/>
  <c r="I237" i="17" s="1"/>
  <c r="H93" i="17"/>
  <c r="H237" i="17" s="1"/>
  <c r="G93" i="17"/>
  <c r="F93" i="17"/>
  <c r="E93" i="17"/>
  <c r="D93" i="17"/>
  <c r="C93" i="17"/>
  <c r="C237" i="17" s="1"/>
  <c r="B93" i="17"/>
  <c r="W72" i="17"/>
  <c r="W235" i="17" s="1"/>
  <c r="V72" i="17"/>
  <c r="U72" i="17"/>
  <c r="U235" i="17" s="1"/>
  <c r="T72" i="17"/>
  <c r="T235" i="17" s="1"/>
  <c r="S72" i="17"/>
  <c r="S235" i="17" s="1"/>
  <c r="R72" i="17"/>
  <c r="Q72" i="17"/>
  <c r="P72" i="17"/>
  <c r="O72" i="17"/>
  <c r="O235" i="17" s="1"/>
  <c r="N72" i="17"/>
  <c r="M72" i="17"/>
  <c r="M235" i="17" s="1"/>
  <c r="L72" i="17"/>
  <c r="L235" i="17" s="1"/>
  <c r="K72" i="17"/>
  <c r="K235" i="17" s="1"/>
  <c r="J72" i="17"/>
  <c r="I72" i="17"/>
  <c r="H72" i="17"/>
  <c r="G72" i="17"/>
  <c r="G235" i="17" s="1"/>
  <c r="F72" i="17"/>
  <c r="E72" i="17"/>
  <c r="E235" i="17" s="1"/>
  <c r="D72" i="17"/>
  <c r="D235" i="17" s="1"/>
  <c r="C72" i="17"/>
  <c r="C235" i="17" s="1"/>
  <c r="B72" i="17"/>
  <c r="W44" i="17"/>
  <c r="W226" i="17" s="1"/>
  <c r="V44" i="17"/>
  <c r="V226" i="17" s="1"/>
  <c r="U44" i="17"/>
  <c r="U226" i="17" s="1"/>
  <c r="T44" i="17"/>
  <c r="T5" i="17" s="1"/>
  <c r="T167" i="17" s="1"/>
  <c r="S44" i="17"/>
  <c r="S226" i="17" s="1"/>
  <c r="R44" i="17"/>
  <c r="R5" i="17" s="1"/>
  <c r="Q44" i="17"/>
  <c r="Q226" i="17" s="1"/>
  <c r="P44" i="17"/>
  <c r="P226" i="17" s="1"/>
  <c r="O44" i="17"/>
  <c r="O226" i="17" s="1"/>
  <c r="N44" i="17"/>
  <c r="N226" i="17" s="1"/>
  <c r="M44" i="17"/>
  <c r="M226" i="17" s="1"/>
  <c r="L44" i="17"/>
  <c r="K44" i="17"/>
  <c r="K226" i="17" s="1"/>
  <c r="J44" i="17"/>
  <c r="I44" i="17"/>
  <c r="I226" i="17" s="1"/>
  <c r="H44" i="17"/>
  <c r="H226" i="17" s="1"/>
  <c r="G44" i="17"/>
  <c r="G226" i="17" s="1"/>
  <c r="F44" i="17"/>
  <c r="F226" i="17" s="1"/>
  <c r="E44" i="17"/>
  <c r="E226" i="17" s="1"/>
  <c r="D44" i="17"/>
  <c r="D226" i="17" s="1"/>
  <c r="C44" i="17"/>
  <c r="C226" i="17" s="1"/>
  <c r="B44" i="17"/>
  <c r="L5" i="17"/>
  <c r="L169" i="17" s="1"/>
  <c r="K5" i="17"/>
  <c r="K163" i="17" s="1"/>
  <c r="J5" i="17"/>
  <c r="J169" i="17" s="1"/>
  <c r="I5" i="17"/>
  <c r="I166" i="17" s="1"/>
  <c r="E5" i="17"/>
  <c r="E167" i="17" s="1"/>
  <c r="D5" i="17"/>
  <c r="D166" i="17" s="1"/>
  <c r="C5" i="17"/>
  <c r="C170" i="17" s="1"/>
  <c r="B5" i="17"/>
  <c r="B166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V96" i="16"/>
  <c r="R96" i="16"/>
  <c r="Q96" i="16"/>
  <c r="O96" i="16"/>
  <c r="M96" i="16"/>
  <c r="J96" i="16"/>
  <c r="H96" i="16"/>
  <c r="G96" i="16"/>
  <c r="F96" i="16"/>
  <c r="E96" i="16"/>
  <c r="D96" i="16"/>
  <c r="C96" i="16"/>
  <c r="B96" i="16"/>
  <c r="R93" i="16"/>
  <c r="P93" i="16"/>
  <c r="N92" i="16"/>
  <c r="H92" i="16"/>
  <c r="S90" i="16"/>
  <c r="R90" i="16"/>
  <c r="L90" i="16"/>
  <c r="B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U82" i="16"/>
  <c r="T82" i="16"/>
  <c r="S82" i="16"/>
  <c r="R82" i="16"/>
  <c r="Q82" i="16"/>
  <c r="P82" i="16"/>
  <c r="O82" i="16"/>
  <c r="N82" i="16"/>
  <c r="M82" i="16"/>
  <c r="L82" i="16"/>
  <c r="K82" i="16"/>
  <c r="K111" i="4" s="1"/>
  <c r="J82" i="16"/>
  <c r="I82" i="16"/>
  <c r="H82" i="16"/>
  <c r="G82" i="16"/>
  <c r="F82" i="16"/>
  <c r="E82" i="16"/>
  <c r="E111" i="4" s="1"/>
  <c r="D82" i="16"/>
  <c r="D111" i="4" s="1"/>
  <c r="C82" i="16"/>
  <c r="C111" i="4" s="1"/>
  <c r="B82" i="16"/>
  <c r="B111" i="4" s="1"/>
  <c r="S81" i="16"/>
  <c r="S110" i="4" s="1"/>
  <c r="P81" i="16"/>
  <c r="O81" i="16"/>
  <c r="W80" i="16"/>
  <c r="T80" i="16"/>
  <c r="T109" i="4" s="1"/>
  <c r="Q80" i="16"/>
  <c r="W78" i="16"/>
  <c r="W41" i="7" s="1"/>
  <c r="V78" i="16"/>
  <c r="V41" i="7" s="1"/>
  <c r="U78" i="16"/>
  <c r="U41" i="7" s="1"/>
  <c r="T78" i="16"/>
  <c r="T41" i="7" s="1"/>
  <c r="S78" i="16"/>
  <c r="S41" i="7" s="1"/>
  <c r="R78" i="16"/>
  <c r="R41" i="7" s="1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K41" i="7" s="1"/>
  <c r="J78" i="16"/>
  <c r="J41" i="7" s="1"/>
  <c r="I78" i="16"/>
  <c r="H78" i="16"/>
  <c r="H41" i="7" s="1"/>
  <c r="G78" i="16"/>
  <c r="G41" i="7" s="1"/>
  <c r="F78" i="16"/>
  <c r="F41" i="7" s="1"/>
  <c r="E78" i="16"/>
  <c r="D78" i="16"/>
  <c r="C78" i="16"/>
  <c r="B78" i="16"/>
  <c r="A74" i="16"/>
  <c r="A73" i="16"/>
  <c r="W72" i="16"/>
  <c r="W90" i="16" s="1"/>
  <c r="V72" i="16"/>
  <c r="V71" i="16" s="1"/>
  <c r="U72" i="16"/>
  <c r="U90" i="16" s="1"/>
  <c r="T72" i="16"/>
  <c r="T71" i="16" s="1"/>
  <c r="S72" i="16"/>
  <c r="S71" i="16" s="1"/>
  <c r="R72" i="16"/>
  <c r="R71" i="16" s="1"/>
  <c r="Q72" i="16"/>
  <c r="Q90" i="16" s="1"/>
  <c r="P72" i="16"/>
  <c r="P90" i="16" s="1"/>
  <c r="O72" i="16"/>
  <c r="O90" i="16" s="1"/>
  <c r="N72" i="16"/>
  <c r="N71" i="16" s="1"/>
  <c r="M72" i="16"/>
  <c r="M90" i="16" s="1"/>
  <c r="L72" i="16"/>
  <c r="L71" i="16" s="1"/>
  <c r="K72" i="16"/>
  <c r="K71" i="16" s="1"/>
  <c r="J72" i="16"/>
  <c r="J71" i="16" s="1"/>
  <c r="I72" i="16"/>
  <c r="I90" i="16" s="1"/>
  <c r="H72" i="16"/>
  <c r="H90" i="16" s="1"/>
  <c r="G72" i="16"/>
  <c r="G90" i="16" s="1"/>
  <c r="F72" i="16"/>
  <c r="F71" i="16" s="1"/>
  <c r="E72" i="16"/>
  <c r="E90" i="16" s="1"/>
  <c r="D72" i="16"/>
  <c r="D71" i="16" s="1"/>
  <c r="C72" i="16"/>
  <c r="C90" i="16" s="1"/>
  <c r="B72" i="16"/>
  <c r="B71" i="16" s="1"/>
  <c r="A72" i="16"/>
  <c r="W71" i="16"/>
  <c r="C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V93" i="16" s="1"/>
  <c r="U55" i="16"/>
  <c r="T55" i="16"/>
  <c r="T93" i="16" s="1"/>
  <c r="S55" i="16"/>
  <c r="S93" i="16" s="1"/>
  <c r="R55" i="16"/>
  <c r="Q55" i="16"/>
  <c r="Q93" i="16" s="1"/>
  <c r="P55" i="16"/>
  <c r="O55" i="16"/>
  <c r="O93" i="16" s="1"/>
  <c r="N55" i="16"/>
  <c r="N93" i="16" s="1"/>
  <c r="M55" i="16"/>
  <c r="M103" i="16" s="1"/>
  <c r="M166" i="4" s="1"/>
  <c r="L55" i="16"/>
  <c r="L93" i="16" s="1"/>
  <c r="K55" i="16"/>
  <c r="K93" i="16" s="1"/>
  <c r="J55" i="16"/>
  <c r="J103" i="16" s="1"/>
  <c r="I55" i="16"/>
  <c r="I93" i="16" s="1"/>
  <c r="H55" i="16"/>
  <c r="H103" i="16" s="1"/>
  <c r="G55" i="16"/>
  <c r="G93" i="16" s="1"/>
  <c r="F55" i="16"/>
  <c r="F93" i="16" s="1"/>
  <c r="E55" i="16"/>
  <c r="D55" i="16"/>
  <c r="D93" i="16" s="1"/>
  <c r="C55" i="16"/>
  <c r="C93" i="16" s="1"/>
  <c r="B55" i="16"/>
  <c r="W54" i="16"/>
  <c r="W92" i="16" s="1"/>
  <c r="V54" i="16"/>
  <c r="U54" i="16"/>
  <c r="U92" i="16" s="1"/>
  <c r="T54" i="16"/>
  <c r="T92" i="16" s="1"/>
  <c r="S54" i="16"/>
  <c r="R54" i="16"/>
  <c r="R92" i="16" s="1"/>
  <c r="Q54" i="16"/>
  <c r="Q92" i="16" s="1"/>
  <c r="P54" i="16"/>
  <c r="P92" i="16" s="1"/>
  <c r="O54" i="16"/>
  <c r="O92" i="16" s="1"/>
  <c r="N54" i="16"/>
  <c r="M54" i="16"/>
  <c r="M92" i="16" s="1"/>
  <c r="L54" i="16"/>
  <c r="L92" i="16" s="1"/>
  <c r="K54" i="16"/>
  <c r="J54" i="16"/>
  <c r="J92" i="16" s="1"/>
  <c r="I54" i="16"/>
  <c r="I92" i="16" s="1"/>
  <c r="H54" i="16"/>
  <c r="G54" i="16"/>
  <c r="G92" i="16" s="1"/>
  <c r="F54" i="16"/>
  <c r="E54" i="16"/>
  <c r="E92" i="16" s="1"/>
  <c r="D54" i="16"/>
  <c r="D92" i="16" s="1"/>
  <c r="C54" i="16"/>
  <c r="B54" i="16"/>
  <c r="B92" i="16" s="1"/>
  <c r="K53" i="16"/>
  <c r="K91" i="16" s="1"/>
  <c r="I53" i="16"/>
  <c r="E53" i="16"/>
  <c r="E91" i="16" s="1"/>
  <c r="C53" i="16"/>
  <c r="C91" i="16" s="1"/>
  <c r="B5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V4" i="16"/>
  <c r="U4" i="16"/>
  <c r="U3" i="16" s="1"/>
  <c r="U9" i="4" s="1"/>
  <c r="T4" i="16"/>
  <c r="T3" i="16" s="1"/>
  <c r="S4" i="16"/>
  <c r="R4" i="16"/>
  <c r="R3" i="16" s="1"/>
  <c r="Q4" i="16"/>
  <c r="Q3" i="16" s="1"/>
  <c r="P4" i="16"/>
  <c r="P3" i="16" s="1"/>
  <c r="P9" i="4" s="1"/>
  <c r="O4" i="16"/>
  <c r="O3" i="16" s="1"/>
  <c r="O9" i="4" s="1"/>
  <c r="N4" i="16"/>
  <c r="N3" i="16" s="1"/>
  <c r="N9" i="4" s="1"/>
  <c r="M4" i="16"/>
  <c r="M3" i="16" s="1"/>
  <c r="M9" i="4" s="1"/>
  <c r="L4" i="16"/>
  <c r="L3" i="16" s="1"/>
  <c r="K4" i="16"/>
  <c r="K3" i="16" s="1"/>
  <c r="K9" i="4" s="1"/>
  <c r="J4" i="16"/>
  <c r="J3" i="16" s="1"/>
  <c r="I4" i="16"/>
  <c r="I3" i="16" s="1"/>
  <c r="H4" i="16"/>
  <c r="H3" i="16" s="1"/>
  <c r="G4" i="16"/>
  <c r="G3" i="16" s="1"/>
  <c r="G9" i="4" s="1"/>
  <c r="F4" i="16"/>
  <c r="F3" i="16" s="1"/>
  <c r="F9" i="4" s="1"/>
  <c r="E4" i="16"/>
  <c r="E3" i="16" s="1"/>
  <c r="E9" i="4" s="1"/>
  <c r="D4" i="16"/>
  <c r="D3" i="16" s="1"/>
  <c r="C4" i="16"/>
  <c r="B4" i="16"/>
  <c r="B3" i="16" s="1"/>
  <c r="W3" i="16"/>
  <c r="W9" i="4" s="1"/>
  <c r="V3" i="16"/>
  <c r="S3" i="16"/>
  <c r="C3" i="16"/>
  <c r="C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G216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D214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Q187" i="15" s="1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O187" i="15" s="1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I187" i="15" s="1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K187" i="15" s="1"/>
  <c r="J188" i="15"/>
  <c r="I188" i="15"/>
  <c r="H188" i="15"/>
  <c r="G188" i="15"/>
  <c r="G187" i="15" s="1"/>
  <c r="F188" i="15"/>
  <c r="E188" i="15"/>
  <c r="D188" i="15"/>
  <c r="C188" i="15"/>
  <c r="B188" i="15"/>
  <c r="E187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E162" i="15" s="1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B162" i="15" s="1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V162" i="15" s="1"/>
  <c r="U163" i="15"/>
  <c r="T163" i="15"/>
  <c r="S163" i="15"/>
  <c r="R163" i="15"/>
  <c r="R162" i="15" s="1"/>
  <c r="Q163" i="15"/>
  <c r="P163" i="15"/>
  <c r="P162" i="15" s="1"/>
  <c r="O163" i="15"/>
  <c r="N163" i="15"/>
  <c r="M163" i="15"/>
  <c r="M162" i="15" s="1"/>
  <c r="L163" i="15"/>
  <c r="L162" i="15" s="1"/>
  <c r="K163" i="15"/>
  <c r="J163" i="15"/>
  <c r="J162" i="15" s="1"/>
  <c r="I163" i="15"/>
  <c r="H163" i="15"/>
  <c r="H162" i="15" s="1"/>
  <c r="G163" i="15"/>
  <c r="F163" i="15"/>
  <c r="E163" i="15"/>
  <c r="D163" i="15"/>
  <c r="C163" i="15"/>
  <c r="B163" i="15"/>
  <c r="W141" i="15"/>
  <c r="W115" i="15" s="1"/>
  <c r="V141" i="15"/>
  <c r="V115" i="15" s="1"/>
  <c r="U141" i="15"/>
  <c r="T141" i="15"/>
  <c r="T115" i="15" s="1"/>
  <c r="T78" i="12" s="1"/>
  <c r="T107" i="4" s="1"/>
  <c r="S141" i="15"/>
  <c r="R141" i="15"/>
  <c r="R115" i="15" s="1"/>
  <c r="R217" i="15" s="1"/>
  <c r="Q141" i="15"/>
  <c r="Q115" i="15" s="1"/>
  <c r="Q78" i="12" s="1"/>
  <c r="Q107" i="4" s="1"/>
  <c r="P141" i="15"/>
  <c r="O141" i="15"/>
  <c r="O115" i="15" s="1"/>
  <c r="N141" i="15"/>
  <c r="N115" i="15" s="1"/>
  <c r="M141" i="15"/>
  <c r="L141" i="15"/>
  <c r="L115" i="15" s="1"/>
  <c r="K141" i="15"/>
  <c r="J141" i="15"/>
  <c r="J115" i="15" s="1"/>
  <c r="I141" i="15"/>
  <c r="H141" i="15"/>
  <c r="G141" i="15"/>
  <c r="F141" i="15"/>
  <c r="E141" i="15"/>
  <c r="D141" i="15"/>
  <c r="C141" i="15"/>
  <c r="B141" i="15"/>
  <c r="B115" i="15" s="1"/>
  <c r="I115" i="15"/>
  <c r="I78" i="12" s="1"/>
  <c r="I107" i="4" s="1"/>
  <c r="G115" i="15"/>
  <c r="G253" i="15" s="1"/>
  <c r="F115" i="15"/>
  <c r="F211" i="15" s="1"/>
  <c r="D115" i="15"/>
  <c r="D78" i="12" s="1"/>
  <c r="W97" i="15"/>
  <c r="V97" i="15"/>
  <c r="V251" i="15" s="1"/>
  <c r="U97" i="15"/>
  <c r="U251" i="15" s="1"/>
  <c r="T97" i="15"/>
  <c r="T199" i="15" s="1"/>
  <c r="S97" i="15"/>
  <c r="S251" i="15" s="1"/>
  <c r="R97" i="15"/>
  <c r="Q97" i="15"/>
  <c r="Q251" i="15" s="1"/>
  <c r="P97" i="15"/>
  <c r="P251" i="15" s="1"/>
  <c r="O97" i="15"/>
  <c r="N97" i="15"/>
  <c r="N251" i="15" s="1"/>
  <c r="M97" i="15"/>
  <c r="M251" i="15" s="1"/>
  <c r="L97" i="15"/>
  <c r="L199" i="15" s="1"/>
  <c r="K97" i="15"/>
  <c r="K251" i="15" s="1"/>
  <c r="J97" i="15"/>
  <c r="I97" i="15"/>
  <c r="I251" i="15" s="1"/>
  <c r="H97" i="15"/>
  <c r="H199" i="15" s="1"/>
  <c r="G97" i="15"/>
  <c r="F97" i="15"/>
  <c r="F199" i="15" s="1"/>
  <c r="E97" i="15"/>
  <c r="E199" i="15" s="1"/>
  <c r="D97" i="15"/>
  <c r="D199" i="15" s="1"/>
  <c r="C97" i="15"/>
  <c r="B97" i="15"/>
  <c r="W53" i="15"/>
  <c r="V53" i="15"/>
  <c r="V34" i="15" s="1"/>
  <c r="U53" i="15"/>
  <c r="T53" i="15"/>
  <c r="S53" i="15"/>
  <c r="R53" i="15"/>
  <c r="R34" i="15" s="1"/>
  <c r="R76" i="12" s="1"/>
  <c r="Q53" i="15"/>
  <c r="Q34" i="15" s="1"/>
  <c r="P53" i="15"/>
  <c r="P34" i="15" s="1"/>
  <c r="O53" i="15"/>
  <c r="N53" i="15"/>
  <c r="N34" i="15" s="1"/>
  <c r="M53" i="15"/>
  <c r="L53" i="15"/>
  <c r="K53" i="15"/>
  <c r="J53" i="15"/>
  <c r="J34" i="15" s="1"/>
  <c r="J76" i="12" s="1"/>
  <c r="J105" i="4" s="1"/>
  <c r="I53" i="15"/>
  <c r="I34" i="15" s="1"/>
  <c r="H53" i="15"/>
  <c r="H34" i="15" s="1"/>
  <c r="G53" i="15"/>
  <c r="F53" i="15"/>
  <c r="E53" i="15"/>
  <c r="D53" i="15"/>
  <c r="C53" i="15"/>
  <c r="B53" i="15"/>
  <c r="B34" i="15" s="1"/>
  <c r="F34" i="15"/>
  <c r="F233" i="15" s="1"/>
  <c r="C34" i="15"/>
  <c r="C76" i="12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S204" i="14" s="1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G204" i="14" s="1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K204" i="14" s="1"/>
  <c r="J205" i="14"/>
  <c r="I205" i="14"/>
  <c r="H205" i="14"/>
  <c r="G205" i="14"/>
  <c r="F205" i="14"/>
  <c r="F204" i="14" s="1"/>
  <c r="E205" i="14"/>
  <c r="D205" i="14"/>
  <c r="C205" i="14"/>
  <c r="C204" i="14" s="1"/>
  <c r="B205" i="14"/>
  <c r="V204" i="14"/>
  <c r="N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S187" i="14" s="1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U187" i="14" s="1"/>
  <c r="T188" i="14"/>
  <c r="S188" i="14"/>
  <c r="R188" i="14"/>
  <c r="Q188" i="14"/>
  <c r="P188" i="14"/>
  <c r="O188" i="14"/>
  <c r="N188" i="14"/>
  <c r="M188" i="14"/>
  <c r="M187" i="14" s="1"/>
  <c r="L188" i="14"/>
  <c r="K188" i="14"/>
  <c r="J188" i="14"/>
  <c r="I188" i="14"/>
  <c r="H188" i="14"/>
  <c r="H187" i="14" s="1"/>
  <c r="G188" i="14"/>
  <c r="G187" i="14" s="1"/>
  <c r="F188" i="14"/>
  <c r="F187" i="14" s="1"/>
  <c r="E188" i="14"/>
  <c r="E187" i="14" s="1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V181" i="14"/>
  <c r="U181" i="14"/>
  <c r="M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R171" i="14" s="1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W171" i="14" s="1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K171" i="14" s="1"/>
  <c r="J172" i="14"/>
  <c r="I172" i="14"/>
  <c r="H172" i="14"/>
  <c r="G172" i="14"/>
  <c r="F172" i="14"/>
  <c r="E172" i="14"/>
  <c r="D172" i="14"/>
  <c r="C172" i="14"/>
  <c r="B172" i="14"/>
  <c r="Q171" i="14"/>
  <c r="I171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I162" i="14" s="1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R162" i="14" s="1"/>
  <c r="Q163" i="14"/>
  <c r="Q162" i="14" s="1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B162" i="14" s="1"/>
  <c r="J162" i="14"/>
  <c r="W141" i="14"/>
  <c r="W261" i="14" s="1"/>
  <c r="V141" i="14"/>
  <c r="V261" i="14" s="1"/>
  <c r="U141" i="14"/>
  <c r="U216" i="14" s="1"/>
  <c r="T141" i="14"/>
  <c r="T216" i="14" s="1"/>
  <c r="S141" i="14"/>
  <c r="S216" i="14" s="1"/>
  <c r="R141" i="14"/>
  <c r="R216" i="14" s="1"/>
  <c r="Q141" i="14"/>
  <c r="P141" i="14"/>
  <c r="O141" i="14"/>
  <c r="N141" i="14"/>
  <c r="N216" i="14" s="1"/>
  <c r="M141" i="14"/>
  <c r="M216" i="14" s="1"/>
  <c r="L141" i="14"/>
  <c r="L216" i="14" s="1"/>
  <c r="K141" i="14"/>
  <c r="K216" i="14" s="1"/>
  <c r="J141" i="14"/>
  <c r="J216" i="14" s="1"/>
  <c r="I141" i="14"/>
  <c r="H141" i="14"/>
  <c r="G141" i="14"/>
  <c r="F141" i="14"/>
  <c r="F216" i="14" s="1"/>
  <c r="E141" i="14"/>
  <c r="E216" i="14" s="1"/>
  <c r="D141" i="14"/>
  <c r="D216" i="14" s="1"/>
  <c r="C141" i="14"/>
  <c r="C216" i="14" s="1"/>
  <c r="B141" i="14"/>
  <c r="B216" i="14" s="1"/>
  <c r="W97" i="14"/>
  <c r="W251" i="14" s="1"/>
  <c r="V97" i="14"/>
  <c r="V251" i="14" s="1"/>
  <c r="U97" i="14"/>
  <c r="U199" i="14" s="1"/>
  <c r="T97" i="14"/>
  <c r="T199" i="14" s="1"/>
  <c r="S97" i="14"/>
  <c r="S199" i="14" s="1"/>
  <c r="R97" i="14"/>
  <c r="R199" i="14" s="1"/>
  <c r="Q97" i="14"/>
  <c r="Q199" i="14" s="1"/>
  <c r="P97" i="14"/>
  <c r="P199" i="14" s="1"/>
  <c r="O97" i="14"/>
  <c r="O251" i="14" s="1"/>
  <c r="N97" i="14"/>
  <c r="N251" i="14" s="1"/>
  <c r="M97" i="14"/>
  <c r="M199" i="14" s="1"/>
  <c r="L97" i="14"/>
  <c r="L199" i="14" s="1"/>
  <c r="K97" i="14"/>
  <c r="K199" i="14" s="1"/>
  <c r="J97" i="14"/>
  <c r="J199" i="14" s="1"/>
  <c r="I97" i="14"/>
  <c r="I199" i="14" s="1"/>
  <c r="H97" i="14"/>
  <c r="H199" i="14" s="1"/>
  <c r="G97" i="14"/>
  <c r="F97" i="14"/>
  <c r="E97" i="14"/>
  <c r="E199" i="14" s="1"/>
  <c r="D97" i="14"/>
  <c r="D199" i="14" s="1"/>
  <c r="C97" i="14"/>
  <c r="C199" i="14" s="1"/>
  <c r="B97" i="14"/>
  <c r="B199" i="14" s="1"/>
  <c r="W53" i="14"/>
  <c r="V53" i="14"/>
  <c r="U53" i="14"/>
  <c r="T53" i="14"/>
  <c r="S53" i="14"/>
  <c r="R53" i="14"/>
  <c r="Q53" i="14"/>
  <c r="Q241" i="14" s="1"/>
  <c r="P53" i="14"/>
  <c r="P241" i="14" s="1"/>
  <c r="O53" i="14"/>
  <c r="O241" i="14" s="1"/>
  <c r="N53" i="14"/>
  <c r="N181" i="14" s="1"/>
  <c r="M53" i="14"/>
  <c r="L53" i="14"/>
  <c r="K53" i="14"/>
  <c r="K241" i="14" s="1"/>
  <c r="J53" i="14"/>
  <c r="I53" i="14"/>
  <c r="I241" i="14" s="1"/>
  <c r="H53" i="14"/>
  <c r="H241" i="14" s="1"/>
  <c r="G53" i="14"/>
  <c r="G241" i="14" s="1"/>
  <c r="F53" i="14"/>
  <c r="F181" i="14" s="1"/>
  <c r="E53" i="14"/>
  <c r="E181" i="14" s="1"/>
  <c r="D53" i="14"/>
  <c r="C53" i="14"/>
  <c r="B53" i="14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Q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N204" i="13" s="1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G204" i="13" s="1"/>
  <c r="F207" i="13"/>
  <c r="F204" i="13" s="1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W204" i="13" s="1"/>
  <c r="V205" i="13"/>
  <c r="V204" i="13" s="1"/>
  <c r="U205" i="13"/>
  <c r="T205" i="13"/>
  <c r="S205" i="13"/>
  <c r="R205" i="13"/>
  <c r="R204" i="13" s="1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W187" i="13" s="1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O187" i="13" s="1"/>
  <c r="N190" i="13"/>
  <c r="N187" i="13" s="1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V187" i="13" s="1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F187" i="13" s="1"/>
  <c r="E188" i="13"/>
  <c r="D188" i="13"/>
  <c r="C188" i="13"/>
  <c r="B188" i="13"/>
  <c r="B187" i="13" s="1"/>
  <c r="G187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J171" i="13" s="1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K171" i="13" s="1"/>
  <c r="J174" i="13"/>
  <c r="I174" i="13"/>
  <c r="H174" i="13"/>
  <c r="G174" i="13"/>
  <c r="F174" i="13"/>
  <c r="E174" i="13"/>
  <c r="D174" i="13"/>
  <c r="C174" i="13"/>
  <c r="B174" i="13"/>
  <c r="B171" i="13" s="1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C171" i="13" s="1"/>
  <c r="B173" i="13"/>
  <c r="W172" i="13"/>
  <c r="W171" i="13" s="1"/>
  <c r="V172" i="13"/>
  <c r="U172" i="13"/>
  <c r="T172" i="13"/>
  <c r="S172" i="13"/>
  <c r="R172" i="13"/>
  <c r="R171" i="13" s="1"/>
  <c r="Q172" i="13"/>
  <c r="P172" i="13"/>
  <c r="O172" i="13"/>
  <c r="O171" i="13" s="1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C162" i="13" s="1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S162" i="13" s="1"/>
  <c r="R163" i="13"/>
  <c r="Q163" i="13"/>
  <c r="P163" i="13"/>
  <c r="O163" i="13"/>
  <c r="N163" i="13"/>
  <c r="M163" i="13"/>
  <c r="M162" i="13" s="1"/>
  <c r="L163" i="13"/>
  <c r="K163" i="13"/>
  <c r="K162" i="13" s="1"/>
  <c r="J163" i="13"/>
  <c r="J162" i="13" s="1"/>
  <c r="I163" i="13"/>
  <c r="H163" i="13"/>
  <c r="G163" i="13"/>
  <c r="F163" i="13"/>
  <c r="E163" i="13"/>
  <c r="D163" i="13"/>
  <c r="C163" i="13"/>
  <c r="B163" i="13"/>
  <c r="W141" i="13"/>
  <c r="W261" i="13" s="1"/>
  <c r="V141" i="13"/>
  <c r="V216" i="13" s="1"/>
  <c r="U141" i="13"/>
  <c r="U216" i="13" s="1"/>
  <c r="T141" i="13"/>
  <c r="T216" i="13" s="1"/>
  <c r="S141" i="13"/>
  <c r="S216" i="13" s="1"/>
  <c r="R141" i="13"/>
  <c r="Q141" i="13"/>
  <c r="P141" i="13"/>
  <c r="O141" i="13"/>
  <c r="O261" i="13" s="1"/>
  <c r="N141" i="13"/>
  <c r="N216" i="13" s="1"/>
  <c r="M141" i="13"/>
  <c r="M216" i="13" s="1"/>
  <c r="L141" i="13"/>
  <c r="L216" i="13" s="1"/>
  <c r="K141" i="13"/>
  <c r="K216" i="13" s="1"/>
  <c r="J141" i="13"/>
  <c r="J261" i="14" s="1"/>
  <c r="I141" i="13"/>
  <c r="H141" i="13"/>
  <c r="G141" i="13"/>
  <c r="G261" i="13" s="1"/>
  <c r="F141" i="13"/>
  <c r="E141" i="13"/>
  <c r="E216" i="13" s="1"/>
  <c r="D141" i="13"/>
  <c r="D216" i="13" s="1"/>
  <c r="C141" i="13"/>
  <c r="C216" i="13" s="1"/>
  <c r="B141" i="13"/>
  <c r="B261" i="14" s="1"/>
  <c r="W97" i="13"/>
  <c r="W251" i="13" s="1"/>
  <c r="V97" i="13"/>
  <c r="U97" i="13"/>
  <c r="U199" i="13" s="1"/>
  <c r="T97" i="13"/>
  <c r="S97" i="13"/>
  <c r="S199" i="13" s="1"/>
  <c r="R97" i="13"/>
  <c r="R199" i="13" s="1"/>
  <c r="Q97" i="13"/>
  <c r="Q199" i="13" s="1"/>
  <c r="P97" i="13"/>
  <c r="O97" i="13"/>
  <c r="O251" i="13" s="1"/>
  <c r="N97" i="13"/>
  <c r="M97" i="13"/>
  <c r="M199" i="13" s="1"/>
  <c r="L97" i="13"/>
  <c r="K97" i="13"/>
  <c r="K199" i="13" s="1"/>
  <c r="J97" i="13"/>
  <c r="J199" i="13" s="1"/>
  <c r="I97" i="13"/>
  <c r="I199" i="13" s="1"/>
  <c r="H97" i="13"/>
  <c r="H251" i="14" s="1"/>
  <c r="G97" i="13"/>
  <c r="G251" i="13" s="1"/>
  <c r="F97" i="13"/>
  <c r="E97" i="13"/>
  <c r="E199" i="13" s="1"/>
  <c r="D97" i="13"/>
  <c r="C97" i="13"/>
  <c r="C199" i="13" s="1"/>
  <c r="B97" i="13"/>
  <c r="B199" i="13" s="1"/>
  <c r="W53" i="13"/>
  <c r="W181" i="13" s="1"/>
  <c r="V53" i="13"/>
  <c r="V241" i="14" s="1"/>
  <c r="U53" i="13"/>
  <c r="T53" i="13"/>
  <c r="S53" i="13"/>
  <c r="S241" i="13" s="1"/>
  <c r="R53" i="13"/>
  <c r="Q53" i="13"/>
  <c r="Q241" i="13" s="1"/>
  <c r="P53" i="13"/>
  <c r="P241" i="13" s="1"/>
  <c r="O53" i="13"/>
  <c r="O241" i="13" s="1"/>
  <c r="N53" i="13"/>
  <c r="M53" i="13"/>
  <c r="L53" i="13"/>
  <c r="K53" i="13"/>
  <c r="K241" i="13" s="1"/>
  <c r="J53" i="13"/>
  <c r="I53" i="13"/>
  <c r="I241" i="13" s="1"/>
  <c r="H53" i="13"/>
  <c r="H241" i="13" s="1"/>
  <c r="G53" i="13"/>
  <c r="G241" i="13" s="1"/>
  <c r="F53" i="13"/>
  <c r="E53" i="13"/>
  <c r="D53" i="13"/>
  <c r="C53" i="13"/>
  <c r="C241" i="13" s="1"/>
  <c r="B53" i="13"/>
  <c r="A1" i="13"/>
  <c r="O100" i="12"/>
  <c r="O161" i="4" s="1"/>
  <c r="J100" i="12"/>
  <c r="J161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K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I89" i="12"/>
  <c r="G88" i="12"/>
  <c r="U87" i="12"/>
  <c r="T87" i="12"/>
  <c r="U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7" i="12"/>
  <c r="V77" i="12"/>
  <c r="U77" i="12"/>
  <c r="T77" i="12"/>
  <c r="S77" i="12"/>
  <c r="R77" i="12"/>
  <c r="Q77" i="12"/>
  <c r="Q106" i="4" s="1"/>
  <c r="P77" i="12"/>
  <c r="P106" i="4" s="1"/>
  <c r="O77" i="12"/>
  <c r="O106" i="4" s="1"/>
  <c r="N77" i="12"/>
  <c r="N106" i="4" s="1"/>
  <c r="M77" i="12"/>
  <c r="M106" i="4" s="1"/>
  <c r="L77" i="12"/>
  <c r="L106" i="4" s="1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E77" i="12"/>
  <c r="E106" i="4" s="1"/>
  <c r="D77" i="12"/>
  <c r="D106" i="4" s="1"/>
  <c r="C77" i="12"/>
  <c r="C106" i="4" s="1"/>
  <c r="B77" i="12"/>
  <c r="B106" i="4" s="1"/>
  <c r="B76" i="12"/>
  <c r="W74" i="12"/>
  <c r="W103" i="4" s="1"/>
  <c r="V74" i="12"/>
  <c r="V103" i="4" s="1"/>
  <c r="U74" i="12"/>
  <c r="U103" i="4" s="1"/>
  <c r="T74" i="12"/>
  <c r="T103" i="4" s="1"/>
  <c r="S74" i="12"/>
  <c r="R74" i="12"/>
  <c r="R103" i="4" s="1"/>
  <c r="Q74" i="12"/>
  <c r="P74" i="12"/>
  <c r="P103" i="4" s="1"/>
  <c r="O74" i="12"/>
  <c r="O103" i="4" s="1"/>
  <c r="N74" i="12"/>
  <c r="M74" i="12"/>
  <c r="M103" i="4" s="1"/>
  <c r="L74" i="12"/>
  <c r="L103" i="4" s="1"/>
  <c r="K74" i="12"/>
  <c r="K103" i="4" s="1"/>
  <c r="J74" i="12"/>
  <c r="I74" i="12"/>
  <c r="H74" i="12"/>
  <c r="H103" i="4" s="1"/>
  <c r="G74" i="12"/>
  <c r="F74" i="12"/>
  <c r="E74" i="12"/>
  <c r="E103" i="4" s="1"/>
  <c r="D74" i="12"/>
  <c r="C74" i="12"/>
  <c r="B74" i="12"/>
  <c r="B103" i="4" s="1"/>
  <c r="W72" i="12"/>
  <c r="V72" i="12"/>
  <c r="U72" i="12"/>
  <c r="T72" i="12"/>
  <c r="T40" i="7" s="1"/>
  <c r="S72" i="12"/>
  <c r="R72" i="12"/>
  <c r="Q72" i="12"/>
  <c r="Q40" i="7" s="1"/>
  <c r="P72" i="12"/>
  <c r="O72" i="12"/>
  <c r="N72" i="12"/>
  <c r="M72" i="12"/>
  <c r="M40" i="7" s="1"/>
  <c r="L72" i="12"/>
  <c r="K72" i="12"/>
  <c r="K40" i="7" s="1"/>
  <c r="J72" i="12"/>
  <c r="I72" i="12"/>
  <c r="H72" i="12"/>
  <c r="G72" i="12"/>
  <c r="F72" i="12"/>
  <c r="F40" i="7" s="1"/>
  <c r="E72" i="12"/>
  <c r="D72" i="12"/>
  <c r="C72" i="12"/>
  <c r="B72" i="12"/>
  <c r="B40" i="7" s="1"/>
  <c r="B71" i="12"/>
  <c r="B70" i="12" s="1"/>
  <c r="W68" i="12"/>
  <c r="V68" i="12"/>
  <c r="U68" i="12"/>
  <c r="U89" i="12" s="1"/>
  <c r="T68" i="12"/>
  <c r="T89" i="12" s="1"/>
  <c r="S68" i="12"/>
  <c r="S60" i="4" s="1"/>
  <c r="R68" i="12"/>
  <c r="R60" i="4" s="1"/>
  <c r="Q68" i="12"/>
  <c r="Q89" i="12" s="1"/>
  <c r="P68" i="12"/>
  <c r="P60" i="4" s="1"/>
  <c r="P133" i="4" s="1"/>
  <c r="O68" i="12"/>
  <c r="O60" i="4" s="1"/>
  <c r="N68" i="12"/>
  <c r="M68" i="12"/>
  <c r="L68" i="12"/>
  <c r="L89" i="12" s="1"/>
  <c r="K68" i="12"/>
  <c r="K60" i="4" s="1"/>
  <c r="J68" i="12"/>
  <c r="I68" i="12"/>
  <c r="H68" i="12"/>
  <c r="H89" i="12" s="1"/>
  <c r="G68" i="12"/>
  <c r="G89" i="12" s="1"/>
  <c r="F68" i="12"/>
  <c r="E68" i="12"/>
  <c r="E89" i="12" s="1"/>
  <c r="D68" i="12"/>
  <c r="D89" i="12" s="1"/>
  <c r="C68" i="12"/>
  <c r="B68" i="12"/>
  <c r="W67" i="12"/>
  <c r="W100" i="12" s="1"/>
  <c r="W161" i="4" s="1"/>
  <c r="V67" i="12"/>
  <c r="V100" i="12" s="1"/>
  <c r="V161" i="4" s="1"/>
  <c r="U67" i="12"/>
  <c r="U100" i="12" s="1"/>
  <c r="U161" i="4" s="1"/>
  <c r="T67" i="12"/>
  <c r="T100" i="12" s="1"/>
  <c r="T161" i="4" s="1"/>
  <c r="S67" i="12"/>
  <c r="S100" i="12" s="1"/>
  <c r="S161" i="4" s="1"/>
  <c r="R67" i="12"/>
  <c r="R88" i="12" s="1"/>
  <c r="Q67" i="12"/>
  <c r="Q59" i="4" s="1"/>
  <c r="P67" i="12"/>
  <c r="O67" i="12"/>
  <c r="O88" i="12" s="1"/>
  <c r="N67" i="12"/>
  <c r="N100" i="12" s="1"/>
  <c r="N161" i="4" s="1"/>
  <c r="M67" i="12"/>
  <c r="M100" i="12" s="1"/>
  <c r="M161" i="4" s="1"/>
  <c r="L67" i="12"/>
  <c r="L100" i="12" s="1"/>
  <c r="L161" i="4" s="1"/>
  <c r="K67" i="12"/>
  <c r="K88" i="12" s="1"/>
  <c r="J67" i="12"/>
  <c r="J88" i="12" s="1"/>
  <c r="I67" i="12"/>
  <c r="I59" i="4" s="1"/>
  <c r="H67" i="12"/>
  <c r="G67" i="12"/>
  <c r="F67" i="12"/>
  <c r="F88" i="12" s="1"/>
  <c r="E67" i="12"/>
  <c r="D67" i="12"/>
  <c r="C67" i="12"/>
  <c r="B67" i="12"/>
  <c r="B88" i="12" s="1"/>
  <c r="W66" i="12"/>
  <c r="W58" i="4" s="1"/>
  <c r="V66" i="12"/>
  <c r="V58" i="4" s="1"/>
  <c r="U66" i="12"/>
  <c r="T66" i="12"/>
  <c r="T58" i="4" s="1"/>
  <c r="S66" i="12"/>
  <c r="S87" i="12" s="1"/>
  <c r="R66" i="12"/>
  <c r="R58" i="4" s="1"/>
  <c r="Q66" i="12"/>
  <c r="Q87" i="12" s="1"/>
  <c r="P66" i="12"/>
  <c r="P87" i="12" s="1"/>
  <c r="O66" i="12"/>
  <c r="O58" i="4" s="1"/>
  <c r="N66" i="12"/>
  <c r="N58" i="4" s="1"/>
  <c r="M66" i="12"/>
  <c r="M58" i="4" s="1"/>
  <c r="L66" i="12"/>
  <c r="L58" i="4" s="1"/>
  <c r="K66" i="12"/>
  <c r="K87" i="12" s="1"/>
  <c r="J66" i="12"/>
  <c r="J87" i="12" s="1"/>
  <c r="I66" i="12"/>
  <c r="I87" i="12" s="1"/>
  <c r="H66" i="12"/>
  <c r="H87" i="12" s="1"/>
  <c r="G66" i="12"/>
  <c r="G58" i="4" s="1"/>
  <c r="F66" i="12"/>
  <c r="F65" i="12" s="1"/>
  <c r="E66" i="12"/>
  <c r="E87" i="12" s="1"/>
  <c r="D66" i="12"/>
  <c r="D58" i="4" s="1"/>
  <c r="C66" i="12"/>
  <c r="C65" i="12" s="1"/>
  <c r="C57" i="4" s="1"/>
  <c r="C132" i="4" s="1"/>
  <c r="B66" i="12"/>
  <c r="W64" i="12"/>
  <c r="W97" i="12" s="1"/>
  <c r="W158" i="4" s="1"/>
  <c r="V64" i="12"/>
  <c r="V97" i="12" s="1"/>
  <c r="U64" i="12"/>
  <c r="U97" i="12" s="1"/>
  <c r="U158" i="4" s="1"/>
  <c r="T64" i="12"/>
  <c r="T85" i="12" s="1"/>
  <c r="S64" i="12"/>
  <c r="S85" i="12" s="1"/>
  <c r="R64" i="12"/>
  <c r="R56" i="4" s="1"/>
  <c r="R131" i="4" s="1"/>
  <c r="Q64" i="12"/>
  <c r="Q85" i="12" s="1"/>
  <c r="P64" i="12"/>
  <c r="P97" i="12" s="1"/>
  <c r="P158" i="4" s="1"/>
  <c r="O64" i="12"/>
  <c r="O97" i="12" s="1"/>
  <c r="O158" i="4" s="1"/>
  <c r="N64" i="12"/>
  <c r="N97" i="12" s="1"/>
  <c r="N158" i="4" s="1"/>
  <c r="M64" i="12"/>
  <c r="M97" i="12" s="1"/>
  <c r="M158" i="4" s="1"/>
  <c r="L64" i="12"/>
  <c r="L85" i="12" s="1"/>
  <c r="K64" i="12"/>
  <c r="K97" i="12" s="1"/>
  <c r="K158" i="4" s="1"/>
  <c r="J64" i="12"/>
  <c r="J56" i="4" s="1"/>
  <c r="J131" i="4" s="1"/>
  <c r="I64" i="12"/>
  <c r="I97" i="12" s="1"/>
  <c r="I158" i="4" s="1"/>
  <c r="H64" i="12"/>
  <c r="H56" i="4" s="1"/>
  <c r="H131" i="4" s="1"/>
  <c r="G64" i="12"/>
  <c r="G97" i="12" s="1"/>
  <c r="G158" i="4" s="1"/>
  <c r="F64" i="12"/>
  <c r="F97" i="12" s="1"/>
  <c r="F158" i="4" s="1"/>
  <c r="E64" i="12"/>
  <c r="E97" i="12" s="1"/>
  <c r="E158" i="4" s="1"/>
  <c r="D64" i="12"/>
  <c r="D85" i="12" s="1"/>
  <c r="C64" i="12"/>
  <c r="C56" i="4" s="1"/>
  <c r="C131" i="4" s="1"/>
  <c r="B64" i="12"/>
  <c r="B56" i="4" s="1"/>
  <c r="B131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W37" i="12" s="1"/>
  <c r="V39" i="12"/>
  <c r="U39" i="12"/>
  <c r="T39" i="12"/>
  <c r="T37" i="12" s="1"/>
  <c r="S39" i="12"/>
  <c r="R39" i="12"/>
  <c r="Q39" i="12"/>
  <c r="P39" i="12"/>
  <c r="O39" i="12"/>
  <c r="O37" i="12" s="1"/>
  <c r="N39" i="12"/>
  <c r="M39" i="12"/>
  <c r="L39" i="12"/>
  <c r="L37" i="12" s="1"/>
  <c r="K39" i="12"/>
  <c r="J39" i="12"/>
  <c r="I39" i="12"/>
  <c r="H39" i="12"/>
  <c r="G39" i="12"/>
  <c r="F39" i="12"/>
  <c r="E39" i="12"/>
  <c r="D39" i="12"/>
  <c r="C39" i="12"/>
  <c r="B39" i="12"/>
  <c r="W38" i="12"/>
  <c r="V38" i="12"/>
  <c r="U38" i="12"/>
  <c r="T38" i="12"/>
  <c r="S38" i="12"/>
  <c r="S37" i="12" s="1"/>
  <c r="R38" i="12"/>
  <c r="Q38" i="12"/>
  <c r="Q37" i="12" s="1"/>
  <c r="P38" i="12"/>
  <c r="P37" i="12" s="1"/>
  <c r="O38" i="12"/>
  <c r="N38" i="12"/>
  <c r="M38" i="12"/>
  <c r="L38" i="12"/>
  <c r="K38" i="12"/>
  <c r="K37" i="12" s="1"/>
  <c r="J38" i="12"/>
  <c r="I38" i="12"/>
  <c r="I37" i="12" s="1"/>
  <c r="H38" i="12"/>
  <c r="H37" i="12" s="1"/>
  <c r="G38" i="12"/>
  <c r="F38" i="12"/>
  <c r="F37" i="12" s="1"/>
  <c r="E38" i="12"/>
  <c r="E37" i="12" s="1"/>
  <c r="D38" i="12"/>
  <c r="D37" i="12" s="1"/>
  <c r="C38" i="12"/>
  <c r="B38" i="12"/>
  <c r="B37" i="12" s="1"/>
  <c r="C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T31" i="12" s="1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D31" i="12" s="1"/>
  <c r="C33" i="12"/>
  <c r="C31" i="12" s="1"/>
  <c r="W32" i="12"/>
  <c r="W31" i="12" s="1"/>
  <c r="V32" i="12"/>
  <c r="U32" i="12"/>
  <c r="T32" i="12"/>
  <c r="S32" i="12"/>
  <c r="S31" i="12" s="1"/>
  <c r="R32" i="12"/>
  <c r="R31" i="12" s="1"/>
  <c r="Q32" i="12"/>
  <c r="P32" i="12"/>
  <c r="O32" i="12"/>
  <c r="O31" i="12" s="1"/>
  <c r="N32" i="12"/>
  <c r="N31" i="12" s="1"/>
  <c r="M32" i="12"/>
  <c r="M31" i="12" s="1"/>
  <c r="L32" i="12"/>
  <c r="K32" i="12"/>
  <c r="K31" i="12" s="1"/>
  <c r="J32" i="12"/>
  <c r="I32" i="12"/>
  <c r="H32" i="12"/>
  <c r="G32" i="12"/>
  <c r="F32" i="12"/>
  <c r="F31" i="12" s="1"/>
  <c r="E32" i="12"/>
  <c r="D32" i="12"/>
  <c r="C32" i="12"/>
  <c r="J31" i="12"/>
  <c r="G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W82" i="12" s="1"/>
  <c r="V5" i="12"/>
  <c r="U5" i="12"/>
  <c r="T5" i="12"/>
  <c r="S5" i="12"/>
  <c r="S82" i="12" s="1"/>
  <c r="R5" i="12"/>
  <c r="R3" i="12" s="1"/>
  <c r="R5" i="4" s="1"/>
  <c r="Q5" i="12"/>
  <c r="P5" i="12"/>
  <c r="P3" i="12" s="1"/>
  <c r="P5" i="4" s="1"/>
  <c r="O5" i="12"/>
  <c r="O82" i="12" s="1"/>
  <c r="N5" i="12"/>
  <c r="M5" i="12"/>
  <c r="L5" i="12"/>
  <c r="L82" i="12" s="1"/>
  <c r="K5" i="12"/>
  <c r="K3" i="12" s="1"/>
  <c r="K5" i="4" s="1"/>
  <c r="J5" i="12"/>
  <c r="J3" i="12" s="1"/>
  <c r="I5" i="12"/>
  <c r="I3" i="12" s="1"/>
  <c r="H5" i="12"/>
  <c r="G5" i="12"/>
  <c r="G82" i="12" s="1"/>
  <c r="F5" i="12"/>
  <c r="E5" i="12"/>
  <c r="D5" i="12"/>
  <c r="C5" i="12"/>
  <c r="B5" i="12"/>
  <c r="B3" i="12" s="1"/>
  <c r="H3" i="12"/>
  <c r="G3" i="12"/>
  <c r="G5" i="4" s="1"/>
  <c r="D3" i="12"/>
  <c r="D5" i="4" s="1"/>
  <c r="C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2" i="11"/>
  <c r="V132" i="11"/>
  <c r="U132" i="11"/>
  <c r="T132" i="11"/>
  <c r="S132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30" i="11"/>
  <c r="V130" i="11"/>
  <c r="U130" i="11"/>
  <c r="T130" i="11"/>
  <c r="S130" i="11"/>
  <c r="W129" i="11"/>
  <c r="V129" i="11"/>
  <c r="U129" i="11"/>
  <c r="T129" i="11"/>
  <c r="S129" i="11"/>
  <c r="E129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6" i="11"/>
  <c r="V126" i="11"/>
  <c r="U126" i="11"/>
  <c r="T126" i="11"/>
  <c r="S126" i="11"/>
  <c r="W125" i="11"/>
  <c r="V125" i="11"/>
  <c r="U125" i="11"/>
  <c r="T125" i="11"/>
  <c r="S125" i="11"/>
  <c r="E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3" i="11"/>
  <c r="V123" i="11"/>
  <c r="U123" i="11"/>
  <c r="T123" i="11"/>
  <c r="S123" i="11"/>
  <c r="W122" i="11"/>
  <c r="V122" i="11"/>
  <c r="U122" i="11"/>
  <c r="T122" i="11"/>
  <c r="S122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54" i="11" s="1"/>
  <c r="W147" i="11" s="1"/>
  <c r="V79" i="11"/>
  <c r="U79" i="11"/>
  <c r="U156" i="11" s="1"/>
  <c r="T79" i="11"/>
  <c r="T156" i="11" s="1"/>
  <c r="S79" i="11"/>
  <c r="R79" i="11"/>
  <c r="Q79" i="11"/>
  <c r="Q54" i="11" s="1"/>
  <c r="P79" i="11"/>
  <c r="P54" i="11" s="1"/>
  <c r="P56" i="8" s="1"/>
  <c r="O79" i="11"/>
  <c r="O54" i="11" s="1"/>
  <c r="O122" i="11" s="1"/>
  <c r="N79" i="11"/>
  <c r="M79" i="11"/>
  <c r="M54" i="11" s="1"/>
  <c r="L79" i="11"/>
  <c r="L54" i="11" s="1"/>
  <c r="L56" i="8" s="1"/>
  <c r="K79" i="11"/>
  <c r="J79" i="11"/>
  <c r="I79" i="11"/>
  <c r="H79" i="11"/>
  <c r="H54" i="11" s="1"/>
  <c r="H56" i="8" s="1"/>
  <c r="G79" i="11"/>
  <c r="G54" i="11" s="1"/>
  <c r="G56" i="8" s="1"/>
  <c r="G101" i="4" s="1"/>
  <c r="F79" i="11"/>
  <c r="E79" i="11"/>
  <c r="D79" i="11"/>
  <c r="D54" i="11" s="1"/>
  <c r="C79" i="11"/>
  <c r="B79" i="11"/>
  <c r="T54" i="11"/>
  <c r="T147" i="11" s="1"/>
  <c r="I54" i="11"/>
  <c r="E54" i="11"/>
  <c r="E130" i="11" s="1"/>
  <c r="W35" i="11"/>
  <c r="V35" i="11"/>
  <c r="U35" i="11"/>
  <c r="U5" i="11" s="1"/>
  <c r="T35" i="11"/>
  <c r="T5" i="11" s="1"/>
  <c r="S35" i="11"/>
  <c r="S5" i="11" s="1"/>
  <c r="R35" i="11"/>
  <c r="Q35" i="11"/>
  <c r="P35" i="11"/>
  <c r="P5" i="11" s="1"/>
  <c r="O35" i="11"/>
  <c r="N35" i="11"/>
  <c r="M35" i="11"/>
  <c r="M5" i="11" s="1"/>
  <c r="L35" i="11"/>
  <c r="L5" i="11" s="1"/>
  <c r="K35" i="11"/>
  <c r="K5" i="11" s="1"/>
  <c r="J35" i="11"/>
  <c r="I35" i="11"/>
  <c r="H35" i="11"/>
  <c r="H5" i="11" s="1"/>
  <c r="G35" i="11"/>
  <c r="F35" i="11"/>
  <c r="E35" i="11"/>
  <c r="D35" i="11"/>
  <c r="C35" i="11"/>
  <c r="C5" i="11" s="1"/>
  <c r="B35" i="11"/>
  <c r="I5" i="11"/>
  <c r="I115" i="11" s="1"/>
  <c r="E5" i="11"/>
  <c r="E136" i="11" s="1"/>
  <c r="D5" i="11"/>
  <c r="D108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M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I117" i="10" s="1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S117" i="10" s="1"/>
  <c r="R118" i="10"/>
  <c r="Q118" i="10"/>
  <c r="Q117" i="10" s="1"/>
  <c r="P118" i="10"/>
  <c r="O118" i="10"/>
  <c r="N118" i="10"/>
  <c r="M118" i="10"/>
  <c r="L118" i="10"/>
  <c r="K118" i="10"/>
  <c r="J118" i="10"/>
  <c r="I118" i="10"/>
  <c r="H118" i="10"/>
  <c r="H117" i="10" s="1"/>
  <c r="G118" i="10"/>
  <c r="G117" i="10" s="1"/>
  <c r="F118" i="10"/>
  <c r="F117" i="10" s="1"/>
  <c r="E118" i="10"/>
  <c r="D118" i="10"/>
  <c r="C118" i="10"/>
  <c r="C117" i="10" s="1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E100" i="10" s="1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R111" i="10"/>
  <c r="N111" i="10"/>
  <c r="L111" i="10"/>
  <c r="K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U100" i="10" s="1"/>
  <c r="T103" i="10"/>
  <c r="S103" i="10"/>
  <c r="S100" i="10" s="1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I100" i="10" s="1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L100" i="10" s="1"/>
  <c r="K101" i="10"/>
  <c r="J101" i="10"/>
  <c r="J100" i="10" s="1"/>
  <c r="I101" i="10"/>
  <c r="H101" i="10"/>
  <c r="G101" i="10"/>
  <c r="F101" i="10"/>
  <c r="E101" i="10"/>
  <c r="D101" i="10"/>
  <c r="C101" i="10"/>
  <c r="C100" i="10" s="1"/>
  <c r="B101" i="10"/>
  <c r="W79" i="10"/>
  <c r="W156" i="10" s="1"/>
  <c r="V79" i="10"/>
  <c r="V156" i="10" s="1"/>
  <c r="U79" i="10"/>
  <c r="U156" i="10" s="1"/>
  <c r="T79" i="10"/>
  <c r="T128" i="10" s="1"/>
  <c r="S79" i="10"/>
  <c r="S128" i="10" s="1"/>
  <c r="R79" i="10"/>
  <c r="Q79" i="10"/>
  <c r="P79" i="10"/>
  <c r="P128" i="10" s="1"/>
  <c r="O79" i="10"/>
  <c r="O128" i="10" s="1"/>
  <c r="N79" i="10"/>
  <c r="N128" i="10" s="1"/>
  <c r="M79" i="10"/>
  <c r="L79" i="10"/>
  <c r="L128" i="10" s="1"/>
  <c r="K79" i="10"/>
  <c r="K128" i="10" s="1"/>
  <c r="J79" i="10"/>
  <c r="J128" i="10" s="1"/>
  <c r="I79" i="10"/>
  <c r="H79" i="10"/>
  <c r="H128" i="10" s="1"/>
  <c r="G79" i="10"/>
  <c r="F79" i="10"/>
  <c r="F128" i="10" s="1"/>
  <c r="E79" i="10"/>
  <c r="E128" i="10" s="1"/>
  <c r="D79" i="10"/>
  <c r="D128" i="10" s="1"/>
  <c r="C79" i="10"/>
  <c r="C128" i="10" s="1"/>
  <c r="B79" i="10"/>
  <c r="W35" i="10"/>
  <c r="W145" i="10" s="1"/>
  <c r="V35" i="10"/>
  <c r="U35" i="10"/>
  <c r="T35" i="10"/>
  <c r="T111" i="10" s="1"/>
  <c r="S35" i="10"/>
  <c r="S111" i="10" s="1"/>
  <c r="R35" i="10"/>
  <c r="Q35" i="10"/>
  <c r="P35" i="10"/>
  <c r="P111" i="10" s="1"/>
  <c r="O35" i="10"/>
  <c r="O111" i="10" s="1"/>
  <c r="N35" i="10"/>
  <c r="M35" i="10"/>
  <c r="L35" i="10"/>
  <c r="K35" i="10"/>
  <c r="J35" i="10"/>
  <c r="I35" i="10"/>
  <c r="H35" i="10"/>
  <c r="G35" i="10"/>
  <c r="F35" i="10"/>
  <c r="F111" i="10" s="1"/>
  <c r="E35" i="10"/>
  <c r="D35" i="10"/>
  <c r="D111" i="10" s="1"/>
  <c r="C35" i="10"/>
  <c r="C111" i="10" s="1"/>
  <c r="B35" i="10"/>
  <c r="A1" i="10"/>
  <c r="D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5" i="9"/>
  <c r="O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U128" i="9"/>
  <c r="E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V117" i="9" s="1"/>
  <c r="U121" i="9"/>
  <c r="T121" i="9"/>
  <c r="S121" i="9"/>
  <c r="R121" i="9"/>
  <c r="Q121" i="9"/>
  <c r="P121" i="9"/>
  <c r="O121" i="9"/>
  <c r="N121" i="9"/>
  <c r="N117" i="9" s="1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B117" i="9" s="1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F117" i="9" s="1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W111" i="9"/>
  <c r="V111" i="9"/>
  <c r="C111" i="9"/>
  <c r="B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H100" i="9" s="1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Q100" i="9" s="1"/>
  <c r="P101" i="9"/>
  <c r="P100" i="9" s="1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V79" i="9"/>
  <c r="V128" i="9" s="1"/>
  <c r="U79" i="9"/>
  <c r="U156" i="9" s="1"/>
  <c r="T79" i="9"/>
  <c r="T128" i="9" s="1"/>
  <c r="S79" i="9"/>
  <c r="S128" i="9" s="1"/>
  <c r="R79" i="9"/>
  <c r="R156" i="9" s="1"/>
  <c r="Q79" i="9"/>
  <c r="Q156" i="9" s="1"/>
  <c r="P79" i="9"/>
  <c r="P156" i="9" s="1"/>
  <c r="O79" i="9"/>
  <c r="O156" i="10" s="1"/>
  <c r="N79" i="9"/>
  <c r="N156" i="9" s="1"/>
  <c r="M79" i="9"/>
  <c r="M156" i="9" s="1"/>
  <c r="L79" i="9"/>
  <c r="L156" i="9" s="1"/>
  <c r="K79" i="9"/>
  <c r="K156" i="9" s="1"/>
  <c r="J79" i="9"/>
  <c r="J156" i="9" s="1"/>
  <c r="I79" i="9"/>
  <c r="I156" i="9" s="1"/>
  <c r="H79" i="9"/>
  <c r="H156" i="9" s="1"/>
  <c r="G79" i="9"/>
  <c r="F79" i="9"/>
  <c r="F156" i="9" s="1"/>
  <c r="E79" i="9"/>
  <c r="E156" i="9" s="1"/>
  <c r="D79" i="9"/>
  <c r="D128" i="9" s="1"/>
  <c r="C79" i="9"/>
  <c r="C156" i="9" s="1"/>
  <c r="B79" i="9"/>
  <c r="B156" i="9" s="1"/>
  <c r="W35" i="9"/>
  <c r="V35" i="9"/>
  <c r="V145" i="9" s="1"/>
  <c r="U35" i="9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11" i="9" s="1"/>
  <c r="N35" i="9"/>
  <c r="N145" i="9" s="1"/>
  <c r="M35" i="9"/>
  <c r="L35" i="9"/>
  <c r="L145" i="9" s="1"/>
  <c r="K35" i="9"/>
  <c r="K145" i="10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D35" i="9"/>
  <c r="D145" i="9" s="1"/>
  <c r="C35" i="9"/>
  <c r="C145" i="9" s="1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R62" i="8"/>
  <c r="P61" i="8"/>
  <c r="O61" i="8"/>
  <c r="J61" i="8"/>
  <c r="G61" i="8"/>
  <c r="E60" i="8"/>
  <c r="R58" i="8"/>
  <c r="W56" i="8"/>
  <c r="W101" i="4" s="1"/>
  <c r="T56" i="8"/>
  <c r="T101" i="4" s="1"/>
  <c r="I55" i="8"/>
  <c r="I100" i="4" s="1"/>
  <c r="W53" i="8"/>
  <c r="W39" i="7" s="1"/>
  <c r="V53" i="8"/>
  <c r="V39" i="7" s="1"/>
  <c r="U53" i="8"/>
  <c r="T53" i="8"/>
  <c r="T39" i="7" s="1"/>
  <c r="S53" i="8"/>
  <c r="S39" i="7" s="1"/>
  <c r="R53" i="8"/>
  <c r="R39" i="7" s="1"/>
  <c r="Q53" i="8"/>
  <c r="P53" i="8"/>
  <c r="P39" i="7" s="1"/>
  <c r="O53" i="8"/>
  <c r="O39" i="7" s="1"/>
  <c r="N53" i="8"/>
  <c r="N39" i="7" s="1"/>
  <c r="M53" i="8"/>
  <c r="L53" i="8"/>
  <c r="K53" i="8"/>
  <c r="K39" i="7" s="1"/>
  <c r="J53" i="8"/>
  <c r="J39" i="7" s="1"/>
  <c r="I53" i="8"/>
  <c r="H53" i="8"/>
  <c r="H39" i="7" s="1"/>
  <c r="G53" i="8"/>
  <c r="G39" i="7" s="1"/>
  <c r="F53" i="8"/>
  <c r="F39" i="7" s="1"/>
  <c r="E53" i="8"/>
  <c r="E39" i="7" s="1"/>
  <c r="D53" i="8"/>
  <c r="C53" i="8"/>
  <c r="B53" i="8"/>
  <c r="E52" i="8"/>
  <c r="E51" i="8" s="1"/>
  <c r="W49" i="8"/>
  <c r="W67" i="8" s="1"/>
  <c r="W156" i="4" s="1"/>
  <c r="V49" i="8"/>
  <c r="V61" i="8" s="1"/>
  <c r="U49" i="8"/>
  <c r="U61" i="8" s="1"/>
  <c r="T49" i="8"/>
  <c r="T54" i="4" s="1"/>
  <c r="S49" i="8"/>
  <c r="S67" i="8" s="1"/>
  <c r="S156" i="4" s="1"/>
  <c r="R49" i="8"/>
  <c r="R61" i="8" s="1"/>
  <c r="Q49" i="8"/>
  <c r="P49" i="8"/>
  <c r="O49" i="8"/>
  <c r="N49" i="8"/>
  <c r="N61" i="8" s="1"/>
  <c r="M49" i="8"/>
  <c r="M61" i="8" s="1"/>
  <c r="L49" i="8"/>
  <c r="L54" i="4" s="1"/>
  <c r="K49" i="8"/>
  <c r="J49" i="8"/>
  <c r="I49" i="8"/>
  <c r="H49" i="8"/>
  <c r="H54" i="4" s="1"/>
  <c r="G49" i="8"/>
  <c r="F49" i="8"/>
  <c r="F61" i="8" s="1"/>
  <c r="E49" i="8"/>
  <c r="E61" i="8" s="1"/>
  <c r="D49" i="8"/>
  <c r="C49" i="8"/>
  <c r="B49" i="8"/>
  <c r="B61" i="8" s="1"/>
  <c r="W48" i="8"/>
  <c r="W53" i="4" s="1"/>
  <c r="V48" i="8"/>
  <c r="U48" i="8"/>
  <c r="U53" i="4" s="1"/>
  <c r="T48" i="8"/>
  <c r="T60" i="8" s="1"/>
  <c r="S48" i="8"/>
  <c r="S60" i="8" s="1"/>
  <c r="R48" i="8"/>
  <c r="R53" i="4" s="1"/>
  <c r="Q48" i="8"/>
  <c r="Q53" i="4" s="1"/>
  <c r="P48" i="8"/>
  <c r="O48" i="8"/>
  <c r="N48" i="8"/>
  <c r="N53" i="4" s="1"/>
  <c r="M48" i="8"/>
  <c r="L48" i="8"/>
  <c r="L60" i="8" s="1"/>
  <c r="K48" i="8"/>
  <c r="K60" i="8" s="1"/>
  <c r="J48" i="8"/>
  <c r="J53" i="4" s="1"/>
  <c r="I48" i="8"/>
  <c r="H48" i="8"/>
  <c r="G48" i="8"/>
  <c r="G53" i="4" s="1"/>
  <c r="F48" i="8"/>
  <c r="E48" i="8"/>
  <c r="D48" i="8"/>
  <c r="D60" i="8" s="1"/>
  <c r="C48" i="8"/>
  <c r="C60" i="8" s="1"/>
  <c r="B48" i="8"/>
  <c r="B53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U20" i="8" s="1"/>
  <c r="T22" i="8"/>
  <c r="S22" i="8"/>
  <c r="R22" i="8"/>
  <c r="R20" i="8" s="1"/>
  <c r="Q22" i="8"/>
  <c r="Q20" i="8" s="1"/>
  <c r="P22" i="8"/>
  <c r="O22" i="8"/>
  <c r="N22" i="8"/>
  <c r="N20" i="8" s="1"/>
  <c r="M22" i="8"/>
  <c r="L22" i="8"/>
  <c r="K22" i="8"/>
  <c r="J22" i="8"/>
  <c r="I22" i="8"/>
  <c r="H22" i="8"/>
  <c r="G22" i="8"/>
  <c r="F22" i="8"/>
  <c r="E22" i="8"/>
  <c r="D22" i="8"/>
  <c r="C22" i="8"/>
  <c r="B22" i="8"/>
  <c r="W21" i="8"/>
  <c r="W20" i="8" s="1"/>
  <c r="V21" i="8"/>
  <c r="U21" i="8"/>
  <c r="T21" i="8"/>
  <c r="T20" i="8" s="1"/>
  <c r="S21" i="8"/>
  <c r="R21" i="8"/>
  <c r="Q21" i="8"/>
  <c r="P21" i="8"/>
  <c r="O21" i="8"/>
  <c r="N21" i="8"/>
  <c r="M21" i="8"/>
  <c r="L21" i="8"/>
  <c r="L20" i="8" s="1"/>
  <c r="K21" i="8"/>
  <c r="J21" i="8"/>
  <c r="J20" i="8" s="1"/>
  <c r="I21" i="8"/>
  <c r="I20" i="8" s="1"/>
  <c r="H21" i="8"/>
  <c r="H20" i="8" s="1"/>
  <c r="G21" i="8"/>
  <c r="G20" i="8" s="1"/>
  <c r="F21" i="8"/>
  <c r="E21" i="8"/>
  <c r="D21" i="8"/>
  <c r="D20" i="8" s="1"/>
  <c r="C21" i="8"/>
  <c r="C20" i="8" s="1"/>
  <c r="B21" i="8"/>
  <c r="B20" i="8" s="1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H17" i="8" s="1"/>
  <c r="G19" i="8"/>
  <c r="F19" i="8"/>
  <c r="E19" i="8"/>
  <c r="D19" i="8"/>
  <c r="C19" i="8"/>
  <c r="W18" i="8"/>
  <c r="W17" i="8" s="1"/>
  <c r="V18" i="8"/>
  <c r="U18" i="8"/>
  <c r="T18" i="8"/>
  <c r="S18" i="8"/>
  <c r="R18" i="8"/>
  <c r="Q18" i="8"/>
  <c r="P18" i="8"/>
  <c r="O18" i="8"/>
  <c r="O17" i="8" s="1"/>
  <c r="N18" i="8"/>
  <c r="N17" i="8" s="1"/>
  <c r="M18" i="8"/>
  <c r="L18" i="8"/>
  <c r="K18" i="8"/>
  <c r="J18" i="8"/>
  <c r="I18" i="8"/>
  <c r="H18" i="8"/>
  <c r="G18" i="8"/>
  <c r="F18" i="8"/>
  <c r="E18" i="8"/>
  <c r="E17" i="8" s="1"/>
  <c r="D18" i="8"/>
  <c r="C18" i="8"/>
  <c r="V17" i="8"/>
  <c r="R17" i="8"/>
  <c r="Q17" i="8"/>
  <c r="J17" i="8"/>
  <c r="I17" i="8"/>
  <c r="F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58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W4" i="4" s="1"/>
  <c r="V3" i="8"/>
  <c r="U3" i="8"/>
  <c r="T3" i="8"/>
  <c r="S3" i="8"/>
  <c r="R3" i="8"/>
  <c r="Q3" i="8"/>
  <c r="Q4" i="4" s="1"/>
  <c r="P3" i="8"/>
  <c r="O3" i="8"/>
  <c r="N3" i="8"/>
  <c r="M3" i="8"/>
  <c r="M4" i="4" s="1"/>
  <c r="L3" i="8"/>
  <c r="K3" i="8"/>
  <c r="J3" i="8"/>
  <c r="J4" i="4" s="1"/>
  <c r="I3" i="8"/>
  <c r="I4" i="4" s="1"/>
  <c r="H3" i="8"/>
  <c r="G3" i="8"/>
  <c r="F3" i="8"/>
  <c r="F4" i="4" s="1"/>
  <c r="E3" i="8"/>
  <c r="E4" i="4" s="1"/>
  <c r="D3" i="8"/>
  <c r="D3" i="4" s="1"/>
  <c r="C3" i="8"/>
  <c r="B3" i="8"/>
  <c r="A1" i="8"/>
  <c r="A54" i="7"/>
  <c r="A53" i="7"/>
  <c r="A47" i="7"/>
  <c r="S42" i="7"/>
  <c r="O42" i="7"/>
  <c r="N42" i="7"/>
  <c r="H42" i="7"/>
  <c r="G42" i="7"/>
  <c r="F42" i="7"/>
  <c r="E42" i="7"/>
  <c r="D42" i="7"/>
  <c r="C42" i="7"/>
  <c r="B42" i="7"/>
  <c r="I41" i="7"/>
  <c r="E41" i="7"/>
  <c r="D41" i="7"/>
  <c r="C41" i="7"/>
  <c r="B41" i="7"/>
  <c r="W40" i="7"/>
  <c r="V40" i="7"/>
  <c r="U40" i="7"/>
  <c r="S40" i="7"/>
  <c r="R40" i="7"/>
  <c r="P40" i="7"/>
  <c r="O40" i="7"/>
  <c r="N40" i="7"/>
  <c r="L40" i="7"/>
  <c r="J40" i="7"/>
  <c r="I40" i="7"/>
  <c r="H40" i="7"/>
  <c r="G40" i="7"/>
  <c r="E40" i="7"/>
  <c r="D40" i="7"/>
  <c r="C40" i="7"/>
  <c r="Q39" i="7"/>
  <c r="M39" i="7"/>
  <c r="L39" i="7"/>
  <c r="I39" i="7"/>
  <c r="D39" i="7"/>
  <c r="C39" i="7"/>
  <c r="B39" i="7"/>
  <c r="Q27" i="7"/>
  <c r="I27" i="7"/>
  <c r="E27" i="7"/>
  <c r="B27" i="7"/>
  <c r="Q16" i="7"/>
  <c r="O16" i="7"/>
  <c r="S16" i="7"/>
  <c r="I16" i="7"/>
  <c r="C16" i="7"/>
  <c r="W16" i="7"/>
  <c r="K16" i="7"/>
  <c r="S10" i="7"/>
  <c r="N10" i="7"/>
  <c r="M10" i="7"/>
  <c r="D10" i="7"/>
  <c r="P10" i="7"/>
  <c r="O10" i="7"/>
  <c r="K10" i="7"/>
  <c r="H10" i="7"/>
  <c r="G10" i="7"/>
  <c r="E10" i="7"/>
  <c r="C10" i="7"/>
  <c r="B10" i="7"/>
  <c r="W10" i="7"/>
  <c r="U10" i="7"/>
  <c r="Q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Q49" i="7"/>
  <c r="P49" i="7"/>
  <c r="O49" i="7"/>
  <c r="N49" i="7"/>
  <c r="M49" i="7"/>
  <c r="L49" i="7"/>
  <c r="K49" i="7"/>
  <c r="I49" i="7"/>
  <c r="H49" i="7"/>
  <c r="G49" i="7"/>
  <c r="F49" i="7"/>
  <c r="E49" i="7"/>
  <c r="D49" i="7"/>
  <c r="C49" i="7"/>
  <c r="W48" i="7"/>
  <c r="V48" i="7"/>
  <c r="U48" i="7"/>
  <c r="T48" i="7"/>
  <c r="S48" i="7"/>
  <c r="R48" i="7"/>
  <c r="Q48" i="7"/>
  <c r="O48" i="7"/>
  <c r="N48" i="7"/>
  <c r="M48" i="7"/>
  <c r="L48" i="7"/>
  <c r="K48" i="7"/>
  <c r="J48" i="7"/>
  <c r="I48" i="7"/>
  <c r="G48" i="7"/>
  <c r="F48" i="7"/>
  <c r="C48" i="7"/>
  <c r="B48" i="7"/>
  <c r="A1" i="7"/>
  <c r="A48" i="6"/>
  <c r="A47" i="6"/>
  <c r="A41" i="6"/>
  <c r="T27" i="6"/>
  <c r="S27" i="6"/>
  <c r="H27" i="6"/>
  <c r="O27" i="6"/>
  <c r="M27" i="6"/>
  <c r="K27" i="6"/>
  <c r="I27" i="6"/>
  <c r="E27" i="6"/>
  <c r="D27" i="6"/>
  <c r="C27" i="6"/>
  <c r="W27" i="6"/>
  <c r="U27" i="6"/>
  <c r="Q27" i="6"/>
  <c r="V16" i="6"/>
  <c r="C16" i="6"/>
  <c r="T16" i="6"/>
  <c r="W16" i="6"/>
  <c r="U16" i="6"/>
  <c r="S16" i="6"/>
  <c r="Q16" i="6"/>
  <c r="O16" i="6"/>
  <c r="N16" i="6"/>
  <c r="M16" i="6"/>
  <c r="K16" i="6"/>
  <c r="I16" i="6"/>
  <c r="H16" i="6"/>
  <c r="G16" i="6"/>
  <c r="I10" i="6"/>
  <c r="J10" i="6"/>
  <c r="G10" i="6"/>
  <c r="E10" i="6"/>
  <c r="C10" i="6"/>
  <c r="K10" i="6"/>
  <c r="V10" i="6"/>
  <c r="S10" i="6"/>
  <c r="W10" i="6"/>
  <c r="U10" i="6"/>
  <c r="T10" i="6"/>
  <c r="Q10" i="6"/>
  <c r="O10" i="6"/>
  <c r="M10" i="6"/>
  <c r="B10" i="6"/>
  <c r="S5" i="6"/>
  <c r="K5" i="6"/>
  <c r="A1" i="6"/>
  <c r="A48" i="5"/>
  <c r="A47" i="5"/>
  <c r="A41" i="5"/>
  <c r="W16" i="5"/>
  <c r="S16" i="5"/>
  <c r="L16" i="5"/>
  <c r="F16" i="5"/>
  <c r="D16" i="5"/>
  <c r="O10" i="5"/>
  <c r="N10" i="5"/>
  <c r="P10" i="5"/>
  <c r="M10" i="5"/>
  <c r="J10" i="5"/>
  <c r="H10" i="5"/>
  <c r="C10" i="5"/>
  <c r="A1" i="5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H180" i="4"/>
  <c r="G180" i="4"/>
  <c r="F180" i="4"/>
  <c r="E180" i="4"/>
  <c r="D180" i="4"/>
  <c r="C180" i="4"/>
  <c r="B180" i="4"/>
  <c r="W179" i="4"/>
  <c r="V179" i="4"/>
  <c r="U179" i="4"/>
  <c r="T179" i="4"/>
  <c r="S179" i="4"/>
  <c r="Q179" i="4"/>
  <c r="P179" i="4"/>
  <c r="O179" i="4"/>
  <c r="N179" i="4"/>
  <c r="M179" i="4"/>
  <c r="L179" i="4"/>
  <c r="K179" i="4"/>
  <c r="J179" i="4"/>
  <c r="I179" i="4"/>
  <c r="G179" i="4"/>
  <c r="F179" i="4"/>
  <c r="D179" i="4"/>
  <c r="C179" i="4"/>
  <c r="B179" i="4"/>
  <c r="W178" i="4"/>
  <c r="U178" i="4"/>
  <c r="T178" i="4"/>
  <c r="S178" i="4"/>
  <c r="Q178" i="4"/>
  <c r="P178" i="4"/>
  <c r="O178" i="4"/>
  <c r="M178" i="4"/>
  <c r="L178" i="4"/>
  <c r="K178" i="4"/>
  <c r="I178" i="4"/>
  <c r="H178" i="4"/>
  <c r="G178" i="4"/>
  <c r="F178" i="4"/>
  <c r="D178" i="4"/>
  <c r="C178" i="4"/>
  <c r="B178" i="4"/>
  <c r="V177" i="4"/>
  <c r="T177" i="4"/>
  <c r="S177" i="4"/>
  <c r="R177" i="4"/>
  <c r="Q177" i="4"/>
  <c r="P177" i="4"/>
  <c r="L177" i="4"/>
  <c r="K177" i="4"/>
  <c r="J177" i="4"/>
  <c r="H177" i="4"/>
  <c r="G177" i="4"/>
  <c r="F177" i="4"/>
  <c r="C177" i="4"/>
  <c r="B177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W175" i="4"/>
  <c r="V175" i="4"/>
  <c r="T175" i="4"/>
  <c r="S175" i="4"/>
  <c r="Q175" i="4"/>
  <c r="P175" i="4"/>
  <c r="O175" i="4"/>
  <c r="N175" i="4"/>
  <c r="M175" i="4"/>
  <c r="L175" i="4"/>
  <c r="K175" i="4"/>
  <c r="J175" i="4"/>
  <c r="H175" i="4"/>
  <c r="F175" i="4"/>
  <c r="E175" i="4"/>
  <c r="D175" i="4"/>
  <c r="B175" i="4"/>
  <c r="N174" i="4"/>
  <c r="L173" i="4"/>
  <c r="K173" i="4"/>
  <c r="F173" i="4"/>
  <c r="D173" i="4"/>
  <c r="C173" i="4"/>
  <c r="D172" i="4"/>
  <c r="B172" i="4"/>
  <c r="J166" i="4"/>
  <c r="H166" i="4"/>
  <c r="V158" i="4"/>
  <c r="L149" i="4"/>
  <c r="R148" i="4"/>
  <c r="J148" i="4"/>
  <c r="P147" i="4"/>
  <c r="H147" i="4"/>
  <c r="F146" i="4"/>
  <c r="T141" i="4"/>
  <c r="L141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O123" i="4"/>
  <c r="N123" i="4"/>
  <c r="L123" i="4"/>
  <c r="K123" i="4"/>
  <c r="I123" i="4"/>
  <c r="H123" i="4"/>
  <c r="G123" i="4"/>
  <c r="F123" i="4"/>
  <c r="E123" i="4"/>
  <c r="D123" i="4"/>
  <c r="C123" i="4"/>
  <c r="B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W121" i="4"/>
  <c r="V121" i="4"/>
  <c r="U121" i="4"/>
  <c r="T121" i="4"/>
  <c r="S121" i="4"/>
  <c r="R121" i="4"/>
  <c r="Q121" i="4"/>
  <c r="P121" i="4"/>
  <c r="O121" i="4"/>
  <c r="M121" i="4"/>
  <c r="L121" i="4"/>
  <c r="K121" i="4"/>
  <c r="J121" i="4"/>
  <c r="I121" i="4"/>
  <c r="H121" i="4"/>
  <c r="G121" i="4"/>
  <c r="E121" i="4"/>
  <c r="D121" i="4"/>
  <c r="C121" i="4"/>
  <c r="B121" i="4"/>
  <c r="U120" i="4"/>
  <c r="T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D120" i="4"/>
  <c r="C120" i="4"/>
  <c r="B120" i="4"/>
  <c r="U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W118" i="4"/>
  <c r="V118" i="4"/>
  <c r="U118" i="4"/>
  <c r="R118" i="4"/>
  <c r="O118" i="4"/>
  <c r="M118" i="4"/>
  <c r="L118" i="4"/>
  <c r="K118" i="4"/>
  <c r="J118" i="4"/>
  <c r="I118" i="4"/>
  <c r="H118" i="4"/>
  <c r="G118" i="4"/>
  <c r="F118" i="4"/>
  <c r="E118" i="4"/>
  <c r="D118" i="4"/>
  <c r="B118" i="4"/>
  <c r="W117" i="4"/>
  <c r="V117" i="4"/>
  <c r="U117" i="4"/>
  <c r="T117" i="4"/>
  <c r="S117" i="4"/>
  <c r="R117" i="4"/>
  <c r="Q117" i="4"/>
  <c r="P117" i="4"/>
  <c r="O117" i="4"/>
  <c r="L117" i="4"/>
  <c r="I117" i="4"/>
  <c r="G117" i="4"/>
  <c r="F117" i="4"/>
  <c r="E117" i="4"/>
  <c r="D117" i="4"/>
  <c r="C117" i="4"/>
  <c r="B117" i="4"/>
  <c r="O116" i="4"/>
  <c r="M116" i="4"/>
  <c r="K116" i="4"/>
  <c r="B116" i="4"/>
  <c r="O113" i="4"/>
  <c r="V111" i="4"/>
  <c r="U111" i="4"/>
  <c r="T111" i="4"/>
  <c r="S111" i="4"/>
  <c r="R111" i="4"/>
  <c r="Q111" i="4"/>
  <c r="P111" i="4"/>
  <c r="O111" i="4"/>
  <c r="N111" i="4"/>
  <c r="M111" i="4"/>
  <c r="L111" i="4"/>
  <c r="J111" i="4"/>
  <c r="I111" i="4"/>
  <c r="H111" i="4"/>
  <c r="G111" i="4"/>
  <c r="F111" i="4"/>
  <c r="O110" i="4"/>
  <c r="W109" i="4"/>
  <c r="Q109" i="4"/>
  <c r="W106" i="4"/>
  <c r="V106" i="4"/>
  <c r="U106" i="4"/>
  <c r="T106" i="4"/>
  <c r="S106" i="4"/>
  <c r="R106" i="4"/>
  <c r="B105" i="4"/>
  <c r="S103" i="4"/>
  <c r="Q103" i="4"/>
  <c r="J103" i="4"/>
  <c r="I103" i="4"/>
  <c r="G103" i="4"/>
  <c r="F103" i="4"/>
  <c r="D103" i="4"/>
  <c r="C103" i="4"/>
  <c r="W95" i="4"/>
  <c r="V95" i="4"/>
  <c r="U95" i="4"/>
  <c r="T95" i="4"/>
  <c r="S95" i="4"/>
  <c r="S94" i="4" s="1"/>
  <c r="R95" i="4"/>
  <c r="Q95" i="4"/>
  <c r="P95" i="4"/>
  <c r="P94" i="4" s="1"/>
  <c r="O95" i="4"/>
  <c r="N95" i="4"/>
  <c r="M95" i="4"/>
  <c r="L95" i="4"/>
  <c r="K95" i="4"/>
  <c r="J95" i="4"/>
  <c r="J94" i="4" s="1"/>
  <c r="I95" i="4"/>
  <c r="H95" i="4"/>
  <c r="H94" i="4" s="1"/>
  <c r="G95" i="4"/>
  <c r="G94" i="4" s="1"/>
  <c r="F95" i="4"/>
  <c r="E95" i="4"/>
  <c r="E94" i="4" s="1"/>
  <c r="D95" i="4"/>
  <c r="C95" i="4"/>
  <c r="B95" i="4"/>
  <c r="B94" i="4" s="1"/>
  <c r="R94" i="4"/>
  <c r="V88" i="4"/>
  <c r="U88" i="4"/>
  <c r="O88" i="4"/>
  <c r="W94" i="4"/>
  <c r="U94" i="4"/>
  <c r="O94" i="4"/>
  <c r="M94" i="4"/>
  <c r="W78" i="4"/>
  <c r="V78" i="4"/>
  <c r="U78" i="4"/>
  <c r="T78" i="4"/>
  <c r="S78" i="4"/>
  <c r="R78" i="4"/>
  <c r="Q78" i="4"/>
  <c r="P78" i="4"/>
  <c r="P151" i="4" s="1"/>
  <c r="O78" i="4"/>
  <c r="N78" i="4"/>
  <c r="M78" i="4"/>
  <c r="L78" i="4"/>
  <c r="K78" i="4"/>
  <c r="J78" i="4"/>
  <c r="I78" i="4"/>
  <c r="H78" i="4"/>
  <c r="H151" i="4" s="1"/>
  <c r="G78" i="4"/>
  <c r="F78" i="4"/>
  <c r="E78" i="4"/>
  <c r="D78" i="4"/>
  <c r="D151" i="4" s="1"/>
  <c r="C78" i="4"/>
  <c r="C151" i="4" s="1"/>
  <c r="B78" i="4"/>
  <c r="W77" i="4"/>
  <c r="V77" i="4"/>
  <c r="U77" i="4"/>
  <c r="T77" i="4"/>
  <c r="S77" i="4"/>
  <c r="R77" i="4"/>
  <c r="Q77" i="4"/>
  <c r="P77" i="4"/>
  <c r="O77" i="4"/>
  <c r="N77" i="4"/>
  <c r="M77" i="4"/>
  <c r="L77" i="4"/>
  <c r="L150" i="4" s="1"/>
  <c r="K77" i="4"/>
  <c r="K150" i="4" s="1"/>
  <c r="J77" i="4"/>
  <c r="J150" i="4" s="1"/>
  <c r="I77" i="4"/>
  <c r="I150" i="4" s="1"/>
  <c r="H77" i="4"/>
  <c r="G77" i="4"/>
  <c r="G150" i="4" s="1"/>
  <c r="F77" i="4"/>
  <c r="F150" i="4" s="1"/>
  <c r="E77" i="4"/>
  <c r="E150" i="4" s="1"/>
  <c r="D77" i="4"/>
  <c r="D150" i="4" s="1"/>
  <c r="C77" i="4"/>
  <c r="B77" i="4"/>
  <c r="W76" i="4"/>
  <c r="V76" i="4"/>
  <c r="U76" i="4"/>
  <c r="T76" i="4"/>
  <c r="T149" i="4" s="1"/>
  <c r="S76" i="4"/>
  <c r="R76" i="4"/>
  <c r="R149" i="4" s="1"/>
  <c r="Q76" i="4"/>
  <c r="P76" i="4"/>
  <c r="P149" i="4" s="1"/>
  <c r="O76" i="4"/>
  <c r="O149" i="4" s="1"/>
  <c r="N76" i="4"/>
  <c r="M76" i="4"/>
  <c r="M149" i="4" s="1"/>
  <c r="L76" i="4"/>
  <c r="K76" i="4"/>
  <c r="K149" i="4" s="1"/>
  <c r="J76" i="4"/>
  <c r="J149" i="4" s="1"/>
  <c r="I76" i="4"/>
  <c r="I149" i="4" s="1"/>
  <c r="H76" i="4"/>
  <c r="H149" i="4" s="1"/>
  <c r="G76" i="4"/>
  <c r="F76" i="4"/>
  <c r="E76" i="4"/>
  <c r="D76" i="4"/>
  <c r="D149" i="4" s="1"/>
  <c r="C76" i="4"/>
  <c r="B76" i="4"/>
  <c r="W75" i="4"/>
  <c r="W148" i="4" s="1"/>
  <c r="V75" i="4"/>
  <c r="V148" i="4" s="1"/>
  <c r="U75" i="4"/>
  <c r="U148" i="4" s="1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W74" i="4"/>
  <c r="V74" i="4"/>
  <c r="V147" i="4" s="1"/>
  <c r="U74" i="4"/>
  <c r="T74" i="4"/>
  <c r="S74" i="4"/>
  <c r="S147" i="4" s="1"/>
  <c r="R74" i="4"/>
  <c r="Q74" i="4"/>
  <c r="Q147" i="4" s="1"/>
  <c r="P74" i="4"/>
  <c r="O74" i="4"/>
  <c r="O147" i="4" s="1"/>
  <c r="N74" i="4"/>
  <c r="N147" i="4" s="1"/>
  <c r="M74" i="4"/>
  <c r="M147" i="4" s="1"/>
  <c r="L74" i="4"/>
  <c r="L147" i="4" s="1"/>
  <c r="K74" i="4"/>
  <c r="K147" i="4" s="1"/>
  <c r="J74" i="4"/>
  <c r="I74" i="4"/>
  <c r="H74" i="4"/>
  <c r="G74" i="4"/>
  <c r="F74" i="4"/>
  <c r="E74" i="4"/>
  <c r="D74" i="4"/>
  <c r="C74" i="4"/>
  <c r="B74" i="4"/>
  <c r="W73" i="4"/>
  <c r="V73" i="4"/>
  <c r="U73" i="4"/>
  <c r="T73" i="4"/>
  <c r="S73" i="4"/>
  <c r="R73" i="4"/>
  <c r="R146" i="4" s="1"/>
  <c r="Q73" i="4"/>
  <c r="P73" i="4"/>
  <c r="O73" i="4"/>
  <c r="O146" i="4" s="1"/>
  <c r="N73" i="4"/>
  <c r="N146" i="4" s="1"/>
  <c r="M73" i="4"/>
  <c r="M146" i="4" s="1"/>
  <c r="L73" i="4"/>
  <c r="L146" i="4" s="1"/>
  <c r="K73" i="4"/>
  <c r="K146" i="4" s="1"/>
  <c r="J73" i="4"/>
  <c r="J146" i="4" s="1"/>
  <c r="I73" i="4"/>
  <c r="H73" i="4"/>
  <c r="G73" i="4"/>
  <c r="G146" i="4" s="1"/>
  <c r="F73" i="4"/>
  <c r="E73" i="4"/>
  <c r="E146" i="4" s="1"/>
  <c r="D73" i="4"/>
  <c r="C73" i="4"/>
  <c r="B73" i="4"/>
  <c r="W72" i="4"/>
  <c r="W145" i="4" s="1"/>
  <c r="V72" i="4"/>
  <c r="U72" i="4"/>
  <c r="U145" i="4" s="1"/>
  <c r="T72" i="4"/>
  <c r="T145" i="4" s="1"/>
  <c r="R72" i="4"/>
  <c r="R145" i="4" s="1"/>
  <c r="O72" i="4"/>
  <c r="N72" i="4"/>
  <c r="M72" i="4"/>
  <c r="L72" i="4"/>
  <c r="L145" i="4" s="1"/>
  <c r="K72" i="4"/>
  <c r="K145" i="4" s="1"/>
  <c r="J72" i="4"/>
  <c r="I72" i="4"/>
  <c r="I145" i="4" s="1"/>
  <c r="H72" i="4"/>
  <c r="H145" i="4" s="1"/>
  <c r="F72" i="4"/>
  <c r="D72" i="4"/>
  <c r="C72" i="4"/>
  <c r="B72" i="4"/>
  <c r="W71" i="4"/>
  <c r="W144" i="4" s="1"/>
  <c r="V71" i="4"/>
  <c r="U71" i="4"/>
  <c r="T71" i="4"/>
  <c r="S71" i="4"/>
  <c r="R71" i="4"/>
  <c r="R144" i="4" s="1"/>
  <c r="Q71" i="4"/>
  <c r="Q144" i="4" s="1"/>
  <c r="P71" i="4"/>
  <c r="P144" i="4" s="1"/>
  <c r="O71" i="4"/>
  <c r="O144" i="4" s="1"/>
  <c r="N71" i="4"/>
  <c r="N144" i="4" s="1"/>
  <c r="L71" i="4"/>
  <c r="K71" i="4"/>
  <c r="I71" i="4"/>
  <c r="H71" i="4"/>
  <c r="G71" i="4"/>
  <c r="F71" i="4"/>
  <c r="F144" i="4" s="1"/>
  <c r="E71" i="4"/>
  <c r="E144" i="4" s="1"/>
  <c r="D71" i="4"/>
  <c r="C71" i="4"/>
  <c r="C144" i="4" s="1"/>
  <c r="B71" i="4"/>
  <c r="B144" i="4" s="1"/>
  <c r="V70" i="4"/>
  <c r="V143" i="4" s="1"/>
  <c r="U70" i="4"/>
  <c r="T70" i="4"/>
  <c r="S70" i="4"/>
  <c r="R70" i="4"/>
  <c r="Q70" i="4"/>
  <c r="Q143" i="4" s="1"/>
  <c r="P70" i="4"/>
  <c r="P143" i="4" s="1"/>
  <c r="O70" i="4"/>
  <c r="N70" i="4"/>
  <c r="M70" i="4"/>
  <c r="L70" i="4"/>
  <c r="L143" i="4" s="1"/>
  <c r="K70" i="4"/>
  <c r="K143" i="4" s="1"/>
  <c r="J70" i="4"/>
  <c r="I70" i="4"/>
  <c r="I143" i="4" s="1"/>
  <c r="H70" i="4"/>
  <c r="H143" i="4" s="1"/>
  <c r="G70" i="4"/>
  <c r="G143" i="4" s="1"/>
  <c r="F70" i="4"/>
  <c r="F143" i="4" s="1"/>
  <c r="E70" i="4"/>
  <c r="D70" i="4"/>
  <c r="D143" i="4" s="1"/>
  <c r="C70" i="4"/>
  <c r="B70" i="4"/>
  <c r="W68" i="4"/>
  <c r="W141" i="4" s="1"/>
  <c r="U68" i="4"/>
  <c r="T68" i="4"/>
  <c r="S68" i="4"/>
  <c r="S141" i="4" s="1"/>
  <c r="R68" i="4"/>
  <c r="R141" i="4" s="1"/>
  <c r="Q68" i="4"/>
  <c r="Q141" i="4" s="1"/>
  <c r="P68" i="4"/>
  <c r="P141" i="4" s="1"/>
  <c r="O68" i="4"/>
  <c r="O141" i="4" s="1"/>
  <c r="N68" i="4"/>
  <c r="N141" i="4" s="1"/>
  <c r="M68" i="4"/>
  <c r="M141" i="4" s="1"/>
  <c r="L68" i="4"/>
  <c r="K68" i="4"/>
  <c r="K141" i="4" s="1"/>
  <c r="J68" i="4"/>
  <c r="J141" i="4" s="1"/>
  <c r="I68" i="4"/>
  <c r="I141" i="4" s="1"/>
  <c r="H68" i="4"/>
  <c r="G68" i="4"/>
  <c r="B68" i="4"/>
  <c r="V67" i="4"/>
  <c r="T67" i="4"/>
  <c r="T140" i="4" s="1"/>
  <c r="S67" i="4"/>
  <c r="S140" i="4" s="1"/>
  <c r="R67" i="4"/>
  <c r="R140" i="4" s="1"/>
  <c r="Q67" i="4"/>
  <c r="Q140" i="4" s="1"/>
  <c r="O67" i="4"/>
  <c r="N67" i="4"/>
  <c r="M67" i="4"/>
  <c r="M140" i="4" s="1"/>
  <c r="L67" i="4"/>
  <c r="L140" i="4" s="1"/>
  <c r="K67" i="4"/>
  <c r="K140" i="4" s="1"/>
  <c r="J67" i="4"/>
  <c r="J140" i="4" s="1"/>
  <c r="H67" i="4"/>
  <c r="H140" i="4" s="1"/>
  <c r="G67" i="4"/>
  <c r="G140" i="4" s="1"/>
  <c r="F67" i="4"/>
  <c r="F140" i="4" s="1"/>
  <c r="E67" i="4"/>
  <c r="E140" i="4" s="1"/>
  <c r="D67" i="4"/>
  <c r="D140" i="4" s="1"/>
  <c r="C67" i="4"/>
  <c r="C140" i="4" s="1"/>
  <c r="B67" i="4"/>
  <c r="B140" i="4" s="1"/>
  <c r="W66" i="4"/>
  <c r="P66" i="4"/>
  <c r="P139" i="4" s="1"/>
  <c r="N66" i="4"/>
  <c r="N139" i="4" s="1"/>
  <c r="L66" i="4"/>
  <c r="L139" i="4" s="1"/>
  <c r="K66" i="4"/>
  <c r="K139" i="4" s="1"/>
  <c r="I66" i="4"/>
  <c r="E66" i="4"/>
  <c r="E139" i="4" s="1"/>
  <c r="D66" i="4"/>
  <c r="D139" i="4" s="1"/>
  <c r="B66" i="4"/>
  <c r="B139" i="4" s="1"/>
  <c r="W64" i="4"/>
  <c r="T64" i="4"/>
  <c r="T137" i="4" s="1"/>
  <c r="P64" i="4"/>
  <c r="P137" i="4" s="1"/>
  <c r="O64" i="4"/>
  <c r="O137" i="4" s="1"/>
  <c r="N64" i="4"/>
  <c r="M64" i="4"/>
  <c r="M137" i="4" s="1"/>
  <c r="L64" i="4"/>
  <c r="L137" i="4" s="1"/>
  <c r="K64" i="4"/>
  <c r="K137" i="4" s="1"/>
  <c r="I64" i="4"/>
  <c r="I137" i="4" s="1"/>
  <c r="H64" i="4"/>
  <c r="H137" i="4" s="1"/>
  <c r="E64" i="4"/>
  <c r="W63" i="4"/>
  <c r="T63" i="4"/>
  <c r="R63" i="4"/>
  <c r="Q63" i="4"/>
  <c r="O63" i="4"/>
  <c r="O136" i="4" s="1"/>
  <c r="N63" i="4"/>
  <c r="M63" i="4"/>
  <c r="M136" i="4" s="1"/>
  <c r="L63" i="4"/>
  <c r="J63" i="4"/>
  <c r="J136" i="4" s="1"/>
  <c r="I63" i="4"/>
  <c r="I136" i="4" s="1"/>
  <c r="H63" i="4"/>
  <c r="H136" i="4" s="1"/>
  <c r="E63" i="4"/>
  <c r="E136" i="4" s="1"/>
  <c r="B62" i="4"/>
  <c r="V60" i="4"/>
  <c r="U60" i="4"/>
  <c r="Q60" i="4"/>
  <c r="M60" i="4"/>
  <c r="M133" i="4" s="1"/>
  <c r="L60" i="4"/>
  <c r="L133" i="4" s="1"/>
  <c r="J60" i="4"/>
  <c r="J133" i="4" s="1"/>
  <c r="I60" i="4"/>
  <c r="I133" i="4" s="1"/>
  <c r="G60" i="4"/>
  <c r="G133" i="4" s="1"/>
  <c r="F60" i="4"/>
  <c r="F133" i="4" s="1"/>
  <c r="E60" i="4"/>
  <c r="E133" i="4" s="1"/>
  <c r="D60" i="4"/>
  <c r="D133" i="4" s="1"/>
  <c r="C60" i="4"/>
  <c r="C133" i="4" s="1"/>
  <c r="B60" i="4"/>
  <c r="B133" i="4" s="1"/>
  <c r="W59" i="4"/>
  <c r="V59" i="4"/>
  <c r="T59" i="4"/>
  <c r="S59" i="4"/>
  <c r="P59" i="4"/>
  <c r="O59" i="4"/>
  <c r="M59" i="4"/>
  <c r="L59" i="4"/>
  <c r="K59" i="4"/>
  <c r="H59" i="4"/>
  <c r="G59" i="4"/>
  <c r="F59" i="4"/>
  <c r="E59" i="4"/>
  <c r="D59" i="4"/>
  <c r="C59" i="4"/>
  <c r="U58" i="4"/>
  <c r="Q58" i="4"/>
  <c r="E58" i="4"/>
  <c r="B58" i="4"/>
  <c r="W56" i="4"/>
  <c r="W131" i="4" s="1"/>
  <c r="V56" i="4"/>
  <c r="V131" i="4" s="1"/>
  <c r="U56" i="4"/>
  <c r="U131" i="4" s="1"/>
  <c r="T56" i="4"/>
  <c r="T131" i="4" s="1"/>
  <c r="S56" i="4"/>
  <c r="S131" i="4" s="1"/>
  <c r="Q56" i="4"/>
  <c r="Q131" i="4" s="1"/>
  <c r="P56" i="4"/>
  <c r="P131" i="4" s="1"/>
  <c r="M56" i="4"/>
  <c r="M131" i="4" s="1"/>
  <c r="V54" i="4"/>
  <c r="U54" i="4"/>
  <c r="K54" i="4"/>
  <c r="J54" i="4"/>
  <c r="I54" i="4"/>
  <c r="G54" i="4"/>
  <c r="F54" i="4"/>
  <c r="E54" i="4"/>
  <c r="D54" i="4"/>
  <c r="C54" i="4"/>
  <c r="B54" i="4"/>
  <c r="V53" i="4"/>
  <c r="O53" i="4"/>
  <c r="E53" i="4"/>
  <c r="D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V150" i="4" s="1"/>
  <c r="U25" i="4"/>
  <c r="T25" i="4"/>
  <c r="S25" i="4"/>
  <c r="R25" i="4"/>
  <c r="Q25" i="4"/>
  <c r="P25" i="4"/>
  <c r="O25" i="4"/>
  <c r="N25" i="4"/>
  <c r="N150" i="4" s="1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B148" i="4" s="1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V146" i="4" s="1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T17" i="4"/>
  <c r="S17" i="4"/>
  <c r="R17" i="4"/>
  <c r="Q17" i="4"/>
  <c r="P17" i="4"/>
  <c r="O17" i="4"/>
  <c r="N17" i="4"/>
  <c r="M17" i="4"/>
  <c r="L17" i="4"/>
  <c r="J17" i="4"/>
  <c r="G17" i="4"/>
  <c r="D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V9" i="4"/>
  <c r="T9" i="4"/>
  <c r="S9" i="4"/>
  <c r="R9" i="4"/>
  <c r="Q9" i="4"/>
  <c r="L9" i="4"/>
  <c r="J9" i="4"/>
  <c r="I9" i="4"/>
  <c r="D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J5" i="4"/>
  <c r="I5" i="4"/>
  <c r="H5" i="4"/>
  <c r="B5" i="4"/>
  <c r="V4" i="4"/>
  <c r="U4" i="4"/>
  <c r="T4" i="4"/>
  <c r="S4" i="4"/>
  <c r="R4" i="4"/>
  <c r="O4" i="4"/>
  <c r="N4" i="4"/>
  <c r="L4" i="4"/>
  <c r="H4" i="4"/>
  <c r="G4" i="4"/>
  <c r="D4" i="4"/>
  <c r="C4" i="4"/>
  <c r="B4" i="4"/>
  <c r="B3" i="4"/>
  <c r="A1" i="4"/>
  <c r="B55" i="2"/>
  <c r="B9" i="2"/>
  <c r="B13" i="2"/>
  <c r="B11" i="2"/>
  <c r="B23" i="2"/>
  <c r="B51" i="2"/>
  <c r="B24" i="2"/>
  <c r="B8" i="2"/>
  <c r="B60" i="2"/>
  <c r="B61" i="2"/>
  <c r="B6" i="2"/>
  <c r="B16" i="2"/>
  <c r="B45" i="2"/>
  <c r="B49" i="2"/>
  <c r="B34" i="2"/>
  <c r="B38" i="2"/>
  <c r="B56" i="2"/>
  <c r="B40" i="2"/>
  <c r="B44" i="2"/>
  <c r="B35" i="2"/>
  <c r="B20" i="2"/>
  <c r="B25" i="2"/>
  <c r="B19" i="2"/>
  <c r="B59" i="2"/>
  <c r="B39" i="2"/>
  <c r="B29" i="2"/>
  <c r="B10" i="2"/>
  <c r="B50" i="2"/>
  <c r="B43" i="2"/>
  <c r="B14" i="2"/>
  <c r="B53" i="2"/>
  <c r="B48" i="2"/>
  <c r="B21" i="2"/>
  <c r="B36" i="2"/>
  <c r="B46" i="2"/>
  <c r="B18" i="2"/>
  <c r="B58" i="2"/>
  <c r="B31" i="2"/>
  <c r="B54" i="2"/>
  <c r="B15" i="2"/>
  <c r="B26" i="2"/>
  <c r="B33" i="2"/>
  <c r="B41" i="2"/>
  <c r="B4" i="2"/>
  <c r="B28" i="2"/>
  <c r="B5" i="2"/>
  <c r="B30" i="2"/>
  <c r="J73" i="51" l="1"/>
  <c r="I73" i="51"/>
  <c r="P103" i="51"/>
  <c r="M73" i="51"/>
  <c r="Q73" i="51"/>
  <c r="U73" i="51"/>
  <c r="B73" i="51"/>
  <c r="P125" i="4"/>
  <c r="Q125" i="4"/>
  <c r="C73" i="50"/>
  <c r="K80" i="50"/>
  <c r="K73" i="50"/>
  <c r="F73" i="50"/>
  <c r="I73" i="50"/>
  <c r="U73" i="50"/>
  <c r="D73" i="50"/>
  <c r="G73" i="50"/>
  <c r="S73" i="50"/>
  <c r="H73" i="50"/>
  <c r="N73" i="50"/>
  <c r="Q73" i="50"/>
  <c r="L73" i="50"/>
  <c r="O73" i="50"/>
  <c r="U104" i="50"/>
  <c r="P73" i="50"/>
  <c r="V73" i="50"/>
  <c r="G73" i="49"/>
  <c r="U103" i="51"/>
  <c r="V103" i="51"/>
  <c r="W103" i="51"/>
  <c r="G105" i="51"/>
  <c r="T103" i="50"/>
  <c r="D105" i="50"/>
  <c r="U103" i="50"/>
  <c r="E105" i="50"/>
  <c r="I105" i="51"/>
  <c r="V103" i="50"/>
  <c r="P73" i="49"/>
  <c r="K105" i="51"/>
  <c r="B104" i="51"/>
  <c r="B104" i="50"/>
  <c r="F104" i="51"/>
  <c r="J104" i="51"/>
  <c r="O73" i="49"/>
  <c r="C104" i="50"/>
  <c r="I105" i="50"/>
  <c r="D83" i="49"/>
  <c r="J105" i="50"/>
  <c r="H104" i="51"/>
  <c r="D105" i="51"/>
  <c r="C103" i="51"/>
  <c r="I104" i="51"/>
  <c r="O105" i="51"/>
  <c r="L105" i="51"/>
  <c r="L105" i="50"/>
  <c r="C103" i="50"/>
  <c r="T105" i="51"/>
  <c r="S73" i="49"/>
  <c r="M105" i="50"/>
  <c r="E103" i="51"/>
  <c r="Q105" i="51"/>
  <c r="F103" i="51"/>
  <c r="R105" i="51"/>
  <c r="I104" i="50"/>
  <c r="E104" i="50"/>
  <c r="G103" i="51"/>
  <c r="S105" i="51"/>
  <c r="D103" i="50"/>
  <c r="J104" i="50"/>
  <c r="M104" i="50"/>
  <c r="N104" i="51"/>
  <c r="W73" i="49"/>
  <c r="F80" i="49"/>
  <c r="E103" i="50"/>
  <c r="K104" i="50"/>
  <c r="Q105" i="50"/>
  <c r="I103" i="51"/>
  <c r="O104" i="51"/>
  <c r="F103" i="50"/>
  <c r="R105" i="50"/>
  <c r="G105" i="50"/>
  <c r="P104" i="51"/>
  <c r="V103" i="49"/>
  <c r="O105" i="50"/>
  <c r="K103" i="51"/>
  <c r="Q104" i="51"/>
  <c r="W105" i="51"/>
  <c r="H104" i="49"/>
  <c r="H96" i="49" s="1"/>
  <c r="H103" i="50"/>
  <c r="T105" i="50"/>
  <c r="W105" i="50"/>
  <c r="P104" i="49"/>
  <c r="P96" i="49" s="1"/>
  <c r="I103" i="50"/>
  <c r="U105" i="50"/>
  <c r="M103" i="51"/>
  <c r="D87" i="49"/>
  <c r="N103" i="51"/>
  <c r="I87" i="49"/>
  <c r="J105" i="49"/>
  <c r="Q104" i="50"/>
  <c r="O103" i="51"/>
  <c r="L87" i="49"/>
  <c r="R105" i="49"/>
  <c r="L103" i="50"/>
  <c r="R104" i="50"/>
  <c r="V104" i="51"/>
  <c r="C73" i="49"/>
  <c r="I73" i="49"/>
  <c r="Q87" i="49"/>
  <c r="M103" i="50"/>
  <c r="S104" i="50"/>
  <c r="Q103" i="51"/>
  <c r="W104" i="51"/>
  <c r="T87" i="49"/>
  <c r="N103" i="50"/>
  <c r="B105" i="51"/>
  <c r="H73" i="49"/>
  <c r="S103" i="51"/>
  <c r="C105" i="51"/>
  <c r="P103" i="50"/>
  <c r="I151" i="4"/>
  <c r="W151" i="4"/>
  <c r="U96" i="49"/>
  <c r="E151" i="4"/>
  <c r="F151" i="4"/>
  <c r="G151" i="4"/>
  <c r="E96" i="49"/>
  <c r="K151" i="4"/>
  <c r="L151" i="4"/>
  <c r="M151" i="4"/>
  <c r="N151" i="4"/>
  <c r="O151" i="4"/>
  <c r="M96" i="49"/>
  <c r="Q151" i="4"/>
  <c r="S151" i="4"/>
  <c r="T151" i="4"/>
  <c r="U151" i="4"/>
  <c r="V151" i="4"/>
  <c r="S52" i="47"/>
  <c r="V52" i="47"/>
  <c r="E52" i="47"/>
  <c r="B52" i="47"/>
  <c r="H52" i="47"/>
  <c r="C52" i="47"/>
  <c r="F52" i="47"/>
  <c r="M52" i="47"/>
  <c r="I52" i="47"/>
  <c r="J52" i="47"/>
  <c r="P52" i="47"/>
  <c r="S77" i="47"/>
  <c r="K52" i="47"/>
  <c r="N52" i="47"/>
  <c r="U52" i="47"/>
  <c r="Q52" i="47"/>
  <c r="G52" i="47"/>
  <c r="R52" i="47"/>
  <c r="O52" i="46"/>
  <c r="T52" i="46"/>
  <c r="U52" i="46"/>
  <c r="W52" i="46"/>
  <c r="K52" i="46"/>
  <c r="W77" i="46"/>
  <c r="F52" i="46"/>
  <c r="B52" i="46"/>
  <c r="D52" i="46"/>
  <c r="E52" i="46"/>
  <c r="G77" i="46"/>
  <c r="M52" i="46"/>
  <c r="C52" i="46"/>
  <c r="N52" i="46"/>
  <c r="P52" i="45"/>
  <c r="E52" i="45"/>
  <c r="E69" i="45"/>
  <c r="C52" i="45"/>
  <c r="D52" i="45"/>
  <c r="F52" i="45"/>
  <c r="G52" i="45"/>
  <c r="M52" i="45"/>
  <c r="C77" i="45"/>
  <c r="K52" i="45"/>
  <c r="H77" i="45"/>
  <c r="H69" i="45" s="1"/>
  <c r="L52" i="45"/>
  <c r="N52" i="45"/>
  <c r="O52" i="45"/>
  <c r="U52" i="45"/>
  <c r="B60" i="45"/>
  <c r="D60" i="45"/>
  <c r="H60" i="45"/>
  <c r="S52" i="45"/>
  <c r="I60" i="45"/>
  <c r="T52" i="45"/>
  <c r="J60" i="45"/>
  <c r="L60" i="45"/>
  <c r="V52" i="45"/>
  <c r="P60" i="45"/>
  <c r="W52" i="45"/>
  <c r="T150" i="4"/>
  <c r="U150" i="4"/>
  <c r="C150" i="4"/>
  <c r="B69" i="45"/>
  <c r="J69" i="45"/>
  <c r="M150" i="4"/>
  <c r="Q150" i="4"/>
  <c r="R150" i="4"/>
  <c r="S150" i="4"/>
  <c r="R69" i="45"/>
  <c r="O150" i="4"/>
  <c r="W150" i="4"/>
  <c r="J124" i="4"/>
  <c r="B150" i="4"/>
  <c r="F63" i="43"/>
  <c r="L63" i="43"/>
  <c r="P123" i="4"/>
  <c r="J63" i="43"/>
  <c r="M63" i="43"/>
  <c r="N63" i="43"/>
  <c r="T63" i="43"/>
  <c r="R63" i="43"/>
  <c r="U63" i="43"/>
  <c r="W63" i="43"/>
  <c r="O63" i="43"/>
  <c r="D63" i="43"/>
  <c r="B63" i="43"/>
  <c r="E63" i="43"/>
  <c r="T63" i="42"/>
  <c r="J63" i="42"/>
  <c r="U63" i="42"/>
  <c r="R63" i="42"/>
  <c r="G63" i="42"/>
  <c r="D63" i="42"/>
  <c r="E63" i="42"/>
  <c r="I63" i="42"/>
  <c r="O63" i="42"/>
  <c r="L63" i="42"/>
  <c r="M63" i="42"/>
  <c r="D90" i="43"/>
  <c r="D63" i="41"/>
  <c r="J63" i="41"/>
  <c r="J90" i="42"/>
  <c r="F90" i="43"/>
  <c r="Q90" i="42"/>
  <c r="H63" i="41"/>
  <c r="I90" i="43"/>
  <c r="U63" i="41"/>
  <c r="J90" i="43"/>
  <c r="I72" i="41"/>
  <c r="L90" i="43"/>
  <c r="L63" i="41"/>
  <c r="R63" i="41"/>
  <c r="N90" i="43"/>
  <c r="P63" i="41"/>
  <c r="Q90" i="43"/>
  <c r="Q63" i="41"/>
  <c r="R90" i="43"/>
  <c r="T90" i="43"/>
  <c r="T63" i="41"/>
  <c r="E63" i="41"/>
  <c r="D90" i="42"/>
  <c r="V90" i="43"/>
  <c r="M90" i="41"/>
  <c r="E90" i="42"/>
  <c r="B63" i="41"/>
  <c r="I90" i="42"/>
  <c r="M63" i="41"/>
  <c r="L90" i="42"/>
  <c r="B90" i="43"/>
  <c r="D81" i="41"/>
  <c r="Q149" i="4"/>
  <c r="L81" i="41"/>
  <c r="S149" i="4"/>
  <c r="U149" i="4"/>
  <c r="W149" i="4"/>
  <c r="T81" i="41"/>
  <c r="I81" i="41"/>
  <c r="G30" i="4"/>
  <c r="B149" i="4"/>
  <c r="C149" i="4"/>
  <c r="J123" i="4"/>
  <c r="E149" i="4"/>
  <c r="Q81" i="41"/>
  <c r="G149" i="4"/>
  <c r="M123" i="4"/>
  <c r="T51" i="39"/>
  <c r="H51" i="39"/>
  <c r="N51" i="39"/>
  <c r="E51" i="39"/>
  <c r="F51" i="39"/>
  <c r="P51" i="39"/>
  <c r="W79" i="39"/>
  <c r="D51" i="39"/>
  <c r="V51" i="39"/>
  <c r="L51" i="39"/>
  <c r="U51" i="39"/>
  <c r="G79" i="39"/>
  <c r="G51" i="39"/>
  <c r="M51" i="38"/>
  <c r="H51" i="38"/>
  <c r="K51" i="38"/>
  <c r="W51" i="38"/>
  <c r="R51" i="38"/>
  <c r="U51" i="38"/>
  <c r="P51" i="38"/>
  <c r="F51" i="38"/>
  <c r="S51" i="38"/>
  <c r="D51" i="38"/>
  <c r="G51" i="38"/>
  <c r="B51" i="38"/>
  <c r="N51" i="38"/>
  <c r="E51" i="38"/>
  <c r="L51" i="38"/>
  <c r="C51" i="38"/>
  <c r="O51" i="38"/>
  <c r="J51" i="38"/>
  <c r="V51" i="38"/>
  <c r="U63" i="37"/>
  <c r="U80" i="38"/>
  <c r="T78" i="38"/>
  <c r="R60" i="37"/>
  <c r="W60" i="37"/>
  <c r="H80" i="38"/>
  <c r="I57" i="37"/>
  <c r="L57" i="37"/>
  <c r="Q57" i="37"/>
  <c r="R57" i="37"/>
  <c r="T57" i="37"/>
  <c r="L51" i="37"/>
  <c r="H51" i="37"/>
  <c r="B79" i="39"/>
  <c r="G51" i="37"/>
  <c r="S51" i="37"/>
  <c r="J79" i="39"/>
  <c r="V51" i="37"/>
  <c r="Q51" i="37"/>
  <c r="T80" i="39"/>
  <c r="O51" i="37"/>
  <c r="Q79" i="38"/>
  <c r="L78" i="38"/>
  <c r="E63" i="37"/>
  <c r="S79" i="38"/>
  <c r="F63" i="37"/>
  <c r="C51" i="37"/>
  <c r="H63" i="37"/>
  <c r="D51" i="37"/>
  <c r="M63" i="37"/>
  <c r="P78" i="39"/>
  <c r="B60" i="37"/>
  <c r="P63" i="37"/>
  <c r="G79" i="37"/>
  <c r="S148" i="4"/>
  <c r="W39" i="4"/>
  <c r="C148" i="4"/>
  <c r="E148" i="4"/>
  <c r="F148" i="4"/>
  <c r="G148" i="4"/>
  <c r="H148" i="4"/>
  <c r="I148" i="4"/>
  <c r="K148" i="4"/>
  <c r="M148" i="4"/>
  <c r="N148" i="4"/>
  <c r="O148" i="4"/>
  <c r="P148" i="4"/>
  <c r="Q148" i="4"/>
  <c r="R51" i="35"/>
  <c r="G51" i="35"/>
  <c r="N51" i="35"/>
  <c r="E51" i="35"/>
  <c r="F78" i="35"/>
  <c r="B51" i="35"/>
  <c r="C51" i="35"/>
  <c r="O51" i="35"/>
  <c r="V51" i="35"/>
  <c r="M51" i="35"/>
  <c r="N78" i="35"/>
  <c r="J51" i="35"/>
  <c r="K51" i="35"/>
  <c r="W51" i="35"/>
  <c r="F121" i="4"/>
  <c r="U51" i="35"/>
  <c r="W51" i="34"/>
  <c r="B51" i="34"/>
  <c r="U51" i="34"/>
  <c r="L51" i="34"/>
  <c r="G51" i="34"/>
  <c r="J51" i="34"/>
  <c r="V51" i="34"/>
  <c r="U78" i="34"/>
  <c r="T51" i="34"/>
  <c r="O51" i="34"/>
  <c r="E51" i="34"/>
  <c r="R51" i="34"/>
  <c r="F51" i="34"/>
  <c r="L51" i="33"/>
  <c r="S51" i="33"/>
  <c r="G51" i="33"/>
  <c r="G63" i="33"/>
  <c r="L63" i="33"/>
  <c r="T51" i="33"/>
  <c r="B72" i="33"/>
  <c r="E51" i="33"/>
  <c r="S80" i="33"/>
  <c r="V51" i="33"/>
  <c r="P51" i="33"/>
  <c r="C51" i="33"/>
  <c r="O51" i="33"/>
  <c r="F60" i="33"/>
  <c r="H60" i="33"/>
  <c r="J60" i="33"/>
  <c r="C57" i="33"/>
  <c r="R60" i="33"/>
  <c r="M51" i="33"/>
  <c r="D57" i="33"/>
  <c r="L57" i="33"/>
  <c r="N57" i="33"/>
  <c r="D51" i="33"/>
  <c r="P57" i="33"/>
  <c r="K51" i="33"/>
  <c r="H79" i="34"/>
  <c r="F51" i="33"/>
  <c r="W57" i="33"/>
  <c r="I51" i="33"/>
  <c r="U51" i="33"/>
  <c r="H79" i="35"/>
  <c r="W147" i="4"/>
  <c r="I147" i="4"/>
  <c r="N121" i="4"/>
  <c r="H72" i="33"/>
  <c r="T147" i="4"/>
  <c r="D72" i="33"/>
  <c r="U147" i="4"/>
  <c r="C147" i="4"/>
  <c r="D147" i="4"/>
  <c r="E147" i="4"/>
  <c r="F147" i="4"/>
  <c r="G147" i="4"/>
  <c r="T72" i="33"/>
  <c r="B123" i="31"/>
  <c r="T84" i="31"/>
  <c r="W84" i="31"/>
  <c r="H84" i="31"/>
  <c r="F84" i="31"/>
  <c r="R84" i="31"/>
  <c r="D84" i="31"/>
  <c r="P84" i="31"/>
  <c r="E84" i="31"/>
  <c r="R123" i="31"/>
  <c r="G84" i="31"/>
  <c r="N84" i="31"/>
  <c r="I84" i="31"/>
  <c r="S120" i="4"/>
  <c r="L84" i="31"/>
  <c r="M84" i="31"/>
  <c r="V120" i="4"/>
  <c r="O84" i="31"/>
  <c r="V84" i="31"/>
  <c r="Q84" i="31"/>
  <c r="G84" i="30"/>
  <c r="I84" i="30"/>
  <c r="M84" i="30"/>
  <c r="S84" i="30"/>
  <c r="O84" i="30"/>
  <c r="C84" i="30"/>
  <c r="U84" i="30"/>
  <c r="K84" i="30"/>
  <c r="W84" i="30"/>
  <c r="P84" i="30"/>
  <c r="M90" i="29"/>
  <c r="C84" i="29"/>
  <c r="D84" i="29"/>
  <c r="H84" i="29"/>
  <c r="N84" i="29"/>
  <c r="K84" i="29"/>
  <c r="L84" i="29"/>
  <c r="W119" i="30"/>
  <c r="M84" i="29"/>
  <c r="F94" i="29"/>
  <c r="P84" i="29"/>
  <c r="V84" i="29"/>
  <c r="N94" i="29"/>
  <c r="S84" i="29"/>
  <c r="V94" i="29"/>
  <c r="T84" i="29"/>
  <c r="W94" i="29"/>
  <c r="U84" i="29"/>
  <c r="G119" i="30"/>
  <c r="I99" i="29"/>
  <c r="C105" i="29"/>
  <c r="Q99" i="29"/>
  <c r="K105" i="29"/>
  <c r="F84" i="29"/>
  <c r="E90" i="29"/>
  <c r="I146" i="4"/>
  <c r="S113" i="29"/>
  <c r="S146" i="4"/>
  <c r="R120" i="4"/>
  <c r="T146" i="4"/>
  <c r="U146" i="4"/>
  <c r="W146" i="4"/>
  <c r="W120" i="4"/>
  <c r="C113" i="29"/>
  <c r="B146" i="4"/>
  <c r="Q146" i="4"/>
  <c r="C146" i="4"/>
  <c r="D146" i="4"/>
  <c r="E120" i="4"/>
  <c r="E98" i="27"/>
  <c r="T110" i="27"/>
  <c r="U110" i="27"/>
  <c r="H98" i="27"/>
  <c r="T98" i="27"/>
  <c r="W110" i="27"/>
  <c r="K98" i="27"/>
  <c r="W98" i="27"/>
  <c r="M98" i="27"/>
  <c r="F110" i="27"/>
  <c r="C126" i="27"/>
  <c r="Q57" i="24"/>
  <c r="Q116" i="4" s="1"/>
  <c r="P98" i="27"/>
  <c r="D110" i="27"/>
  <c r="F126" i="27"/>
  <c r="T57" i="24"/>
  <c r="T116" i="4" s="1"/>
  <c r="R98" i="27"/>
  <c r="S98" i="27"/>
  <c r="H126" i="27"/>
  <c r="D98" i="27"/>
  <c r="G110" i="27"/>
  <c r="I126" i="27"/>
  <c r="U98" i="27"/>
  <c r="N110" i="27"/>
  <c r="G75" i="24"/>
  <c r="G172" i="4" s="1"/>
  <c r="S77" i="24"/>
  <c r="S174" i="4" s="1"/>
  <c r="G98" i="27"/>
  <c r="J110" i="27"/>
  <c r="Q110" i="27"/>
  <c r="S126" i="27"/>
  <c r="L110" i="27"/>
  <c r="B110" i="27"/>
  <c r="T126" i="27"/>
  <c r="M110" i="27"/>
  <c r="P126" i="27"/>
  <c r="L75" i="24"/>
  <c r="L172" i="4" s="1"/>
  <c r="L98" i="27"/>
  <c r="O110" i="27"/>
  <c r="Q126" i="27"/>
  <c r="G126" i="27"/>
  <c r="V110" i="27"/>
  <c r="B98" i="27"/>
  <c r="O75" i="24"/>
  <c r="O172" i="4" s="1"/>
  <c r="C98" i="27"/>
  <c r="O98" i="27"/>
  <c r="R110" i="27"/>
  <c r="C110" i="27"/>
  <c r="J98" i="26"/>
  <c r="E126" i="26"/>
  <c r="M98" i="26"/>
  <c r="O98" i="26"/>
  <c r="R98" i="26"/>
  <c r="C110" i="26"/>
  <c r="M126" i="26"/>
  <c r="J110" i="26"/>
  <c r="H126" i="26"/>
  <c r="E110" i="26"/>
  <c r="C126" i="26"/>
  <c r="U98" i="26"/>
  <c r="F110" i="26"/>
  <c r="D126" i="26"/>
  <c r="W98" i="26"/>
  <c r="D105" i="26"/>
  <c r="H110" i="26"/>
  <c r="F126" i="26"/>
  <c r="O110" i="26"/>
  <c r="D98" i="26"/>
  <c r="K110" i="26"/>
  <c r="I126" i="26"/>
  <c r="U126" i="26"/>
  <c r="R110" i="26"/>
  <c r="P126" i="26"/>
  <c r="M110" i="26"/>
  <c r="K126" i="26"/>
  <c r="T105" i="26"/>
  <c r="N110" i="26"/>
  <c r="L126" i="26"/>
  <c r="B98" i="26"/>
  <c r="I98" i="26"/>
  <c r="P110" i="26"/>
  <c r="N126" i="26"/>
  <c r="W110" i="26"/>
  <c r="E98" i="26"/>
  <c r="L98" i="26"/>
  <c r="S110" i="26"/>
  <c r="Q126" i="26"/>
  <c r="G98" i="26"/>
  <c r="H98" i="26"/>
  <c r="U110" i="26"/>
  <c r="S126" i="26"/>
  <c r="V110" i="26"/>
  <c r="T126" i="26"/>
  <c r="S72" i="4"/>
  <c r="O67" i="24"/>
  <c r="P110" i="25"/>
  <c r="N156" i="25"/>
  <c r="Q67" i="24"/>
  <c r="K98" i="25"/>
  <c r="T68" i="24"/>
  <c r="V126" i="25"/>
  <c r="L126" i="25"/>
  <c r="Q156" i="25"/>
  <c r="U110" i="25"/>
  <c r="D98" i="25"/>
  <c r="F98" i="25"/>
  <c r="G98" i="25"/>
  <c r="S98" i="25"/>
  <c r="W146" i="25"/>
  <c r="M126" i="25"/>
  <c r="I98" i="25"/>
  <c r="K110" i="25"/>
  <c r="T126" i="25"/>
  <c r="I156" i="25"/>
  <c r="P98" i="25"/>
  <c r="L110" i="25"/>
  <c r="U116" i="25"/>
  <c r="L98" i="25"/>
  <c r="F126" i="25"/>
  <c r="R126" i="25"/>
  <c r="N152" i="26"/>
  <c r="N98" i="25"/>
  <c r="G126" i="25"/>
  <c r="O98" i="25"/>
  <c r="E110" i="25"/>
  <c r="F110" i="25"/>
  <c r="I126" i="25"/>
  <c r="U126" i="25"/>
  <c r="Q98" i="25"/>
  <c r="G110" i="25"/>
  <c r="L143" i="26"/>
  <c r="B154" i="26"/>
  <c r="O76" i="24"/>
  <c r="O173" i="4" s="1"/>
  <c r="H110" i="25"/>
  <c r="T110" i="25"/>
  <c r="E122" i="25"/>
  <c r="C98" i="25"/>
  <c r="Q122" i="25"/>
  <c r="W76" i="24"/>
  <c r="W173" i="4" s="1"/>
  <c r="T98" i="25"/>
  <c r="U136" i="25"/>
  <c r="D145" i="4"/>
  <c r="N126" i="25"/>
  <c r="D126" i="25"/>
  <c r="P143" i="25"/>
  <c r="V152" i="26"/>
  <c r="C77" i="24"/>
  <c r="C174" i="4" s="1"/>
  <c r="V98" i="25"/>
  <c r="H105" i="25"/>
  <c r="O126" i="25"/>
  <c r="W98" i="25"/>
  <c r="I105" i="25"/>
  <c r="M110" i="25"/>
  <c r="C110" i="25"/>
  <c r="P72" i="4"/>
  <c r="P145" i="4" s="1"/>
  <c r="J71" i="4"/>
  <c r="J144" i="4" s="1"/>
  <c r="Q72" i="4"/>
  <c r="N110" i="25"/>
  <c r="W75" i="24"/>
  <c r="W172" i="4" s="1"/>
  <c r="W70" i="4"/>
  <c r="W143" i="4" s="1"/>
  <c r="H77" i="24"/>
  <c r="H174" i="4" s="1"/>
  <c r="B76" i="24"/>
  <c r="B173" i="4" s="1"/>
  <c r="T156" i="25"/>
  <c r="D52" i="24"/>
  <c r="G76" i="24"/>
  <c r="G173" i="4" s="1"/>
  <c r="I142" i="4"/>
  <c r="J145" i="4"/>
  <c r="L52" i="24"/>
  <c r="J76" i="24"/>
  <c r="J173" i="4" s="1"/>
  <c r="R156" i="25"/>
  <c r="N57" i="24"/>
  <c r="N116" i="4" s="1"/>
  <c r="M69" i="24"/>
  <c r="Q76" i="24"/>
  <c r="Q173" i="4" s="1"/>
  <c r="I136" i="25"/>
  <c r="S156" i="25"/>
  <c r="T142" i="4"/>
  <c r="G144" i="4"/>
  <c r="M145" i="4"/>
  <c r="N69" i="24"/>
  <c r="R76" i="24"/>
  <c r="R173" i="4" s="1"/>
  <c r="Q142" i="4"/>
  <c r="H144" i="4"/>
  <c r="P57" i="24"/>
  <c r="P116" i="4" s="1"/>
  <c r="S69" i="24"/>
  <c r="U156" i="25"/>
  <c r="C143" i="4"/>
  <c r="I144" i="4"/>
  <c r="O145" i="4"/>
  <c r="W57" i="24"/>
  <c r="W116" i="4" s="1"/>
  <c r="D77" i="24"/>
  <c r="D174" i="4" s="1"/>
  <c r="E143" i="4"/>
  <c r="K144" i="4"/>
  <c r="Q145" i="4"/>
  <c r="S57" i="24"/>
  <c r="S116" i="4" s="1"/>
  <c r="I77" i="24"/>
  <c r="I174" i="4" s="1"/>
  <c r="M144" i="4"/>
  <c r="S145" i="4"/>
  <c r="H52" i="24"/>
  <c r="H69" i="4" s="1"/>
  <c r="N76" i="24"/>
  <c r="N173" i="4" s="1"/>
  <c r="U57" i="24"/>
  <c r="U116" i="4" s="1"/>
  <c r="L77" i="24"/>
  <c r="L174" i="4" s="1"/>
  <c r="D156" i="25"/>
  <c r="I75" i="24"/>
  <c r="I172" i="4" s="1"/>
  <c r="U77" i="24"/>
  <c r="U174" i="4" s="1"/>
  <c r="V57" i="24"/>
  <c r="V116" i="4" s="1"/>
  <c r="B67" i="24"/>
  <c r="Q77" i="24"/>
  <c r="Q174" i="4" s="1"/>
  <c r="Q136" i="25"/>
  <c r="J75" i="24"/>
  <c r="J172" i="4" s="1"/>
  <c r="V77" i="24"/>
  <c r="V174" i="4" s="1"/>
  <c r="G67" i="24"/>
  <c r="T77" i="24"/>
  <c r="T174" i="4" s="1"/>
  <c r="G156" i="25"/>
  <c r="C3" i="4"/>
  <c r="J67" i="24"/>
  <c r="G146" i="25"/>
  <c r="B156" i="25"/>
  <c r="S76" i="24"/>
  <c r="S173" i="4" s="1"/>
  <c r="J57" i="24"/>
  <c r="J116" i="4" s="1"/>
  <c r="C156" i="25"/>
  <c r="T76" i="24"/>
  <c r="T173" i="4" s="1"/>
  <c r="C136" i="25"/>
  <c r="M136" i="25"/>
  <c r="E156" i="25"/>
  <c r="P52" i="24"/>
  <c r="P69" i="4" s="1"/>
  <c r="V76" i="24"/>
  <c r="V173" i="4" s="1"/>
  <c r="G57" i="24"/>
  <c r="G116" i="4" s="1"/>
  <c r="E75" i="24"/>
  <c r="E172" i="4" s="1"/>
  <c r="E136" i="25"/>
  <c r="L156" i="25"/>
  <c r="M143" i="4"/>
  <c r="S144" i="4"/>
  <c r="H117" i="4"/>
  <c r="N143" i="4"/>
  <c r="O143" i="4"/>
  <c r="U144" i="4"/>
  <c r="V144" i="4"/>
  <c r="K117" i="4"/>
  <c r="Q75" i="24"/>
  <c r="Q172" i="4" s="1"/>
  <c r="C68" i="24"/>
  <c r="R75" i="24"/>
  <c r="R172" i="4" s="1"/>
  <c r="C57" i="24"/>
  <c r="C116" i="4" s="1"/>
  <c r="D68" i="24"/>
  <c r="H75" i="24"/>
  <c r="H172" i="4" s="1"/>
  <c r="H156" i="25"/>
  <c r="B145" i="4"/>
  <c r="M117" i="4"/>
  <c r="M75" i="24"/>
  <c r="M172" i="4" s="1"/>
  <c r="O156" i="25"/>
  <c r="S143" i="4"/>
  <c r="C145" i="4"/>
  <c r="N117" i="4"/>
  <c r="T75" i="24"/>
  <c r="T172" i="4" s="1"/>
  <c r="E57" i="24"/>
  <c r="E116" i="4" s="1"/>
  <c r="K68" i="24"/>
  <c r="O146" i="25"/>
  <c r="J156" i="25"/>
  <c r="T143" i="4"/>
  <c r="E77" i="24"/>
  <c r="E174" i="4" s="1"/>
  <c r="F57" i="24"/>
  <c r="F116" i="4" s="1"/>
  <c r="R57" i="24"/>
  <c r="R116" i="4" s="1"/>
  <c r="L68" i="24"/>
  <c r="P75" i="24"/>
  <c r="P172" i="4" s="1"/>
  <c r="K156" i="25"/>
  <c r="W156" i="25"/>
  <c r="U143" i="4"/>
  <c r="E145" i="4"/>
  <c r="F77" i="24"/>
  <c r="F174" i="4" s="1"/>
  <c r="U75" i="24"/>
  <c r="U172" i="4" s="1"/>
  <c r="K136" i="25"/>
  <c r="B170" i="23"/>
  <c r="B62" i="20"/>
  <c r="B115" i="4" s="1"/>
  <c r="D99" i="23"/>
  <c r="D62" i="20" s="1"/>
  <c r="D115" i="4" s="1"/>
  <c r="F5" i="23"/>
  <c r="H5" i="23"/>
  <c r="B48" i="23"/>
  <c r="M5" i="23"/>
  <c r="D48" i="23"/>
  <c r="N5" i="23"/>
  <c r="I48" i="23"/>
  <c r="P5" i="23"/>
  <c r="J48" i="23"/>
  <c r="D79" i="20"/>
  <c r="D170" i="4" s="1"/>
  <c r="U5" i="23"/>
  <c r="L48" i="23"/>
  <c r="V5" i="23"/>
  <c r="Q48" i="23"/>
  <c r="R48" i="23"/>
  <c r="T48" i="23"/>
  <c r="I157" i="23"/>
  <c r="P146" i="22"/>
  <c r="B165" i="22"/>
  <c r="Q146" i="22"/>
  <c r="C165" i="22"/>
  <c r="O165" i="22"/>
  <c r="D146" i="22"/>
  <c r="E146" i="22"/>
  <c r="M165" i="22"/>
  <c r="H165" i="22"/>
  <c r="J165" i="22"/>
  <c r="C146" i="22"/>
  <c r="K165" i="22"/>
  <c r="W165" i="22"/>
  <c r="L165" i="22"/>
  <c r="L146" i="22"/>
  <c r="H132" i="22"/>
  <c r="M146" i="22"/>
  <c r="U165" i="22"/>
  <c r="B146" i="22"/>
  <c r="P165" i="22"/>
  <c r="R165" i="22"/>
  <c r="G132" i="22"/>
  <c r="K146" i="22"/>
  <c r="S165" i="22"/>
  <c r="T165" i="22"/>
  <c r="H146" i="22"/>
  <c r="T146" i="22"/>
  <c r="P132" i="22"/>
  <c r="I146" i="22"/>
  <c r="U146" i="22"/>
  <c r="G165" i="22"/>
  <c r="J146" i="22"/>
  <c r="O132" i="22"/>
  <c r="S146" i="22"/>
  <c r="E165" i="22"/>
  <c r="L146" i="21"/>
  <c r="M146" i="21"/>
  <c r="I146" i="21"/>
  <c r="K146" i="21"/>
  <c r="H165" i="21"/>
  <c r="C165" i="21"/>
  <c r="D165" i="21"/>
  <c r="J69" i="20"/>
  <c r="T146" i="21"/>
  <c r="E165" i="21"/>
  <c r="I67" i="4"/>
  <c r="I140" i="4" s="1"/>
  <c r="O69" i="20"/>
  <c r="U146" i="21"/>
  <c r="F165" i="21"/>
  <c r="R165" i="21"/>
  <c r="P51" i="20"/>
  <c r="P65" i="4" s="1"/>
  <c r="P138" i="4" s="1"/>
  <c r="Q69" i="20"/>
  <c r="Q146" i="21"/>
  <c r="R51" i="20"/>
  <c r="R65" i="4" s="1"/>
  <c r="R138" i="4" s="1"/>
  <c r="R146" i="21"/>
  <c r="S146" i="21"/>
  <c r="P165" i="21"/>
  <c r="L165" i="21"/>
  <c r="F146" i="21"/>
  <c r="M165" i="21"/>
  <c r="W51" i="20"/>
  <c r="W65" i="4" s="1"/>
  <c r="W138" i="4" s="1"/>
  <c r="N165" i="21"/>
  <c r="D146" i="21"/>
  <c r="E146" i="21"/>
  <c r="B165" i="21"/>
  <c r="S165" i="21"/>
  <c r="N51" i="20"/>
  <c r="N65" i="4" s="1"/>
  <c r="N138" i="4" s="1"/>
  <c r="T165" i="21"/>
  <c r="F66" i="4"/>
  <c r="F139" i="4" s="1"/>
  <c r="B51" i="20"/>
  <c r="B65" i="4" s="1"/>
  <c r="B146" i="21"/>
  <c r="N146" i="21"/>
  <c r="U165" i="21"/>
  <c r="Q30" i="4"/>
  <c r="D68" i="4"/>
  <c r="D141" i="4" s="1"/>
  <c r="E68" i="4"/>
  <c r="E141" i="4" s="1"/>
  <c r="V66" i="4"/>
  <c r="V139" i="4" s="1"/>
  <c r="F68" i="4"/>
  <c r="F141" i="4" s="1"/>
  <c r="D194" i="23"/>
  <c r="W139" i="4"/>
  <c r="G141" i="4"/>
  <c r="G183" i="23"/>
  <c r="H141" i="4"/>
  <c r="D194" i="21"/>
  <c r="H183" i="23"/>
  <c r="W69" i="20"/>
  <c r="C51" i="20"/>
  <c r="C65" i="4" s="1"/>
  <c r="C138" i="4" s="1"/>
  <c r="L194" i="23"/>
  <c r="P183" i="23"/>
  <c r="F51" i="20"/>
  <c r="F65" i="4" s="1"/>
  <c r="F138" i="4" s="1"/>
  <c r="I79" i="20"/>
  <c r="I170" i="4" s="1"/>
  <c r="L194" i="21"/>
  <c r="G183" i="21"/>
  <c r="M183" i="23"/>
  <c r="S51" i="20"/>
  <c r="S65" i="4" s="1"/>
  <c r="S138" i="4" s="1"/>
  <c r="V51" i="20"/>
  <c r="V65" i="4" s="1"/>
  <c r="V138" i="4" s="1"/>
  <c r="C71" i="20"/>
  <c r="H183" i="21"/>
  <c r="I51" i="20"/>
  <c r="I65" i="4" s="1"/>
  <c r="I138" i="4" s="1"/>
  <c r="N140" i="4"/>
  <c r="I139" i="4"/>
  <c r="O140" i="4"/>
  <c r="U141" i="4"/>
  <c r="C30" i="4"/>
  <c r="P67" i="4"/>
  <c r="P140" i="4" s="1"/>
  <c r="V68" i="4"/>
  <c r="V141" i="4" s="1"/>
  <c r="H205" i="21"/>
  <c r="Q79" i="20"/>
  <c r="Q170" i="4" s="1"/>
  <c r="T194" i="21"/>
  <c r="G51" i="20"/>
  <c r="G65" i="4" s="1"/>
  <c r="G138" i="4" s="1"/>
  <c r="O183" i="21"/>
  <c r="U183" i="23"/>
  <c r="B138" i="4"/>
  <c r="H51" i="20"/>
  <c r="H65" i="4" s="1"/>
  <c r="H138" i="4" s="1"/>
  <c r="T79" i="20"/>
  <c r="T170" i="4" s="1"/>
  <c r="P183" i="21"/>
  <c r="T194" i="23"/>
  <c r="C194" i="23"/>
  <c r="F30" i="4"/>
  <c r="V140" i="4"/>
  <c r="J51" i="20"/>
  <c r="J65" i="4" s="1"/>
  <c r="J138" i="4" s="1"/>
  <c r="Q51" i="20"/>
  <c r="Q65" i="4" s="1"/>
  <c r="Q138" i="4" s="1"/>
  <c r="R139" i="4"/>
  <c r="B141" i="4"/>
  <c r="P205" i="21"/>
  <c r="B69" i="20"/>
  <c r="U66" i="4"/>
  <c r="U139" i="4" s="1"/>
  <c r="O51" i="20"/>
  <c r="O65" i="4" s="1"/>
  <c r="O138" i="4" s="1"/>
  <c r="G69" i="20"/>
  <c r="W183" i="21"/>
  <c r="E183" i="23"/>
  <c r="C187" i="19"/>
  <c r="C81" i="16"/>
  <c r="C110" i="4" s="1"/>
  <c r="B168" i="19"/>
  <c r="B80" i="16"/>
  <c r="B109" i="4" s="1"/>
  <c r="C80" i="16"/>
  <c r="C109" i="4" s="1"/>
  <c r="C77" i="16"/>
  <c r="C76" i="16" s="1"/>
  <c r="D169" i="19"/>
  <c r="D173" i="19"/>
  <c r="D80" i="16"/>
  <c r="D109" i="4" s="1"/>
  <c r="F183" i="19"/>
  <c r="F81" i="16"/>
  <c r="F110" i="4" s="1"/>
  <c r="G165" i="19"/>
  <c r="G80" i="16"/>
  <c r="G109" i="4" s="1"/>
  <c r="G172" i="19"/>
  <c r="H80" i="16"/>
  <c r="H109" i="4" s="1"/>
  <c r="H77" i="16"/>
  <c r="H76" i="16" s="1"/>
  <c r="H168" i="19"/>
  <c r="J165" i="19"/>
  <c r="J80" i="16"/>
  <c r="J109" i="4" s="1"/>
  <c r="J168" i="19"/>
  <c r="K167" i="19"/>
  <c r="K80" i="16"/>
  <c r="K77" i="16"/>
  <c r="K76" i="16" s="1"/>
  <c r="L165" i="19"/>
  <c r="L80" i="16"/>
  <c r="L109" i="4" s="1"/>
  <c r="V81" i="16"/>
  <c r="V110" i="4" s="1"/>
  <c r="V183" i="19"/>
  <c r="V178" i="19" s="1"/>
  <c r="E192" i="19"/>
  <c r="E81" i="16"/>
  <c r="E110" i="4" s="1"/>
  <c r="P110" i="4"/>
  <c r="L197" i="19"/>
  <c r="R80" i="16"/>
  <c r="R109" i="4" s="1"/>
  <c r="O197" i="19"/>
  <c r="P176" i="19"/>
  <c r="S187" i="19"/>
  <c r="Q197" i="19"/>
  <c r="F190" i="19"/>
  <c r="C197" i="19"/>
  <c r="I101" i="16"/>
  <c r="I164" i="4" s="1"/>
  <c r="G61" i="19"/>
  <c r="G81" i="16" s="1"/>
  <c r="G110" i="4" s="1"/>
  <c r="T197" i="19"/>
  <c r="S183" i="19"/>
  <c r="C102" i="16"/>
  <c r="C165" i="4" s="1"/>
  <c r="P171" i="19"/>
  <c r="W197" i="19"/>
  <c r="P167" i="19"/>
  <c r="F102" i="16"/>
  <c r="F165" i="4" s="1"/>
  <c r="E77" i="16"/>
  <c r="E76" i="16" s="1"/>
  <c r="H184" i="19"/>
  <c r="N190" i="19"/>
  <c r="P168" i="19"/>
  <c r="K197" i="19"/>
  <c r="R165" i="19"/>
  <c r="B197" i="19"/>
  <c r="K102" i="16"/>
  <c r="K165" i="4" s="1"/>
  <c r="O77" i="16"/>
  <c r="O76" i="16" s="1"/>
  <c r="M61" i="19"/>
  <c r="M81" i="16" s="1"/>
  <c r="M110" i="4" s="1"/>
  <c r="D197" i="19"/>
  <c r="R103" i="16"/>
  <c r="R166" i="4" s="1"/>
  <c r="P77" i="16"/>
  <c r="P76" i="16" s="1"/>
  <c r="U103" i="16"/>
  <c r="U166" i="4" s="1"/>
  <c r="V190" i="19"/>
  <c r="G197" i="19"/>
  <c r="S197" i="19"/>
  <c r="W61" i="19"/>
  <c r="W81" i="16" s="1"/>
  <c r="W79" i="16" s="1"/>
  <c r="W108" i="4" s="1"/>
  <c r="I197" i="19"/>
  <c r="S184" i="19"/>
  <c r="J197" i="19"/>
  <c r="S102" i="16"/>
  <c r="S165" i="4" s="1"/>
  <c r="P80" i="16"/>
  <c r="P109" i="4" s="1"/>
  <c r="B173" i="18"/>
  <c r="B97" i="16"/>
  <c r="R97" i="16"/>
  <c r="R95" i="16" s="1"/>
  <c r="F197" i="18"/>
  <c r="G197" i="18"/>
  <c r="M197" i="18"/>
  <c r="R178" i="18"/>
  <c r="S178" i="18"/>
  <c r="K197" i="18"/>
  <c r="U178" i="18"/>
  <c r="F178" i="18"/>
  <c r="N197" i="18"/>
  <c r="O197" i="18"/>
  <c r="U197" i="18"/>
  <c r="S197" i="18"/>
  <c r="T197" i="18"/>
  <c r="B178" i="18"/>
  <c r="N178" i="18"/>
  <c r="V197" i="18"/>
  <c r="C178" i="18"/>
  <c r="W197" i="18"/>
  <c r="I95" i="16"/>
  <c r="D178" i="18"/>
  <c r="H197" i="18"/>
  <c r="E178" i="18"/>
  <c r="W96" i="16"/>
  <c r="E197" i="18"/>
  <c r="H97" i="16"/>
  <c r="H95" i="16" s="1"/>
  <c r="I178" i="18"/>
  <c r="I97" i="16"/>
  <c r="J178" i="18"/>
  <c r="V178" i="18"/>
  <c r="J97" i="16"/>
  <c r="J95" i="16" s="1"/>
  <c r="K178" i="18"/>
  <c r="C197" i="18"/>
  <c r="P97" i="16"/>
  <c r="P95" i="16" s="1"/>
  <c r="L178" i="18"/>
  <c r="D197" i="18"/>
  <c r="P197" i="18"/>
  <c r="Q97" i="16"/>
  <c r="Q95" i="16" s="1"/>
  <c r="M178" i="18"/>
  <c r="R162" i="17"/>
  <c r="R161" i="17"/>
  <c r="R168" i="17"/>
  <c r="R53" i="16"/>
  <c r="P63" i="4"/>
  <c r="K90" i="16"/>
  <c r="U96" i="16"/>
  <c r="B165" i="17"/>
  <c r="H197" i="17"/>
  <c r="K165" i="17"/>
  <c r="J178" i="17"/>
  <c r="D197" i="17"/>
  <c r="K178" i="17"/>
  <c r="W178" i="17"/>
  <c r="H5" i="17"/>
  <c r="F197" i="17"/>
  <c r="J53" i="16"/>
  <c r="J52" i="16" s="1"/>
  <c r="J61" i="4" s="1"/>
  <c r="J134" i="4" s="1"/>
  <c r="G197" i="17"/>
  <c r="S197" i="17"/>
  <c r="I168" i="17"/>
  <c r="U178" i="17"/>
  <c r="P197" i="17"/>
  <c r="B95" i="16"/>
  <c r="M5" i="17"/>
  <c r="W217" i="17"/>
  <c r="Q178" i="17"/>
  <c r="Q197" i="17"/>
  <c r="P5" i="17"/>
  <c r="R178" i="17"/>
  <c r="H178" i="17"/>
  <c r="L197" i="17"/>
  <c r="B166" i="18"/>
  <c r="Q5" i="17"/>
  <c r="S178" i="17"/>
  <c r="R136" i="4"/>
  <c r="J170" i="17"/>
  <c r="N197" i="17"/>
  <c r="S5" i="17"/>
  <c r="K170" i="17"/>
  <c r="O197" i="17"/>
  <c r="E197" i="17"/>
  <c r="U5" i="17"/>
  <c r="C161" i="17"/>
  <c r="Q171" i="17"/>
  <c r="C62" i="4"/>
  <c r="C135" i="4" s="1"/>
  <c r="K62" i="4"/>
  <c r="K135" i="4" s="1"/>
  <c r="Q64" i="4"/>
  <c r="Q137" i="4" s="1"/>
  <c r="P171" i="17"/>
  <c r="B63" i="4"/>
  <c r="B136" i="4" s="1"/>
  <c r="R64" i="4"/>
  <c r="R137" i="4" s="1"/>
  <c r="C63" i="4"/>
  <c r="C136" i="4" s="1"/>
  <c r="S64" i="4"/>
  <c r="S137" i="4" s="1"/>
  <c r="C197" i="17"/>
  <c r="K161" i="17"/>
  <c r="P178" i="17"/>
  <c r="T197" i="17"/>
  <c r="J166" i="18"/>
  <c r="J161" i="17"/>
  <c r="I166" i="18"/>
  <c r="F63" i="4"/>
  <c r="F136" i="4" s="1"/>
  <c r="U64" i="4"/>
  <c r="U137" i="4" s="1"/>
  <c r="Q71" i="16"/>
  <c r="G63" i="4"/>
  <c r="G136" i="4" s="1"/>
  <c r="V64" i="4"/>
  <c r="H190" i="17"/>
  <c r="U71" i="16"/>
  <c r="V197" i="17"/>
  <c r="N96" i="16"/>
  <c r="W197" i="17"/>
  <c r="K63" i="4"/>
  <c r="K136" i="4" s="1"/>
  <c r="P96" i="16"/>
  <c r="I163" i="17"/>
  <c r="E178" i="17"/>
  <c r="K197" i="17"/>
  <c r="Q166" i="18"/>
  <c r="T103" i="16"/>
  <c r="T166" i="4" s="1"/>
  <c r="R166" i="18"/>
  <c r="H9" i="4"/>
  <c r="H3" i="4"/>
  <c r="H128" i="4" s="1"/>
  <c r="D63" i="4"/>
  <c r="J64" i="4"/>
  <c r="J137" i="4" s="1"/>
  <c r="O79" i="16"/>
  <c r="O108" i="4" s="1"/>
  <c r="B103" i="16"/>
  <c r="B166" i="4" s="1"/>
  <c r="E103" i="16"/>
  <c r="E166" i="4" s="1"/>
  <c r="G3" i="4"/>
  <c r="G128" i="4" s="1"/>
  <c r="N136" i="4"/>
  <c r="D90" i="16"/>
  <c r="P136" i="4"/>
  <c r="J90" i="16"/>
  <c r="G217" i="17"/>
  <c r="G39" i="4"/>
  <c r="M39" i="4"/>
  <c r="S42" i="4"/>
  <c r="H102" i="16"/>
  <c r="H165" i="4" s="1"/>
  <c r="E71" i="16"/>
  <c r="Q136" i="4"/>
  <c r="W137" i="4"/>
  <c r="S30" i="4"/>
  <c r="T30" i="4"/>
  <c r="E62" i="4"/>
  <c r="E135" i="4" s="1"/>
  <c r="S63" i="4"/>
  <c r="S136" i="4" s="1"/>
  <c r="V30" i="4"/>
  <c r="H39" i="4"/>
  <c r="N39" i="4"/>
  <c r="I62" i="4"/>
  <c r="I135" i="4" s="1"/>
  <c r="U63" i="4"/>
  <c r="U136" i="4" s="1"/>
  <c r="G71" i="16"/>
  <c r="T90" i="16"/>
  <c r="W30" i="4"/>
  <c r="V63" i="4"/>
  <c r="V136" i="4" s="1"/>
  <c r="P103" i="16"/>
  <c r="P166" i="4" s="1"/>
  <c r="I71" i="16"/>
  <c r="F92" i="16"/>
  <c r="D217" i="17"/>
  <c r="H33" i="4"/>
  <c r="W136" i="4"/>
  <c r="B64" i="4"/>
  <c r="B137" i="4" s="1"/>
  <c r="C64" i="4"/>
  <c r="C137" i="4" s="1"/>
  <c r="M71" i="16"/>
  <c r="K33" i="4"/>
  <c r="D64" i="4"/>
  <c r="D137" i="4" s="1"/>
  <c r="I52" i="16"/>
  <c r="I61" i="4" s="1"/>
  <c r="I134" i="4" s="1"/>
  <c r="N102" i="16"/>
  <c r="N165" i="4" s="1"/>
  <c r="O71" i="16"/>
  <c r="V92" i="16"/>
  <c r="E137" i="4"/>
  <c r="G79" i="16"/>
  <c r="G108" i="4" s="1"/>
  <c r="B93" i="16"/>
  <c r="O217" i="17"/>
  <c r="U39" i="4"/>
  <c r="F64" i="4"/>
  <c r="W110" i="4"/>
  <c r="P102" i="16"/>
  <c r="P165" i="4" s="1"/>
  <c r="H93" i="16"/>
  <c r="D103" i="16"/>
  <c r="D166" i="4" s="1"/>
  <c r="V39" i="4"/>
  <c r="G64" i="4"/>
  <c r="G137" i="4" s="1"/>
  <c r="B52" i="16"/>
  <c r="B61" i="4" s="1"/>
  <c r="B134" i="4" s="1"/>
  <c r="J93" i="16"/>
  <c r="L103" i="16"/>
  <c r="L166" i="4" s="1"/>
  <c r="I30" i="4"/>
  <c r="L218" i="15"/>
  <c r="L78" i="12"/>
  <c r="L107" i="4" s="1"/>
  <c r="N253" i="15"/>
  <c r="N211" i="15"/>
  <c r="N78" i="12"/>
  <c r="N107" i="4" s="1"/>
  <c r="O218" i="15"/>
  <c r="O210" i="15"/>
  <c r="O214" i="15"/>
  <c r="O78" i="12"/>
  <c r="O107" i="4" s="1"/>
  <c r="H183" i="15"/>
  <c r="H76" i="12"/>
  <c r="H105" i="4" s="1"/>
  <c r="I233" i="15"/>
  <c r="I76" i="12"/>
  <c r="I105" i="4" s="1"/>
  <c r="I71" i="12"/>
  <c r="I70" i="12" s="1"/>
  <c r="N233" i="15"/>
  <c r="N76" i="12"/>
  <c r="N105" i="4" s="1"/>
  <c r="N71" i="12"/>
  <c r="N70" i="12" s="1"/>
  <c r="V253" i="15"/>
  <c r="V78" i="12"/>
  <c r="V107" i="4" s="1"/>
  <c r="W213" i="15"/>
  <c r="W78" i="12"/>
  <c r="W107" i="4" s="1"/>
  <c r="P183" i="15"/>
  <c r="P76" i="12"/>
  <c r="P105" i="4" s="1"/>
  <c r="Q233" i="15"/>
  <c r="Q71" i="12"/>
  <c r="Q70" i="12" s="1"/>
  <c r="Q76" i="12"/>
  <c r="Q105" i="4" s="1"/>
  <c r="R75" i="12"/>
  <c r="R104" i="4" s="1"/>
  <c r="R105" i="4"/>
  <c r="D107" i="4"/>
  <c r="D101" i="12"/>
  <c r="D162" i="4" s="1"/>
  <c r="V233" i="15"/>
  <c r="V71" i="12"/>
  <c r="V70" i="12" s="1"/>
  <c r="V185" i="15"/>
  <c r="V76" i="12"/>
  <c r="V105" i="4" s="1"/>
  <c r="C75" i="12"/>
  <c r="C104" i="4" s="1"/>
  <c r="C105" i="4"/>
  <c r="C100" i="12"/>
  <c r="C161" i="4" s="1"/>
  <c r="N103" i="4"/>
  <c r="G162" i="15"/>
  <c r="N187" i="15"/>
  <c r="N101" i="12"/>
  <c r="N162" i="4" s="1"/>
  <c r="I181" i="15"/>
  <c r="Q181" i="15"/>
  <c r="R233" i="15"/>
  <c r="F75" i="12"/>
  <c r="F104" i="4" s="1"/>
  <c r="K181" i="15"/>
  <c r="N162" i="15"/>
  <c r="C178" i="15"/>
  <c r="C187" i="15"/>
  <c r="G217" i="15"/>
  <c r="O162" i="15"/>
  <c r="V187" i="15"/>
  <c r="W101" i="12"/>
  <c r="W162" i="4" s="1"/>
  <c r="H187" i="15"/>
  <c r="D210" i="15"/>
  <c r="T162" i="15"/>
  <c r="D211" i="15"/>
  <c r="B75" i="12"/>
  <c r="B104" i="4" s="1"/>
  <c r="W162" i="15"/>
  <c r="M187" i="15"/>
  <c r="F71" i="12"/>
  <c r="F70" i="12" s="1"/>
  <c r="F76" i="12"/>
  <c r="F105" i="4" s="1"/>
  <c r="K34" i="15"/>
  <c r="K76" i="12" s="1"/>
  <c r="K105" i="4" s="1"/>
  <c r="J71" i="12"/>
  <c r="P187" i="15"/>
  <c r="V75" i="12"/>
  <c r="V104" i="4" s="1"/>
  <c r="S34" i="15"/>
  <c r="R71" i="12"/>
  <c r="S187" i="15"/>
  <c r="F78" i="12"/>
  <c r="F107" i="4" s="1"/>
  <c r="U162" i="15"/>
  <c r="G78" i="12"/>
  <c r="G107" i="4" s="1"/>
  <c r="C181" i="15"/>
  <c r="D162" i="15"/>
  <c r="U187" i="15"/>
  <c r="S199" i="15"/>
  <c r="F187" i="15"/>
  <c r="F162" i="15"/>
  <c r="W187" i="15"/>
  <c r="T251" i="15"/>
  <c r="N241" i="14"/>
  <c r="V187" i="14"/>
  <c r="I204" i="14"/>
  <c r="E171" i="14"/>
  <c r="L187" i="14"/>
  <c r="P251" i="14"/>
  <c r="S162" i="14"/>
  <c r="C171" i="14"/>
  <c r="O171" i="14"/>
  <c r="T162" i="14"/>
  <c r="D171" i="14"/>
  <c r="J187" i="14"/>
  <c r="U162" i="14"/>
  <c r="Q187" i="14"/>
  <c r="E204" i="14"/>
  <c r="Q204" i="14"/>
  <c r="M171" i="14"/>
  <c r="T187" i="14"/>
  <c r="O187" i="14"/>
  <c r="P187" i="14"/>
  <c r="O204" i="14"/>
  <c r="L171" i="14"/>
  <c r="B171" i="14"/>
  <c r="R187" i="14"/>
  <c r="G162" i="14"/>
  <c r="C187" i="14"/>
  <c r="V199" i="14"/>
  <c r="M204" i="14"/>
  <c r="C162" i="14"/>
  <c r="U171" i="14"/>
  <c r="D162" i="14"/>
  <c r="E162" i="14"/>
  <c r="W187" i="14"/>
  <c r="F241" i="14"/>
  <c r="N187" i="14"/>
  <c r="W204" i="14"/>
  <c r="S171" i="14"/>
  <c r="T171" i="14"/>
  <c r="J171" i="14"/>
  <c r="D187" i="14"/>
  <c r="O162" i="14"/>
  <c r="K187" i="14"/>
  <c r="U204" i="14"/>
  <c r="K162" i="14"/>
  <c r="W162" i="14"/>
  <c r="G171" i="14"/>
  <c r="V216" i="14"/>
  <c r="L162" i="14"/>
  <c r="B187" i="14"/>
  <c r="M162" i="14"/>
  <c r="I187" i="14"/>
  <c r="E162" i="13"/>
  <c r="N171" i="13"/>
  <c r="T204" i="13"/>
  <c r="N261" i="14"/>
  <c r="C241" i="14"/>
  <c r="O261" i="14"/>
  <c r="P89" i="12"/>
  <c r="G162" i="13"/>
  <c r="P204" i="13"/>
  <c r="D187" i="13"/>
  <c r="P224" i="13"/>
  <c r="Q162" i="13"/>
  <c r="T171" i="13"/>
  <c r="E187" i="13"/>
  <c r="G216" i="13"/>
  <c r="O233" i="13"/>
  <c r="L162" i="13"/>
  <c r="B162" i="13"/>
  <c r="U171" i="13"/>
  <c r="O216" i="13"/>
  <c r="N224" i="13"/>
  <c r="V171" i="13"/>
  <c r="I251" i="13"/>
  <c r="O162" i="13"/>
  <c r="C187" i="13"/>
  <c r="O204" i="13"/>
  <c r="V224" i="13"/>
  <c r="F224" i="13"/>
  <c r="D204" i="13"/>
  <c r="W224" i="13"/>
  <c r="M187" i="13"/>
  <c r="I58" i="4"/>
  <c r="T162" i="13"/>
  <c r="S171" i="13"/>
  <c r="H187" i="13"/>
  <c r="U162" i="13"/>
  <c r="H171" i="13"/>
  <c r="B204" i="13"/>
  <c r="S241" i="14"/>
  <c r="F58" i="4"/>
  <c r="L187" i="13"/>
  <c r="J58" i="4"/>
  <c r="I171" i="13"/>
  <c r="J187" i="13"/>
  <c r="W162" i="13"/>
  <c r="D171" i="13"/>
  <c r="G181" i="13"/>
  <c r="K187" i="13"/>
  <c r="P58" i="4"/>
  <c r="U65" i="12"/>
  <c r="U57" i="4" s="1"/>
  <c r="U132" i="4" s="1"/>
  <c r="E171" i="13"/>
  <c r="O181" i="13"/>
  <c r="L204" i="13"/>
  <c r="T187" i="13"/>
  <c r="W241" i="13"/>
  <c r="W233" i="13" s="1"/>
  <c r="W241" i="14"/>
  <c r="G261" i="14"/>
  <c r="L87" i="12"/>
  <c r="R162" i="13"/>
  <c r="P187" i="13"/>
  <c r="C58" i="4"/>
  <c r="I85" i="12"/>
  <c r="F171" i="13"/>
  <c r="G171" i="13"/>
  <c r="S58" i="4"/>
  <c r="U187" i="13"/>
  <c r="H204" i="13"/>
  <c r="D56" i="4"/>
  <c r="D131" i="4" s="1"/>
  <c r="M87" i="12"/>
  <c r="P171" i="13"/>
  <c r="J204" i="13"/>
  <c r="C261" i="13"/>
  <c r="C253" i="13" s="1"/>
  <c r="Q171" i="13"/>
  <c r="R187" i="13"/>
  <c r="K261" i="13"/>
  <c r="I162" i="13"/>
  <c r="S261" i="13"/>
  <c r="F251" i="14"/>
  <c r="E56" i="4"/>
  <c r="E131" i="4" s="1"/>
  <c r="E65" i="12"/>
  <c r="E86" i="12" s="1"/>
  <c r="F56" i="4"/>
  <c r="F131" i="4" s="1"/>
  <c r="L171" i="13"/>
  <c r="S187" i="13"/>
  <c r="I56" i="4"/>
  <c r="I131" i="4" s="1"/>
  <c r="B59" i="4"/>
  <c r="N60" i="4"/>
  <c r="D162" i="13"/>
  <c r="M171" i="13"/>
  <c r="O199" i="13"/>
  <c r="F86" i="12"/>
  <c r="F63" i="12"/>
  <c r="F57" i="4"/>
  <c r="F132" i="4" s="1"/>
  <c r="R82" i="12"/>
  <c r="U30" i="4"/>
  <c r="E39" i="4"/>
  <c r="U59" i="4"/>
  <c r="W38" i="7"/>
  <c r="M82" i="12"/>
  <c r="D87" i="12"/>
  <c r="O243" i="13"/>
  <c r="K253" i="13"/>
  <c r="F33" i="4"/>
  <c r="P65" i="12"/>
  <c r="P57" i="4" s="1"/>
  <c r="P132" i="4" s="1"/>
  <c r="V101" i="12"/>
  <c r="V162" i="4" s="1"/>
  <c r="T224" i="13"/>
  <c r="I33" i="4"/>
  <c r="O39" i="4"/>
  <c r="U42" i="4"/>
  <c r="Q82" i="12"/>
  <c r="T101" i="12"/>
  <c r="T162" i="4" s="1"/>
  <c r="Q224" i="13"/>
  <c r="G224" i="13"/>
  <c r="N65" i="12"/>
  <c r="R224" i="13"/>
  <c r="C233" i="13"/>
  <c r="P31" i="12"/>
  <c r="L33" i="4"/>
  <c r="T82" i="12"/>
  <c r="J37" i="12"/>
  <c r="C33" i="4"/>
  <c r="U82" i="12"/>
  <c r="W243" i="13"/>
  <c r="Q243" i="13"/>
  <c r="B30" i="4"/>
  <c r="D33" i="4"/>
  <c r="H60" i="4"/>
  <c r="H133" i="4" s="1"/>
  <c r="H75" i="12"/>
  <c r="H104" i="4" s="1"/>
  <c r="N88" i="12"/>
  <c r="M37" i="12"/>
  <c r="I75" i="12"/>
  <c r="I104" i="4" s="1"/>
  <c r="S88" i="12"/>
  <c r="I243" i="13"/>
  <c r="D30" i="4"/>
  <c r="P33" i="4"/>
  <c r="P39" i="4"/>
  <c r="L3" i="12"/>
  <c r="L5" i="4" s="1"/>
  <c r="U31" i="12"/>
  <c r="N37" i="12"/>
  <c r="V88" i="12"/>
  <c r="E30" i="4"/>
  <c r="Q33" i="4"/>
  <c r="K133" i="4"/>
  <c r="K3" i="4"/>
  <c r="K128" i="4" s="1"/>
  <c r="O3" i="12"/>
  <c r="O5" i="4" s="1"/>
  <c r="V31" i="12"/>
  <c r="W88" i="12"/>
  <c r="O224" i="13"/>
  <c r="V65" i="12"/>
  <c r="D224" i="13"/>
  <c r="K233" i="13"/>
  <c r="S3" i="12"/>
  <c r="T33" i="4"/>
  <c r="N133" i="4"/>
  <c r="M38" i="7"/>
  <c r="M5" i="7" s="1"/>
  <c r="M54" i="7" s="1"/>
  <c r="T3" i="12"/>
  <c r="R37" i="12"/>
  <c r="W7" i="4"/>
  <c r="O133" i="4"/>
  <c r="Q38" i="7"/>
  <c r="Q5" i="7" s="1"/>
  <c r="Q53" i="7" s="1"/>
  <c r="O3" i="4"/>
  <c r="O128" i="4" s="1"/>
  <c r="W3" i="12"/>
  <c r="W5" i="4" s="1"/>
  <c r="G56" i="4"/>
  <c r="G131" i="4" s="1"/>
  <c r="J59" i="4"/>
  <c r="P3" i="4"/>
  <c r="P128" i="4" s="1"/>
  <c r="D100" i="12"/>
  <c r="D161" i="4" s="1"/>
  <c r="B224" i="13"/>
  <c r="K30" i="4"/>
  <c r="G42" i="4"/>
  <c r="Q133" i="4"/>
  <c r="C82" i="12"/>
  <c r="U37" i="12"/>
  <c r="K65" i="12"/>
  <c r="G233" i="13"/>
  <c r="S33" i="4"/>
  <c r="R133" i="4"/>
  <c r="R3" i="4"/>
  <c r="D82" i="12"/>
  <c r="V37" i="12"/>
  <c r="L65" i="12"/>
  <c r="L57" i="4" s="1"/>
  <c r="J75" i="12"/>
  <c r="J104" i="4" s="1"/>
  <c r="L30" i="4"/>
  <c r="S133" i="4"/>
  <c r="O38" i="7"/>
  <c r="O5" i="7" s="1"/>
  <c r="O53" i="7" s="1"/>
  <c r="E82" i="12"/>
  <c r="K82" i="12"/>
  <c r="G100" i="12"/>
  <c r="G161" i="4" s="1"/>
  <c r="K75" i="12"/>
  <c r="K104" i="4" s="1"/>
  <c r="G243" i="13"/>
  <c r="N30" i="4"/>
  <c r="K56" i="4"/>
  <c r="K131" i="4" s="1"/>
  <c r="H58" i="4"/>
  <c r="N59" i="4"/>
  <c r="T60" i="4"/>
  <c r="T133" i="4" s="1"/>
  <c r="F106" i="4"/>
  <c r="L224" i="13"/>
  <c r="S233" i="13"/>
  <c r="C5" i="4"/>
  <c r="M30" i="4"/>
  <c r="K42" i="4"/>
  <c r="Q42" i="4"/>
  <c r="L56" i="4"/>
  <c r="L131" i="4" s="1"/>
  <c r="U133" i="4"/>
  <c r="C63" i="12"/>
  <c r="C55" i="4" s="1"/>
  <c r="C130" i="4" s="1"/>
  <c r="O101" i="12"/>
  <c r="O162" i="4" s="1"/>
  <c r="E85" i="12"/>
  <c r="V133" i="4"/>
  <c r="R38" i="7"/>
  <c r="E31" i="12"/>
  <c r="L31" i="12"/>
  <c r="H224" i="13"/>
  <c r="B128" i="4"/>
  <c r="M42" i="4"/>
  <c r="C42" i="4"/>
  <c r="N56" i="4"/>
  <c r="N131" i="4" s="1"/>
  <c r="K58" i="4"/>
  <c r="W60" i="4"/>
  <c r="W133" i="4" s="1"/>
  <c r="I101" i="12"/>
  <c r="I162" i="4" s="1"/>
  <c r="M85" i="12"/>
  <c r="I224" i="13"/>
  <c r="F39" i="4"/>
  <c r="O56" i="4"/>
  <c r="O131" i="4" s="1"/>
  <c r="R59" i="4"/>
  <c r="N85" i="12"/>
  <c r="L97" i="12"/>
  <c r="L158" i="4" s="1"/>
  <c r="J224" i="13"/>
  <c r="O42" i="4"/>
  <c r="E42" i="4"/>
  <c r="H31" i="12"/>
  <c r="G37" i="12"/>
  <c r="P85" i="12"/>
  <c r="T112" i="11"/>
  <c r="T55" i="8"/>
  <c r="T54" i="8" s="1"/>
  <c r="T99" i="4" s="1"/>
  <c r="T52" i="8"/>
  <c r="T51" i="8" s="1"/>
  <c r="U112" i="11"/>
  <c r="U55" i="8"/>
  <c r="D56" i="8"/>
  <c r="D123" i="11"/>
  <c r="H112" i="11"/>
  <c r="H55" i="8"/>
  <c r="H100" i="4" s="1"/>
  <c r="H52" i="8"/>
  <c r="H108" i="11"/>
  <c r="L101" i="4"/>
  <c r="M130" i="11"/>
  <c r="M129" i="11"/>
  <c r="M125" i="11"/>
  <c r="M56" i="8"/>
  <c r="M101" i="4" s="1"/>
  <c r="L55" i="8"/>
  <c r="L100" i="4" s="1"/>
  <c r="L52" i="8"/>
  <c r="M55" i="8"/>
  <c r="M100" i="4" s="1"/>
  <c r="M52" i="8"/>
  <c r="M51" i="8" s="1"/>
  <c r="P54" i="8"/>
  <c r="P99" i="4" s="1"/>
  <c r="P101" i="4"/>
  <c r="Q123" i="11"/>
  <c r="Q147" i="11"/>
  <c r="Q56" i="8"/>
  <c r="Q101" i="4" s="1"/>
  <c r="P106" i="11"/>
  <c r="P55" i="8"/>
  <c r="P100" i="4" s="1"/>
  <c r="P52" i="8"/>
  <c r="I66" i="8"/>
  <c r="I155" i="4" s="1"/>
  <c r="I111" i="11"/>
  <c r="O56" i="8"/>
  <c r="O101" i="4" s="1"/>
  <c r="T117" i="11"/>
  <c r="P66" i="8"/>
  <c r="P155" i="4" s="1"/>
  <c r="S117" i="11"/>
  <c r="S38" i="7"/>
  <c r="S5" i="7" s="1"/>
  <c r="S53" i="7" s="1"/>
  <c r="T38" i="7"/>
  <c r="D52" i="8"/>
  <c r="D51" i="8" s="1"/>
  <c r="D55" i="8"/>
  <c r="D100" i="4" s="1"/>
  <c r="E55" i="8"/>
  <c r="E100" i="4" s="1"/>
  <c r="U39" i="7"/>
  <c r="U38" i="7" s="1"/>
  <c r="U5" i="7" s="1"/>
  <c r="U52" i="7" s="1"/>
  <c r="D67" i="8"/>
  <c r="D156" i="4" s="1"/>
  <c r="U117" i="11"/>
  <c r="Q5" i="11"/>
  <c r="D112" i="11"/>
  <c r="D106" i="11"/>
  <c r="U54" i="11"/>
  <c r="I106" i="11"/>
  <c r="E56" i="8"/>
  <c r="E101" i="4" s="1"/>
  <c r="K117" i="10"/>
  <c r="N117" i="10"/>
  <c r="G100" i="10"/>
  <c r="V117" i="10"/>
  <c r="H100" i="10"/>
  <c r="W117" i="10"/>
  <c r="K100" i="10"/>
  <c r="P100" i="10"/>
  <c r="O100" i="10"/>
  <c r="R100" i="10"/>
  <c r="M100" i="10"/>
  <c r="U128" i="10"/>
  <c r="Q100" i="10"/>
  <c r="V128" i="10"/>
  <c r="O117" i="10"/>
  <c r="W100" i="10"/>
  <c r="B100" i="10"/>
  <c r="T117" i="9"/>
  <c r="P145" i="10"/>
  <c r="O47" i="8"/>
  <c r="O52" i="4" s="1"/>
  <c r="O129" i="4" s="1"/>
  <c r="N100" i="9"/>
  <c r="T100" i="9"/>
  <c r="U100" i="9"/>
  <c r="W117" i="9"/>
  <c r="B147" i="9"/>
  <c r="R100" i="9"/>
  <c r="S100" i="9"/>
  <c r="I100" i="9"/>
  <c r="M128" i="9"/>
  <c r="V100" i="9"/>
  <c r="W47" i="8"/>
  <c r="W52" i="4" s="1"/>
  <c r="J117" i="9"/>
  <c r="V156" i="9"/>
  <c r="W54" i="4"/>
  <c r="D100" i="9"/>
  <c r="D117" i="9"/>
  <c r="F111" i="9"/>
  <c r="G111" i="9"/>
  <c r="H117" i="9"/>
  <c r="D145" i="10"/>
  <c r="B100" i="9"/>
  <c r="J111" i="9"/>
  <c r="E100" i="9"/>
  <c r="C100" i="9"/>
  <c r="K111" i="9"/>
  <c r="C53" i="4"/>
  <c r="E47" i="8"/>
  <c r="E52" i="4" s="1"/>
  <c r="E129" i="4" s="1"/>
  <c r="N111" i="9"/>
  <c r="F47" i="8"/>
  <c r="F52" i="4" s="1"/>
  <c r="L117" i="9"/>
  <c r="R117" i="9"/>
  <c r="H145" i="10"/>
  <c r="F100" i="9"/>
  <c r="L100" i="9"/>
  <c r="R111" i="9"/>
  <c r="M100" i="9"/>
  <c r="S111" i="9"/>
  <c r="P53" i="4"/>
  <c r="P117" i="9"/>
  <c r="L145" i="10"/>
  <c r="S53" i="4"/>
  <c r="J100" i="9"/>
  <c r="T53" i="4"/>
  <c r="K100" i="9"/>
  <c r="R128" i="4"/>
  <c r="W129" i="4"/>
  <c r="I3" i="4"/>
  <c r="I128" i="4" s="1"/>
  <c r="I42" i="4"/>
  <c r="R54" i="4"/>
  <c r="D42" i="4"/>
  <c r="V42" i="4"/>
  <c r="E33" i="4"/>
  <c r="H61" i="8"/>
  <c r="D136" i="9"/>
  <c r="T100" i="4"/>
  <c r="O67" i="8"/>
  <c r="O156" i="4" s="1"/>
  <c r="O136" i="9"/>
  <c r="U100" i="4"/>
  <c r="M20" i="8"/>
  <c r="P67" i="8"/>
  <c r="P156" i="4" s="1"/>
  <c r="W61" i="8"/>
  <c r="J62" i="8"/>
  <c r="R136" i="9"/>
  <c r="M147" i="9"/>
  <c r="M47" i="8"/>
  <c r="M52" i="4" s="1"/>
  <c r="M129" i="4" s="1"/>
  <c r="L136" i="9"/>
  <c r="K4" i="4"/>
  <c r="J30" i="4"/>
  <c r="N33" i="4"/>
  <c r="H101" i="4"/>
  <c r="C17" i="8"/>
  <c r="K20" i="8"/>
  <c r="N47" i="8"/>
  <c r="N52" i="4" s="1"/>
  <c r="N129" i="4" s="1"/>
  <c r="D17" i="8"/>
  <c r="J147" i="9"/>
  <c r="F42" i="4"/>
  <c r="P147" i="9"/>
  <c r="W136" i="9"/>
  <c r="M33" i="4"/>
  <c r="G17" i="8"/>
  <c r="P4" i="4"/>
  <c r="O30" i="4"/>
  <c r="P20" i="8"/>
  <c r="V20" i="8"/>
  <c r="P17" i="8"/>
  <c r="O20" i="8"/>
  <c r="U33" i="4"/>
  <c r="U47" i="8"/>
  <c r="U52" i="4" s="1"/>
  <c r="U129" i="4" s="1"/>
  <c r="B58" i="8"/>
  <c r="T136" i="9"/>
  <c r="K17" i="8"/>
  <c r="S20" i="8"/>
  <c r="V47" i="8"/>
  <c r="V52" i="4" s="1"/>
  <c r="V129" i="4" s="1"/>
  <c r="R30" i="4"/>
  <c r="L17" i="8"/>
  <c r="H51" i="8"/>
  <c r="R147" i="9"/>
  <c r="J3" i="4"/>
  <c r="J128" i="4" s="1"/>
  <c r="N42" i="4"/>
  <c r="M17" i="8"/>
  <c r="L51" i="8"/>
  <c r="F60" i="8"/>
  <c r="B136" i="9"/>
  <c r="I147" i="9"/>
  <c r="W42" i="4"/>
  <c r="G47" i="8"/>
  <c r="G52" i="4" s="1"/>
  <c r="G129" i="4" s="1"/>
  <c r="H60" i="8"/>
  <c r="V33" i="4"/>
  <c r="G38" i="7"/>
  <c r="G5" i="7" s="1"/>
  <c r="H53" i="4"/>
  <c r="N60" i="8"/>
  <c r="M60" i="8"/>
  <c r="F53" i="4"/>
  <c r="M54" i="4"/>
  <c r="H47" i="8"/>
  <c r="P51" i="8"/>
  <c r="N54" i="4"/>
  <c r="V147" i="9"/>
  <c r="I53" i="4"/>
  <c r="O54" i="4"/>
  <c r="P47" i="8"/>
  <c r="P60" i="8"/>
  <c r="C128" i="4"/>
  <c r="P54" i="4"/>
  <c r="G67" i="8"/>
  <c r="G156" i="4" s="1"/>
  <c r="U60" i="8"/>
  <c r="D128" i="4"/>
  <c r="K53" i="4"/>
  <c r="Q54" i="4"/>
  <c r="S17" i="8"/>
  <c r="E20" i="8"/>
  <c r="H67" i="8"/>
  <c r="H156" i="4" s="1"/>
  <c r="V60" i="8"/>
  <c r="L53" i="4"/>
  <c r="T17" i="8"/>
  <c r="F20" i="8"/>
  <c r="H147" i="9"/>
  <c r="D147" i="9"/>
  <c r="M53" i="4"/>
  <c r="S54" i="4"/>
  <c r="U17" i="8"/>
  <c r="J136" i="9"/>
  <c r="Q147" i="9"/>
  <c r="I38" i="7"/>
  <c r="I5" i="7" s="1"/>
  <c r="I53" i="7" s="1"/>
  <c r="H38" i="7"/>
  <c r="C38" i="7"/>
  <c r="D38" i="7"/>
  <c r="P38" i="7"/>
  <c r="B38" i="7"/>
  <c r="K38" i="7"/>
  <c r="L38" i="7"/>
  <c r="E38" i="7"/>
  <c r="E5" i="7" s="1"/>
  <c r="J38" i="7"/>
  <c r="K47" i="6"/>
  <c r="S46" i="6"/>
  <c r="S42" i="6"/>
  <c r="U5" i="6"/>
  <c r="U43" i="6" s="1"/>
  <c r="S47" i="6"/>
  <c r="U47" i="6"/>
  <c r="U46" i="6"/>
  <c r="U48" i="6"/>
  <c r="O44" i="6"/>
  <c r="K46" i="6"/>
  <c r="W5" i="6"/>
  <c r="W46" i="6" s="1"/>
  <c r="H5" i="6"/>
  <c r="H42" i="6" s="1"/>
  <c r="S48" i="6"/>
  <c r="K48" i="6"/>
  <c r="G88" i="4"/>
  <c r="B10" i="5"/>
  <c r="T16" i="5"/>
  <c r="E10" i="5"/>
  <c r="Q10" i="5"/>
  <c r="L10" i="6"/>
  <c r="K43" i="6"/>
  <c r="S45" i="6"/>
  <c r="J16" i="6"/>
  <c r="J5" i="6" s="1"/>
  <c r="J45" i="6" s="1"/>
  <c r="Q48" i="6"/>
  <c r="J27" i="6"/>
  <c r="U16" i="7"/>
  <c r="L88" i="4"/>
  <c r="J16" i="5"/>
  <c r="S88" i="4"/>
  <c r="K16" i="5"/>
  <c r="E16" i="6"/>
  <c r="K42" i="6"/>
  <c r="V16" i="7"/>
  <c r="L16" i="7"/>
  <c r="I16" i="5"/>
  <c r="U16" i="5"/>
  <c r="H16" i="5"/>
  <c r="Q88" i="4"/>
  <c r="L10" i="5"/>
  <c r="S44" i="6"/>
  <c r="F27" i="7"/>
  <c r="R27" i="7"/>
  <c r="T88" i="4"/>
  <c r="R16" i="5"/>
  <c r="U44" i="6"/>
  <c r="R16" i="6"/>
  <c r="R5" i="6" s="1"/>
  <c r="F27" i="6"/>
  <c r="R27" i="6"/>
  <c r="F10" i="7"/>
  <c r="L10" i="7"/>
  <c r="G27" i="6"/>
  <c r="G5" i="6" s="1"/>
  <c r="H16" i="7"/>
  <c r="T16" i="7"/>
  <c r="C27" i="7"/>
  <c r="O27" i="7"/>
  <c r="V10" i="5"/>
  <c r="N16" i="5"/>
  <c r="D27" i="7"/>
  <c r="H10" i="6"/>
  <c r="I10" i="7"/>
  <c r="R10" i="5"/>
  <c r="P16" i="5"/>
  <c r="S43" i="6"/>
  <c r="P16" i="6"/>
  <c r="P47" i="6" s="1"/>
  <c r="F16" i="6"/>
  <c r="F47" i="6" s="1"/>
  <c r="P27" i="6"/>
  <c r="J10" i="7"/>
  <c r="V10" i="7"/>
  <c r="E16" i="7"/>
  <c r="C88" i="4"/>
  <c r="Q16" i="5"/>
  <c r="G16" i="5"/>
  <c r="F16" i="7"/>
  <c r="R16" i="7"/>
  <c r="G27" i="7"/>
  <c r="M27" i="7"/>
  <c r="G16" i="7"/>
  <c r="N27" i="7"/>
  <c r="U10" i="5"/>
  <c r="K10" i="5"/>
  <c r="R10" i="6"/>
  <c r="E88" i="4"/>
  <c r="F88" i="4"/>
  <c r="C94" i="4"/>
  <c r="Q42" i="6"/>
  <c r="D16" i="6"/>
  <c r="N27" i="6"/>
  <c r="T10" i="7"/>
  <c r="P16" i="7"/>
  <c r="K27" i="7"/>
  <c r="W27" i="7"/>
  <c r="W5" i="7" s="1"/>
  <c r="W52" i="7" s="1"/>
  <c r="V16" i="5"/>
  <c r="L27" i="7"/>
  <c r="I10" i="5"/>
  <c r="D10" i="6"/>
  <c r="D5" i="6" s="1"/>
  <c r="P10" i="6"/>
  <c r="W88" i="4"/>
  <c r="W10" i="5"/>
  <c r="E16" i="5"/>
  <c r="D88" i="4"/>
  <c r="B16" i="5"/>
  <c r="U42" i="6"/>
  <c r="K45" i="6"/>
  <c r="R10" i="7"/>
  <c r="M16" i="7"/>
  <c r="T10" i="5"/>
  <c r="K88" i="4"/>
  <c r="C16" i="5"/>
  <c r="O16" i="5"/>
  <c r="I5" i="6"/>
  <c r="I43" i="6" s="1"/>
  <c r="N16" i="7"/>
  <c r="D16" i="7"/>
  <c r="U27" i="7"/>
  <c r="I94" i="4"/>
  <c r="F10" i="5"/>
  <c r="V27" i="7"/>
  <c r="M5" i="6"/>
  <c r="M43" i="6" s="1"/>
  <c r="N10" i="6"/>
  <c r="N5" i="6" s="1"/>
  <c r="L16" i="6"/>
  <c r="L5" i="6" s="1"/>
  <c r="V27" i="6"/>
  <c r="L27" i="6"/>
  <c r="S27" i="7"/>
  <c r="M88" i="4"/>
  <c r="G10" i="5"/>
  <c r="S10" i="5"/>
  <c r="N88" i="4"/>
  <c r="K94" i="4"/>
  <c r="O5" i="6"/>
  <c r="O48" i="6" s="1"/>
  <c r="I88" i="4"/>
  <c r="M16" i="5"/>
  <c r="Q5" i="6"/>
  <c r="Q45" i="6" s="1"/>
  <c r="P5" i="6"/>
  <c r="P42" i="6" s="1"/>
  <c r="D10" i="5"/>
  <c r="K44" i="6"/>
  <c r="T27" i="7"/>
  <c r="J27" i="7"/>
  <c r="S27" i="5"/>
  <c r="S5" i="5" s="1"/>
  <c r="B39" i="4"/>
  <c r="J39" i="4"/>
  <c r="R39" i="4"/>
  <c r="P142" i="4"/>
  <c r="F27" i="5"/>
  <c r="D39" i="4"/>
  <c r="L39" i="4"/>
  <c r="T39" i="4"/>
  <c r="L132" i="4"/>
  <c r="H88" i="4"/>
  <c r="P88" i="4"/>
  <c r="G117" i="9"/>
  <c r="O117" i="9"/>
  <c r="H42" i="4"/>
  <c r="P42" i="4"/>
  <c r="C5" i="6"/>
  <c r="C48" i="6" s="1"/>
  <c r="H30" i="4"/>
  <c r="P30" i="4"/>
  <c r="B135" i="4"/>
  <c r="B143" i="4"/>
  <c r="J143" i="4"/>
  <c r="R143" i="4"/>
  <c r="D144" i="4"/>
  <c r="L144" i="4"/>
  <c r="T144" i="4"/>
  <c r="F145" i="4"/>
  <c r="N145" i="4"/>
  <c r="V145" i="4"/>
  <c r="H146" i="4"/>
  <c r="P146" i="4"/>
  <c r="B147" i="4"/>
  <c r="J147" i="4"/>
  <c r="R147" i="4"/>
  <c r="D148" i="4"/>
  <c r="L148" i="4"/>
  <c r="T148" i="4"/>
  <c r="F149" i="4"/>
  <c r="N149" i="4"/>
  <c r="V149" i="4"/>
  <c r="H150" i="4"/>
  <c r="P150" i="4"/>
  <c r="B151" i="4"/>
  <c r="J151" i="4"/>
  <c r="R151" i="4"/>
  <c r="D94" i="4"/>
  <c r="L94" i="4"/>
  <c r="T94" i="4"/>
  <c r="F94" i="4"/>
  <c r="N94" i="4"/>
  <c r="V94" i="4"/>
  <c r="B42" i="4"/>
  <c r="J42" i="4"/>
  <c r="R42" i="4"/>
  <c r="L42" i="4"/>
  <c r="T42" i="4"/>
  <c r="B33" i="4"/>
  <c r="J33" i="4"/>
  <c r="R33" i="4"/>
  <c r="D136" i="4"/>
  <c r="L136" i="4"/>
  <c r="T136" i="4"/>
  <c r="F137" i="4"/>
  <c r="N137" i="4"/>
  <c r="V137" i="4"/>
  <c r="H142" i="4"/>
  <c r="B88" i="4"/>
  <c r="J88" i="4"/>
  <c r="R88" i="4"/>
  <c r="I39" i="4"/>
  <c r="Q39" i="4"/>
  <c r="P44" i="6"/>
  <c r="F10" i="6"/>
  <c r="B60" i="8"/>
  <c r="B47" i="8"/>
  <c r="J60" i="8"/>
  <c r="J47" i="8"/>
  <c r="R60" i="8"/>
  <c r="R47" i="8"/>
  <c r="D61" i="8"/>
  <c r="D47" i="8"/>
  <c r="L61" i="8"/>
  <c r="L47" i="8"/>
  <c r="T61" i="8"/>
  <c r="T47" i="8"/>
  <c r="I54" i="8"/>
  <c r="I99" i="4" s="1"/>
  <c r="L67" i="8"/>
  <c r="L156" i="4" s="1"/>
  <c r="G100" i="9"/>
  <c r="O100" i="9"/>
  <c r="W100" i="9"/>
  <c r="C136" i="9"/>
  <c r="S136" i="9"/>
  <c r="F147" i="9"/>
  <c r="N147" i="9"/>
  <c r="C136" i="11"/>
  <c r="C112" i="11"/>
  <c r="C108" i="11"/>
  <c r="C113" i="11"/>
  <c r="C109" i="11"/>
  <c r="C105" i="11"/>
  <c r="C106" i="11"/>
  <c r="C115" i="11"/>
  <c r="C111" i="11"/>
  <c r="C107" i="11"/>
  <c r="C55" i="8"/>
  <c r="K136" i="11"/>
  <c r="K112" i="11"/>
  <c r="K108" i="11"/>
  <c r="K113" i="11"/>
  <c r="K109" i="11"/>
  <c r="K105" i="11"/>
  <c r="K106" i="11"/>
  <c r="K55" i="8"/>
  <c r="K115" i="11"/>
  <c r="K111" i="11"/>
  <c r="K107" i="11"/>
  <c r="S136" i="11"/>
  <c r="S112" i="11"/>
  <c r="S108" i="11"/>
  <c r="S113" i="11"/>
  <c r="S109" i="11"/>
  <c r="S105" i="11"/>
  <c r="S106" i="11"/>
  <c r="S55" i="8"/>
  <c r="S115" i="11"/>
  <c r="S111" i="11"/>
  <c r="S107" i="11"/>
  <c r="I132" i="11"/>
  <c r="I129" i="11"/>
  <c r="I125" i="11"/>
  <c r="I130" i="11"/>
  <c r="I126" i="11"/>
  <c r="I122" i="11"/>
  <c r="I147" i="11"/>
  <c r="I123" i="11"/>
  <c r="I117" i="11" s="1"/>
  <c r="I56" i="8"/>
  <c r="I101" i="4" s="1"/>
  <c r="I52" i="8"/>
  <c r="I51" i="8" s="1"/>
  <c r="C54" i="11"/>
  <c r="C128" i="11" s="1"/>
  <c r="C156" i="11"/>
  <c r="K54" i="11"/>
  <c r="K128" i="11"/>
  <c r="K156" i="11"/>
  <c r="S54" i="11"/>
  <c r="S52" i="8" s="1"/>
  <c r="S51" i="8" s="1"/>
  <c r="S128" i="11"/>
  <c r="S156" i="11"/>
  <c r="F129" i="4"/>
  <c r="E42" i="6"/>
  <c r="E5" i="6"/>
  <c r="E45" i="6" s="1"/>
  <c r="E47" i="6"/>
  <c r="F38" i="7"/>
  <c r="N38" i="7"/>
  <c r="V38" i="7"/>
  <c r="T67" i="8"/>
  <c r="T156" i="4" s="1"/>
  <c r="D100" i="10"/>
  <c r="T100" i="10"/>
  <c r="N100" i="10"/>
  <c r="P117" i="10"/>
  <c r="G33" i="4"/>
  <c r="O33" i="4"/>
  <c r="W33" i="4"/>
  <c r="C39" i="4"/>
  <c r="K39" i="4"/>
  <c r="S39" i="4"/>
  <c r="Q94" i="4"/>
  <c r="P43" i="6"/>
  <c r="F48" i="6"/>
  <c r="H48" i="6"/>
  <c r="P48" i="6"/>
  <c r="H27" i="7"/>
  <c r="P27" i="7"/>
  <c r="I117" i="9"/>
  <c r="Q117" i="9"/>
  <c r="C117" i="9"/>
  <c r="K117" i="9"/>
  <c r="S117" i="9"/>
  <c r="B16" i="7"/>
  <c r="J16" i="7"/>
  <c r="E59" i="8"/>
  <c r="M59" i="8"/>
  <c r="U59" i="8"/>
  <c r="F136" i="9"/>
  <c r="N136" i="9"/>
  <c r="V136" i="9"/>
  <c r="H136" i="9"/>
  <c r="P136" i="9"/>
  <c r="G156" i="10"/>
  <c r="F100" i="10"/>
  <c r="V100" i="10"/>
  <c r="W111" i="10"/>
  <c r="B117" i="10"/>
  <c r="R117" i="10"/>
  <c r="F59" i="8"/>
  <c r="G136" i="9"/>
  <c r="I136" i="9"/>
  <c r="Q136" i="9"/>
  <c r="L147" i="9"/>
  <c r="O145" i="10"/>
  <c r="E44" i="6"/>
  <c r="H48" i="7"/>
  <c r="P48" i="7"/>
  <c r="B49" i="7"/>
  <c r="J49" i="7"/>
  <c r="R49" i="7"/>
  <c r="L50" i="7"/>
  <c r="T50" i="7"/>
  <c r="C147" i="9"/>
  <c r="K147" i="9"/>
  <c r="E147" i="9"/>
  <c r="U147" i="9"/>
  <c r="G145" i="10"/>
  <c r="G111" i="10"/>
  <c r="I156" i="10"/>
  <c r="I128" i="10"/>
  <c r="Q156" i="10"/>
  <c r="Q128" i="10"/>
  <c r="D117" i="10"/>
  <c r="L117" i="10"/>
  <c r="T117" i="10"/>
  <c r="J117" i="10"/>
  <c r="T5" i="6"/>
  <c r="F5" i="6"/>
  <c r="F42" i="6" s="1"/>
  <c r="V5" i="6"/>
  <c r="H45" i="6"/>
  <c r="V46" i="6"/>
  <c r="H46" i="6"/>
  <c r="P46" i="6"/>
  <c r="B16" i="6"/>
  <c r="B27" i="6"/>
  <c r="B5" i="6" s="1"/>
  <c r="K41" i="6"/>
  <c r="E145" i="9"/>
  <c r="E136" i="9" s="1"/>
  <c r="E111" i="9"/>
  <c r="M145" i="9"/>
  <c r="M136" i="9" s="1"/>
  <c r="M111" i="9"/>
  <c r="U145" i="9"/>
  <c r="U136" i="9" s="1"/>
  <c r="U111" i="9"/>
  <c r="G156" i="9"/>
  <c r="G147" i="9" s="1"/>
  <c r="G128" i="9"/>
  <c r="O156" i="9"/>
  <c r="O147" i="9" s="1"/>
  <c r="O128" i="9"/>
  <c r="W128" i="9"/>
  <c r="W156" i="9"/>
  <c r="W147" i="9" s="1"/>
  <c r="E117" i="9"/>
  <c r="M117" i="9"/>
  <c r="U117" i="9"/>
  <c r="D48" i="7"/>
  <c r="I47" i="8"/>
  <c r="Q47" i="8"/>
  <c r="C58" i="8"/>
  <c r="K58" i="8"/>
  <c r="S58" i="8"/>
  <c r="G60" i="8"/>
  <c r="O60" i="8"/>
  <c r="W60" i="8"/>
  <c r="I61" i="8"/>
  <c r="Q61" i="8"/>
  <c r="S66" i="8"/>
  <c r="S155" i="4" s="1"/>
  <c r="U67" i="8"/>
  <c r="U156" i="4" s="1"/>
  <c r="H111" i="9"/>
  <c r="P111" i="9"/>
  <c r="F128" i="9"/>
  <c r="N128" i="9"/>
  <c r="B156" i="10"/>
  <c r="J156" i="10"/>
  <c r="R156" i="10"/>
  <c r="E117" i="10"/>
  <c r="M117" i="10"/>
  <c r="U117" i="10"/>
  <c r="W128" i="10"/>
  <c r="S156" i="10"/>
  <c r="L136" i="11"/>
  <c r="L113" i="11"/>
  <c r="L109" i="11"/>
  <c r="L105" i="11"/>
  <c r="L115" i="11"/>
  <c r="L111" i="11"/>
  <c r="L107" i="11"/>
  <c r="D145" i="11"/>
  <c r="L145" i="11"/>
  <c r="T145" i="11"/>
  <c r="L129" i="11"/>
  <c r="L125" i="11"/>
  <c r="L130" i="11"/>
  <c r="L126" i="11"/>
  <c r="L122" i="11"/>
  <c r="L147" i="11"/>
  <c r="L132" i="11"/>
  <c r="D156" i="11"/>
  <c r="L156" i="11"/>
  <c r="L106" i="11"/>
  <c r="L108" i="11"/>
  <c r="L112" i="11"/>
  <c r="I65" i="12"/>
  <c r="E48" i="7"/>
  <c r="D58" i="8"/>
  <c r="L58" i="8"/>
  <c r="T58" i="8"/>
  <c r="T66" i="8"/>
  <c r="T155" i="4" s="1"/>
  <c r="V67" i="8"/>
  <c r="V156" i="4" s="1"/>
  <c r="I111" i="9"/>
  <c r="Q111" i="9"/>
  <c r="I145" i="10"/>
  <c r="Q145" i="10"/>
  <c r="B128" i="10"/>
  <c r="C145" i="10"/>
  <c r="S145" i="10"/>
  <c r="T156" i="10"/>
  <c r="M113" i="11"/>
  <c r="M109" i="11"/>
  <c r="M105" i="11"/>
  <c r="M106" i="11"/>
  <c r="M115" i="11"/>
  <c r="M111" i="11"/>
  <c r="M107" i="11"/>
  <c r="E145" i="11"/>
  <c r="M145" i="11"/>
  <c r="U145" i="11"/>
  <c r="E156" i="11"/>
  <c r="M156" i="11"/>
  <c r="M108" i="11"/>
  <c r="M112" i="11"/>
  <c r="V117" i="11"/>
  <c r="L123" i="11"/>
  <c r="M136" i="11"/>
  <c r="I31" i="12"/>
  <c r="Q31" i="12"/>
  <c r="C47" i="8"/>
  <c r="K47" i="8"/>
  <c r="S47" i="8"/>
  <c r="E58" i="8"/>
  <c r="M58" i="8"/>
  <c r="U58" i="8"/>
  <c r="G59" i="8"/>
  <c r="O59" i="8"/>
  <c r="W59" i="8"/>
  <c r="I60" i="8"/>
  <c r="Q60" i="8"/>
  <c r="C61" i="8"/>
  <c r="K61" i="8"/>
  <c r="S61" i="8"/>
  <c r="E66" i="8"/>
  <c r="E155" i="4" s="1"/>
  <c r="U66" i="8"/>
  <c r="U155" i="4" s="1"/>
  <c r="H128" i="9"/>
  <c r="P128" i="9"/>
  <c r="B145" i="10"/>
  <c r="J145" i="10"/>
  <c r="R145" i="10"/>
  <c r="H111" i="10"/>
  <c r="Q111" i="10"/>
  <c r="T145" i="10"/>
  <c r="C156" i="10"/>
  <c r="P115" i="11"/>
  <c r="P107" i="11"/>
  <c r="P136" i="11"/>
  <c r="P113" i="11"/>
  <c r="P109" i="11"/>
  <c r="P105" i="11"/>
  <c r="F145" i="11"/>
  <c r="F5" i="11"/>
  <c r="F111" i="11" s="1"/>
  <c r="N145" i="11"/>
  <c r="N5" i="11"/>
  <c r="V145" i="11"/>
  <c r="V5" i="11"/>
  <c r="V111" i="11" s="1"/>
  <c r="P147" i="11"/>
  <c r="P123" i="11"/>
  <c r="P132" i="11"/>
  <c r="P129" i="11"/>
  <c r="P125" i="11"/>
  <c r="P130" i="11"/>
  <c r="P126" i="11"/>
  <c r="P122" i="11"/>
  <c r="P117" i="11" s="1"/>
  <c r="F54" i="11"/>
  <c r="F128" i="11" s="1"/>
  <c r="F156" i="11"/>
  <c r="N54" i="11"/>
  <c r="N128" i="11" s="1"/>
  <c r="N156" i="11"/>
  <c r="V54" i="11"/>
  <c r="V156" i="11"/>
  <c r="V128" i="11"/>
  <c r="P108" i="11"/>
  <c r="P112" i="11"/>
  <c r="W117" i="11"/>
  <c r="U136" i="11"/>
  <c r="F58" i="8"/>
  <c r="N58" i="8"/>
  <c r="V58" i="8"/>
  <c r="I128" i="9"/>
  <c r="Q128" i="9"/>
  <c r="K145" i="9"/>
  <c r="K136" i="9" s="1"/>
  <c r="E156" i="10"/>
  <c r="M156" i="10"/>
  <c r="I111" i="10"/>
  <c r="D156" i="10"/>
  <c r="G5" i="11"/>
  <c r="O111" i="11"/>
  <c r="O5" i="11"/>
  <c r="W5" i="11"/>
  <c r="Q132" i="11"/>
  <c r="Q129" i="11"/>
  <c r="Q125" i="11"/>
  <c r="Q130" i="11"/>
  <c r="Q126" i="11"/>
  <c r="Q122" i="11"/>
  <c r="Q117" i="11" s="1"/>
  <c r="G147" i="11"/>
  <c r="G123" i="11"/>
  <c r="G132" i="11"/>
  <c r="G129" i="11"/>
  <c r="G125" i="11"/>
  <c r="O147" i="11"/>
  <c r="O123" i="11"/>
  <c r="O132" i="11"/>
  <c r="O129" i="11"/>
  <c r="O125" i="11"/>
  <c r="T106" i="11"/>
  <c r="T108" i="11"/>
  <c r="G145" i="11"/>
  <c r="F82" i="12"/>
  <c r="F3" i="12"/>
  <c r="N82" i="12"/>
  <c r="N3" i="12"/>
  <c r="V82" i="12"/>
  <c r="V3" i="12"/>
  <c r="H97" i="12"/>
  <c r="H158" i="4" s="1"/>
  <c r="H85" i="12"/>
  <c r="C98" i="12"/>
  <c r="C159" i="4" s="1"/>
  <c r="C86" i="12"/>
  <c r="G58" i="8"/>
  <c r="O58" i="8"/>
  <c r="W58" i="8"/>
  <c r="D111" i="9"/>
  <c r="L111" i="9"/>
  <c r="T111" i="9"/>
  <c r="B128" i="9"/>
  <c r="J128" i="9"/>
  <c r="R128" i="9"/>
  <c r="S156" i="9"/>
  <c r="S147" i="9" s="1"/>
  <c r="F156" i="10"/>
  <c r="N156" i="10"/>
  <c r="J111" i="10"/>
  <c r="G128" i="10"/>
  <c r="D136" i="11"/>
  <c r="D113" i="11"/>
  <c r="D109" i="11"/>
  <c r="D105" i="11"/>
  <c r="D115" i="11"/>
  <c r="D111" i="11"/>
  <c r="D107" i="11"/>
  <c r="T136" i="11"/>
  <c r="T113" i="11"/>
  <c r="T109" i="11"/>
  <c r="T105" i="11"/>
  <c r="T115" i="11"/>
  <c r="T111" i="11"/>
  <c r="T107" i="11"/>
  <c r="H111" i="11"/>
  <c r="P111" i="11"/>
  <c r="D129" i="11"/>
  <c r="D125" i="11"/>
  <c r="D130" i="11"/>
  <c r="D126" i="11"/>
  <c r="D122" i="11"/>
  <c r="D147" i="11"/>
  <c r="D132" i="11"/>
  <c r="H156" i="11"/>
  <c r="P156" i="11"/>
  <c r="U108" i="11"/>
  <c r="G130" i="11"/>
  <c r="O145" i="11"/>
  <c r="V63" i="12"/>
  <c r="Q101" i="12"/>
  <c r="Q162" i="4" s="1"/>
  <c r="V98" i="12"/>
  <c r="V159" i="4" s="1"/>
  <c r="H58" i="8"/>
  <c r="P58" i="8"/>
  <c r="C128" i="9"/>
  <c r="K128" i="9"/>
  <c r="T156" i="9"/>
  <c r="T147" i="9" s="1"/>
  <c r="E145" i="10"/>
  <c r="E111" i="10"/>
  <c r="M145" i="10"/>
  <c r="M111" i="10"/>
  <c r="U145" i="10"/>
  <c r="U111" i="10"/>
  <c r="B111" i="10"/>
  <c r="R128" i="10"/>
  <c r="K156" i="10"/>
  <c r="E113" i="11"/>
  <c r="E109" i="11"/>
  <c r="E105" i="11"/>
  <c r="E106" i="11"/>
  <c r="E115" i="11"/>
  <c r="E111" i="11"/>
  <c r="E107" i="11"/>
  <c r="U113" i="11"/>
  <c r="U109" i="11"/>
  <c r="U105" i="11"/>
  <c r="U106" i="11"/>
  <c r="U115" i="11"/>
  <c r="U111" i="11"/>
  <c r="U107" i="11"/>
  <c r="I156" i="11"/>
  <c r="Q156" i="11"/>
  <c r="G126" i="11"/>
  <c r="O130" i="11"/>
  <c r="W145" i="11"/>
  <c r="N86" i="12"/>
  <c r="S253" i="13"/>
  <c r="I58" i="8"/>
  <c r="Q58" i="8"/>
  <c r="L128" i="9"/>
  <c r="F145" i="10"/>
  <c r="N145" i="10"/>
  <c r="V145" i="10"/>
  <c r="H156" i="10"/>
  <c r="P156" i="10"/>
  <c r="V111" i="10"/>
  <c r="L156" i="10"/>
  <c r="H115" i="11"/>
  <c r="H107" i="11"/>
  <c r="H136" i="11"/>
  <c r="H113" i="11"/>
  <c r="H109" i="11"/>
  <c r="H105" i="11"/>
  <c r="B5" i="11"/>
  <c r="B145" i="11"/>
  <c r="J5" i="11"/>
  <c r="J145" i="11"/>
  <c r="R5" i="11"/>
  <c r="R111" i="11" s="1"/>
  <c r="R145" i="11"/>
  <c r="H147" i="11"/>
  <c r="H123" i="11"/>
  <c r="H132" i="11"/>
  <c r="H129" i="11"/>
  <c r="H125" i="11"/>
  <c r="H130" i="11"/>
  <c r="H126" i="11"/>
  <c r="H122" i="11"/>
  <c r="B156" i="11"/>
  <c r="B54" i="11"/>
  <c r="B128" i="11" s="1"/>
  <c r="J156" i="11"/>
  <c r="J54" i="11"/>
  <c r="J128" i="11" s="1"/>
  <c r="R156" i="11"/>
  <c r="R54" i="11"/>
  <c r="H106" i="11"/>
  <c r="E108" i="11"/>
  <c r="E112" i="11"/>
  <c r="G122" i="11"/>
  <c r="O126" i="11"/>
  <c r="G87" i="12"/>
  <c r="G65" i="12"/>
  <c r="G63" i="12" s="1"/>
  <c r="O87" i="12"/>
  <c r="O65" i="12"/>
  <c r="O63" i="12" s="1"/>
  <c r="W87" i="12"/>
  <c r="W65" i="12"/>
  <c r="W63" i="12" s="1"/>
  <c r="I100" i="12"/>
  <c r="I161" i="4" s="1"/>
  <c r="I88" i="12"/>
  <c r="Q88" i="12"/>
  <c r="Q100" i="12"/>
  <c r="Q161" i="4" s="1"/>
  <c r="C89" i="12"/>
  <c r="K89" i="12"/>
  <c r="S89" i="12"/>
  <c r="N253" i="13"/>
  <c r="D128" i="11"/>
  <c r="L128" i="11"/>
  <c r="T128" i="11"/>
  <c r="H145" i="11"/>
  <c r="P145" i="11"/>
  <c r="E3" i="12"/>
  <c r="M3" i="12"/>
  <c r="U3" i="12"/>
  <c r="D65" i="12"/>
  <c r="D63" i="12" s="1"/>
  <c r="M65" i="12"/>
  <c r="I82" i="12"/>
  <c r="K85" i="12"/>
  <c r="V85" i="12"/>
  <c r="T88" i="12"/>
  <c r="Q99" i="12"/>
  <c r="Q160" i="4" s="1"/>
  <c r="K100" i="12"/>
  <c r="K161" i="4" s="1"/>
  <c r="G199" i="13"/>
  <c r="G253" i="13"/>
  <c r="O253" i="13"/>
  <c r="W253" i="13"/>
  <c r="B204" i="14"/>
  <c r="J204" i="14"/>
  <c r="R204" i="14"/>
  <c r="D204" i="14"/>
  <c r="L204" i="14"/>
  <c r="T204" i="14"/>
  <c r="C233" i="15"/>
  <c r="C183" i="15"/>
  <c r="C179" i="15"/>
  <c r="C176" i="15"/>
  <c r="C185" i="15"/>
  <c r="S233" i="15"/>
  <c r="S183" i="15"/>
  <c r="S179" i="15"/>
  <c r="S185" i="15"/>
  <c r="S176" i="15"/>
  <c r="I216" i="15"/>
  <c r="I105" i="11"/>
  <c r="I109" i="11"/>
  <c r="I113" i="11"/>
  <c r="E128" i="11"/>
  <c r="M128" i="11"/>
  <c r="U128" i="11"/>
  <c r="E132" i="11"/>
  <c r="M132" i="11"/>
  <c r="I145" i="11"/>
  <c r="Q145" i="11"/>
  <c r="H82" i="12"/>
  <c r="P82" i="12"/>
  <c r="B97" i="12"/>
  <c r="B158" i="4" s="1"/>
  <c r="B85" i="12"/>
  <c r="J97" i="12"/>
  <c r="J158" i="4" s="1"/>
  <c r="J85" i="12"/>
  <c r="R97" i="12"/>
  <c r="R158" i="4" s="1"/>
  <c r="R85" i="12"/>
  <c r="J82" i="12"/>
  <c r="W85" i="12"/>
  <c r="K86" i="12"/>
  <c r="U88" i="12"/>
  <c r="Q97" i="12"/>
  <c r="Q158" i="4" s="1"/>
  <c r="F162" i="13"/>
  <c r="N162" i="13"/>
  <c r="V162" i="13"/>
  <c r="H162" i="13"/>
  <c r="P162" i="13"/>
  <c r="C224" i="13"/>
  <c r="K224" i="13"/>
  <c r="S224" i="13"/>
  <c r="E224" i="13"/>
  <c r="M224" i="13"/>
  <c r="U224" i="13"/>
  <c r="B241" i="14"/>
  <c r="J241" i="14"/>
  <c r="R241" i="14"/>
  <c r="F261" i="14"/>
  <c r="I218" i="15"/>
  <c r="I253" i="15"/>
  <c r="I211" i="15"/>
  <c r="I214" i="15"/>
  <c r="I213" i="15"/>
  <c r="I210" i="15"/>
  <c r="I209" i="15"/>
  <c r="I217" i="15"/>
  <c r="B253" i="15"/>
  <c r="B211" i="15"/>
  <c r="B214" i="15"/>
  <c r="B213" i="15"/>
  <c r="B210" i="15"/>
  <c r="B209" i="15"/>
  <c r="B217" i="15"/>
  <c r="B78" i="12"/>
  <c r="B107" i="4" s="1"/>
  <c r="B218" i="15"/>
  <c r="J253" i="15"/>
  <c r="J211" i="15"/>
  <c r="J214" i="15"/>
  <c r="J213" i="15"/>
  <c r="J210" i="15"/>
  <c r="J209" i="15"/>
  <c r="J204" i="15" s="1"/>
  <c r="J78" i="12"/>
  <c r="J107" i="4" s="1"/>
  <c r="J217" i="15"/>
  <c r="R253" i="15"/>
  <c r="R211" i="15"/>
  <c r="R218" i="15"/>
  <c r="R78" i="12"/>
  <c r="R107" i="4" s="1"/>
  <c r="R214" i="15"/>
  <c r="R213" i="15"/>
  <c r="R210" i="15"/>
  <c r="R209" i="15"/>
  <c r="J218" i="15"/>
  <c r="B65" i="12"/>
  <c r="B99" i="12"/>
  <c r="B160" i="4" s="1"/>
  <c r="J65" i="12"/>
  <c r="J99" i="12"/>
  <c r="J160" i="4" s="1"/>
  <c r="R65" i="12"/>
  <c r="R99" i="12"/>
  <c r="R160" i="4" s="1"/>
  <c r="C85" i="12"/>
  <c r="B87" i="12"/>
  <c r="L88" i="12"/>
  <c r="V89" i="12"/>
  <c r="C97" i="12"/>
  <c r="C158" i="4" s="1"/>
  <c r="S97" i="12"/>
  <c r="S158" i="4" s="1"/>
  <c r="B241" i="13"/>
  <c r="B233" i="13" s="1"/>
  <c r="B181" i="13"/>
  <c r="J241" i="13"/>
  <c r="J233" i="13" s="1"/>
  <c r="J181" i="13"/>
  <c r="R241" i="13"/>
  <c r="R233" i="13" s="1"/>
  <c r="R181" i="13"/>
  <c r="D199" i="13"/>
  <c r="D251" i="13"/>
  <c r="L199" i="13"/>
  <c r="L251" i="13"/>
  <c r="T199" i="13"/>
  <c r="T251" i="13"/>
  <c r="F216" i="13"/>
  <c r="F261" i="13"/>
  <c r="F253" i="13" s="1"/>
  <c r="I204" i="13"/>
  <c r="Q204" i="13"/>
  <c r="B185" i="15"/>
  <c r="B182" i="15"/>
  <c r="B178" i="15"/>
  <c r="B233" i="15"/>
  <c r="B183" i="15"/>
  <c r="B179" i="15"/>
  <c r="B176" i="15"/>
  <c r="J185" i="15"/>
  <c r="J233" i="15"/>
  <c r="J182" i="15"/>
  <c r="J178" i="15"/>
  <c r="J183" i="15"/>
  <c r="J179" i="15"/>
  <c r="J176" i="15"/>
  <c r="R185" i="15"/>
  <c r="R182" i="15"/>
  <c r="R178" i="15"/>
  <c r="R183" i="15"/>
  <c r="R179" i="15"/>
  <c r="R176" i="15"/>
  <c r="C261" i="15"/>
  <c r="C115" i="15"/>
  <c r="C216" i="15" s="1"/>
  <c r="K261" i="15"/>
  <c r="K115" i="15"/>
  <c r="K216" i="15" s="1"/>
  <c r="S261" i="15"/>
  <c r="S115" i="15"/>
  <c r="S216" i="15" s="1"/>
  <c r="I108" i="11"/>
  <c r="I112" i="11"/>
  <c r="E123" i="11"/>
  <c r="M123" i="11"/>
  <c r="G128" i="11"/>
  <c r="O128" i="11"/>
  <c r="W128" i="11"/>
  <c r="I136" i="11"/>
  <c r="C145" i="11"/>
  <c r="K145" i="11"/>
  <c r="S145" i="11"/>
  <c r="E147" i="11"/>
  <c r="M147" i="11"/>
  <c r="G156" i="11"/>
  <c r="O156" i="11"/>
  <c r="W156" i="11"/>
  <c r="C99" i="12"/>
  <c r="C160" i="4" s="1"/>
  <c r="K99" i="12"/>
  <c r="K160" i="4" s="1"/>
  <c r="E100" i="12"/>
  <c r="E161" i="4" s="1"/>
  <c r="B82" i="12"/>
  <c r="O85" i="12"/>
  <c r="C87" i="12"/>
  <c r="C88" i="12"/>
  <c r="M88" i="12"/>
  <c r="M89" i="12"/>
  <c r="W89" i="12"/>
  <c r="D97" i="12"/>
  <c r="D158" i="4" s="1"/>
  <c r="T97" i="12"/>
  <c r="T158" i="4" s="1"/>
  <c r="H99" i="12"/>
  <c r="H160" i="4" s="1"/>
  <c r="B100" i="12"/>
  <c r="B161" i="4" s="1"/>
  <c r="R100" i="12"/>
  <c r="R161" i="4" s="1"/>
  <c r="L101" i="12"/>
  <c r="L162" i="4" s="1"/>
  <c r="H233" i="13"/>
  <c r="P233" i="13"/>
  <c r="D241" i="14"/>
  <c r="D181" i="14"/>
  <c r="L241" i="14"/>
  <c r="L181" i="14"/>
  <c r="T241" i="14"/>
  <c r="T181" i="14"/>
  <c r="H261" i="14"/>
  <c r="H216" i="14"/>
  <c r="P261" i="14"/>
  <c r="P216" i="14"/>
  <c r="F171" i="14"/>
  <c r="N171" i="14"/>
  <c r="V171" i="14"/>
  <c r="H171" i="14"/>
  <c r="P171" i="14"/>
  <c r="C182" i="15"/>
  <c r="H128" i="11"/>
  <c r="P128" i="11"/>
  <c r="Q3" i="12"/>
  <c r="K63" i="12"/>
  <c r="H65" i="12"/>
  <c r="Q65" i="12"/>
  <c r="F100" i="12"/>
  <c r="F161" i="4" s="1"/>
  <c r="R70" i="12"/>
  <c r="F85" i="12"/>
  <c r="D88" i="12"/>
  <c r="N89" i="12"/>
  <c r="I99" i="12"/>
  <c r="I160" i="4" s="1"/>
  <c r="D241" i="13"/>
  <c r="D233" i="13" s="1"/>
  <c r="D181" i="13"/>
  <c r="L241" i="13"/>
  <c r="L233" i="13" s="1"/>
  <c r="L181" i="13"/>
  <c r="T241" i="13"/>
  <c r="T233" i="13" s="1"/>
  <c r="T181" i="13"/>
  <c r="F199" i="13"/>
  <c r="F251" i="13"/>
  <c r="F243" i="13" s="1"/>
  <c r="N199" i="13"/>
  <c r="N251" i="13"/>
  <c r="N243" i="13" s="1"/>
  <c r="V199" i="13"/>
  <c r="V251" i="13"/>
  <c r="V243" i="13" s="1"/>
  <c r="H261" i="13"/>
  <c r="H253" i="13" s="1"/>
  <c r="H216" i="13"/>
  <c r="P261" i="13"/>
  <c r="P253" i="13" s="1"/>
  <c r="P216" i="13"/>
  <c r="C204" i="13"/>
  <c r="K204" i="13"/>
  <c r="S204" i="13"/>
  <c r="E204" i="13"/>
  <c r="M204" i="13"/>
  <c r="U204" i="13"/>
  <c r="I233" i="13"/>
  <c r="Q233" i="13"/>
  <c r="E241" i="14"/>
  <c r="M241" i="14"/>
  <c r="U241" i="14"/>
  <c r="G251" i="14"/>
  <c r="I261" i="14"/>
  <c r="Q261" i="14"/>
  <c r="F162" i="14"/>
  <c r="N162" i="14"/>
  <c r="V162" i="14"/>
  <c r="H162" i="14"/>
  <c r="P162" i="14"/>
  <c r="K233" i="15"/>
  <c r="K185" i="15"/>
  <c r="K183" i="15"/>
  <c r="K179" i="15"/>
  <c r="K176" i="15"/>
  <c r="K182" i="15"/>
  <c r="I107" i="11"/>
  <c r="E122" i="11"/>
  <c r="M122" i="11"/>
  <c r="E126" i="11"/>
  <c r="M126" i="11"/>
  <c r="I128" i="11"/>
  <c r="Q128" i="11"/>
  <c r="T63" i="12"/>
  <c r="S65" i="12"/>
  <c r="S63" i="12" s="1"/>
  <c r="J70" i="12"/>
  <c r="G85" i="12"/>
  <c r="E88" i="12"/>
  <c r="O89" i="12"/>
  <c r="E241" i="13"/>
  <c r="E233" i="13" s="1"/>
  <c r="E181" i="13"/>
  <c r="M241" i="13"/>
  <c r="M233" i="13" s="1"/>
  <c r="M181" i="13"/>
  <c r="U241" i="13"/>
  <c r="U233" i="13" s="1"/>
  <c r="U181" i="13"/>
  <c r="I261" i="13"/>
  <c r="I253" i="13" s="1"/>
  <c r="I216" i="13"/>
  <c r="Q261" i="13"/>
  <c r="Q253" i="13" s="1"/>
  <c r="Q216" i="13"/>
  <c r="I187" i="13"/>
  <c r="Q187" i="13"/>
  <c r="C243" i="13"/>
  <c r="F199" i="14"/>
  <c r="E241" i="15"/>
  <c r="E34" i="15"/>
  <c r="E181" i="15" s="1"/>
  <c r="M241" i="15"/>
  <c r="M181" i="15"/>
  <c r="M34" i="15"/>
  <c r="U241" i="15"/>
  <c r="U34" i="15"/>
  <c r="G251" i="15"/>
  <c r="G199" i="15"/>
  <c r="O251" i="15"/>
  <c r="O199" i="15"/>
  <c r="W251" i="15"/>
  <c r="W199" i="15"/>
  <c r="Q218" i="15"/>
  <c r="Q253" i="15"/>
  <c r="Q217" i="15"/>
  <c r="Q211" i="15"/>
  <c r="Q214" i="15"/>
  <c r="Q213" i="15"/>
  <c r="Q210" i="15"/>
  <c r="Q209" i="15"/>
  <c r="T65" i="12"/>
  <c r="F99" i="12"/>
  <c r="F160" i="4" s="1"/>
  <c r="F87" i="12"/>
  <c r="N99" i="12"/>
  <c r="N160" i="4" s="1"/>
  <c r="N87" i="12"/>
  <c r="V99" i="12"/>
  <c r="V160" i="4" s="1"/>
  <c r="V87" i="12"/>
  <c r="H100" i="12"/>
  <c r="H161" i="4" s="1"/>
  <c r="H88" i="12"/>
  <c r="P100" i="12"/>
  <c r="P161" i="4" s="1"/>
  <c r="P88" i="12"/>
  <c r="B89" i="12"/>
  <c r="J89" i="12"/>
  <c r="R101" i="12"/>
  <c r="R162" i="4" s="1"/>
  <c r="R89" i="12"/>
  <c r="R87" i="12"/>
  <c r="F89" i="12"/>
  <c r="F241" i="13"/>
  <c r="F233" i="13" s="1"/>
  <c r="F181" i="13"/>
  <c r="N241" i="13"/>
  <c r="N233" i="13" s="1"/>
  <c r="N181" i="13"/>
  <c r="V241" i="13"/>
  <c r="V233" i="13" s="1"/>
  <c r="V181" i="13"/>
  <c r="H251" i="13"/>
  <c r="H243" i="13" s="1"/>
  <c r="H199" i="13"/>
  <c r="P251" i="13"/>
  <c r="P243" i="13" s="1"/>
  <c r="P199" i="13"/>
  <c r="B261" i="13"/>
  <c r="B253" i="13" s="1"/>
  <c r="B216" i="13"/>
  <c r="J261" i="13"/>
  <c r="J253" i="13" s="1"/>
  <c r="J216" i="13"/>
  <c r="R261" i="13"/>
  <c r="R253" i="13" s="1"/>
  <c r="R216" i="13"/>
  <c r="D243" i="13"/>
  <c r="L243" i="13"/>
  <c r="T243" i="13"/>
  <c r="E253" i="13"/>
  <c r="U253" i="13"/>
  <c r="N199" i="14"/>
  <c r="H204" i="14"/>
  <c r="P204" i="14"/>
  <c r="R261" i="14"/>
  <c r="I162" i="15"/>
  <c r="Q162" i="15"/>
  <c r="C162" i="15"/>
  <c r="K162" i="15"/>
  <c r="S162" i="15"/>
  <c r="K178" i="15"/>
  <c r="Q216" i="15"/>
  <c r="H181" i="13"/>
  <c r="P181" i="13"/>
  <c r="B251" i="13"/>
  <c r="B243" i="13" s="1"/>
  <c r="J251" i="13"/>
  <c r="J243" i="13" s="1"/>
  <c r="R251" i="13"/>
  <c r="R243" i="13" s="1"/>
  <c r="D261" i="13"/>
  <c r="D253" i="13" s="1"/>
  <c r="L261" i="13"/>
  <c r="L253" i="13" s="1"/>
  <c r="T261" i="13"/>
  <c r="T253" i="13" s="1"/>
  <c r="G181" i="14"/>
  <c r="O181" i="14"/>
  <c r="W181" i="14"/>
  <c r="G199" i="14"/>
  <c r="O199" i="14"/>
  <c r="W199" i="14"/>
  <c r="G216" i="14"/>
  <c r="O216" i="14"/>
  <c r="W216" i="14"/>
  <c r="I251" i="14"/>
  <c r="Q251" i="14"/>
  <c r="C261" i="14"/>
  <c r="K261" i="14"/>
  <c r="S261" i="14"/>
  <c r="D34" i="15"/>
  <c r="D181" i="15" s="1"/>
  <c r="L34" i="15"/>
  <c r="L181" i="15" s="1"/>
  <c r="T34" i="15"/>
  <c r="T181" i="15" s="1"/>
  <c r="F241" i="15"/>
  <c r="N241" i="15"/>
  <c r="V241" i="15"/>
  <c r="H251" i="15"/>
  <c r="D261" i="15"/>
  <c r="D216" i="15"/>
  <c r="L261" i="15"/>
  <c r="L216" i="15"/>
  <c r="T261" i="15"/>
  <c r="T216" i="15"/>
  <c r="H176" i="15"/>
  <c r="P176" i="15"/>
  <c r="F179" i="15"/>
  <c r="N179" i="15"/>
  <c r="V179" i="15"/>
  <c r="B181" i="15"/>
  <c r="J181" i="15"/>
  <c r="R181" i="15"/>
  <c r="F183" i="15"/>
  <c r="N183" i="15"/>
  <c r="V183" i="15"/>
  <c r="I199" i="15"/>
  <c r="U199" i="15"/>
  <c r="G209" i="15"/>
  <c r="O211" i="15"/>
  <c r="G213" i="15"/>
  <c r="W218" i="15"/>
  <c r="F253" i="15"/>
  <c r="E89" i="16"/>
  <c r="I181" i="13"/>
  <c r="Q181" i="13"/>
  <c r="C251" i="13"/>
  <c r="K251" i="13"/>
  <c r="K243" i="13" s="1"/>
  <c r="S251" i="13"/>
  <c r="S243" i="13" s="1"/>
  <c r="E261" i="13"/>
  <c r="M261" i="13"/>
  <c r="M253" i="13" s="1"/>
  <c r="U261" i="13"/>
  <c r="H181" i="14"/>
  <c r="P181" i="14"/>
  <c r="B251" i="14"/>
  <c r="J251" i="14"/>
  <c r="R251" i="14"/>
  <c r="D261" i="14"/>
  <c r="L261" i="14"/>
  <c r="T261" i="14"/>
  <c r="G241" i="15"/>
  <c r="O241" i="15"/>
  <c r="W241" i="15"/>
  <c r="E261" i="15"/>
  <c r="M261" i="15"/>
  <c r="U261" i="15"/>
  <c r="I176" i="15"/>
  <c r="Q176" i="15"/>
  <c r="N185" i="15"/>
  <c r="B187" i="15"/>
  <c r="J187" i="15"/>
  <c r="R187" i="15"/>
  <c r="D187" i="15"/>
  <c r="L187" i="15"/>
  <c r="T187" i="15"/>
  <c r="K199" i="15"/>
  <c r="V199" i="15"/>
  <c r="G210" i="15"/>
  <c r="G214" i="15"/>
  <c r="U216" i="15"/>
  <c r="K89" i="16"/>
  <c r="N261" i="13"/>
  <c r="V261" i="13"/>
  <c r="V253" i="13" s="1"/>
  <c r="I181" i="14"/>
  <c r="Q181" i="14"/>
  <c r="I216" i="14"/>
  <c r="Q216" i="14"/>
  <c r="C251" i="14"/>
  <c r="K251" i="14"/>
  <c r="S251" i="14"/>
  <c r="E261" i="14"/>
  <c r="M261" i="14"/>
  <c r="U261" i="14"/>
  <c r="H241" i="15"/>
  <c r="P241" i="15"/>
  <c r="B199" i="15"/>
  <c r="B251" i="15"/>
  <c r="J199" i="15"/>
  <c r="J251" i="15"/>
  <c r="R199" i="15"/>
  <c r="R251" i="15"/>
  <c r="D217" i="15"/>
  <c r="D213" i="15"/>
  <c r="D209" i="15"/>
  <c r="D253" i="15"/>
  <c r="L217" i="15"/>
  <c r="L213" i="15"/>
  <c r="L209" i="15"/>
  <c r="L253" i="15"/>
  <c r="T217" i="15"/>
  <c r="T213" i="15"/>
  <c r="T209" i="15"/>
  <c r="T253" i="15"/>
  <c r="F261" i="15"/>
  <c r="N261" i="15"/>
  <c r="V261" i="15"/>
  <c r="F178" i="15"/>
  <c r="N178" i="15"/>
  <c r="V178" i="15"/>
  <c r="H179" i="15"/>
  <c r="P179" i="15"/>
  <c r="F182" i="15"/>
  <c r="N182" i="15"/>
  <c r="V182" i="15"/>
  <c r="M199" i="15"/>
  <c r="G211" i="15"/>
  <c r="V216" i="15"/>
  <c r="B241" i="15"/>
  <c r="C181" i="13"/>
  <c r="K181" i="13"/>
  <c r="S181" i="13"/>
  <c r="E251" i="13"/>
  <c r="E243" i="13" s="1"/>
  <c r="M251" i="13"/>
  <c r="M243" i="13" s="1"/>
  <c r="U251" i="13"/>
  <c r="U243" i="13" s="1"/>
  <c r="B181" i="14"/>
  <c r="J181" i="14"/>
  <c r="R181" i="14"/>
  <c r="D251" i="14"/>
  <c r="L251" i="14"/>
  <c r="T251" i="14"/>
  <c r="G34" i="15"/>
  <c r="G181" i="15" s="1"/>
  <c r="O34" i="15"/>
  <c r="O181" i="15" s="1"/>
  <c r="W34" i="15"/>
  <c r="I241" i="15"/>
  <c r="Q241" i="15"/>
  <c r="C251" i="15"/>
  <c r="E115" i="15"/>
  <c r="E216" i="15" s="1"/>
  <c r="M115" i="15"/>
  <c r="U115" i="15"/>
  <c r="G261" i="15"/>
  <c r="O261" i="15"/>
  <c r="W261" i="15"/>
  <c r="I179" i="15"/>
  <c r="Q179" i="15"/>
  <c r="I183" i="15"/>
  <c r="Q183" i="15"/>
  <c r="F185" i="15"/>
  <c r="Q185" i="15"/>
  <c r="C199" i="15"/>
  <c r="N199" i="15"/>
  <c r="T210" i="15"/>
  <c r="T211" i="15"/>
  <c r="T214" i="15"/>
  <c r="W216" i="15"/>
  <c r="J241" i="15"/>
  <c r="C181" i="14"/>
  <c r="K181" i="14"/>
  <c r="S181" i="14"/>
  <c r="E251" i="14"/>
  <c r="M251" i="14"/>
  <c r="U251" i="14"/>
  <c r="H185" i="15"/>
  <c r="H233" i="15"/>
  <c r="P185" i="15"/>
  <c r="P233" i="15"/>
  <c r="F218" i="15"/>
  <c r="F214" i="15"/>
  <c r="F210" i="15"/>
  <c r="F217" i="15"/>
  <c r="F213" i="15"/>
  <c r="F209" i="15"/>
  <c r="N218" i="15"/>
  <c r="N214" i="15"/>
  <c r="N210" i="15"/>
  <c r="N217" i="15"/>
  <c r="N213" i="15"/>
  <c r="N209" i="15"/>
  <c r="V218" i="15"/>
  <c r="V214" i="15"/>
  <c r="V210" i="15"/>
  <c r="V217" i="15"/>
  <c r="V213" i="15"/>
  <c r="V209" i="15"/>
  <c r="H261" i="15"/>
  <c r="P261" i="15"/>
  <c r="H178" i="15"/>
  <c r="P178" i="15"/>
  <c r="F181" i="15"/>
  <c r="N181" i="15"/>
  <c r="V181" i="15"/>
  <c r="H182" i="15"/>
  <c r="P182" i="15"/>
  <c r="W209" i="15"/>
  <c r="N216" i="15"/>
  <c r="D218" i="15"/>
  <c r="R241" i="15"/>
  <c r="I89" i="16"/>
  <c r="C241" i="15"/>
  <c r="K241" i="15"/>
  <c r="S241" i="15"/>
  <c r="E251" i="15"/>
  <c r="O253" i="15"/>
  <c r="O217" i="15"/>
  <c r="W253" i="15"/>
  <c r="W217" i="15"/>
  <c r="I261" i="15"/>
  <c r="Q261" i="15"/>
  <c r="I178" i="15"/>
  <c r="Q178" i="15"/>
  <c r="I182" i="15"/>
  <c r="Q182" i="15"/>
  <c r="I185" i="15"/>
  <c r="P199" i="15"/>
  <c r="R204" i="15"/>
  <c r="L210" i="15"/>
  <c r="W210" i="15"/>
  <c r="L211" i="15"/>
  <c r="V211" i="15"/>
  <c r="L214" i="15"/>
  <c r="W214" i="15"/>
  <c r="O216" i="15"/>
  <c r="D251" i="15"/>
  <c r="D241" i="15"/>
  <c r="L241" i="15"/>
  <c r="T241" i="15"/>
  <c r="F251" i="15"/>
  <c r="H115" i="15"/>
  <c r="P115" i="15"/>
  <c r="P216" i="15" s="1"/>
  <c r="B216" i="15"/>
  <c r="B261" i="15"/>
  <c r="J216" i="15"/>
  <c r="J261" i="15"/>
  <c r="R216" i="15"/>
  <c r="R261" i="15"/>
  <c r="F176" i="15"/>
  <c r="N176" i="15"/>
  <c r="V176" i="15"/>
  <c r="H181" i="15"/>
  <c r="P181" i="15"/>
  <c r="Q199" i="15"/>
  <c r="O209" i="15"/>
  <c r="W211" i="15"/>
  <c r="O213" i="15"/>
  <c r="F216" i="15"/>
  <c r="G218" i="15"/>
  <c r="T218" i="15"/>
  <c r="L251" i="15"/>
  <c r="C89" i="16"/>
  <c r="C52" i="16"/>
  <c r="K52" i="16"/>
  <c r="F90" i="16"/>
  <c r="N90" i="16"/>
  <c r="V90" i="16"/>
  <c r="B101" i="16"/>
  <c r="B164" i="4" s="1"/>
  <c r="J101" i="16"/>
  <c r="J164" i="4" s="1"/>
  <c r="R101" i="16"/>
  <c r="R164" i="4" s="1"/>
  <c r="F103" i="16"/>
  <c r="F166" i="4" s="1"/>
  <c r="N103" i="16"/>
  <c r="N166" i="4" s="1"/>
  <c r="V103" i="16"/>
  <c r="V166" i="4" s="1"/>
  <c r="G5" i="17"/>
  <c r="O5" i="17"/>
  <c r="O217" i="19" s="1"/>
  <c r="W5" i="17"/>
  <c r="E190" i="17"/>
  <c r="E237" i="17"/>
  <c r="E229" i="17" s="1"/>
  <c r="M190" i="17"/>
  <c r="M237" i="17"/>
  <c r="M229" i="17" s="1"/>
  <c r="U190" i="17"/>
  <c r="U237" i="17"/>
  <c r="G203" i="17"/>
  <c r="G246" i="17"/>
  <c r="O203" i="17"/>
  <c r="O246" i="17"/>
  <c r="W203" i="17"/>
  <c r="W246" i="17"/>
  <c r="I209" i="17"/>
  <c r="I248" i="17"/>
  <c r="I240" i="17" s="1"/>
  <c r="Q209" i="17"/>
  <c r="Q248" i="17"/>
  <c r="E161" i="17"/>
  <c r="M161" i="17"/>
  <c r="U161" i="17"/>
  <c r="C163" i="17"/>
  <c r="L163" i="17"/>
  <c r="U163" i="17"/>
  <c r="Q164" i="17"/>
  <c r="D165" i="17"/>
  <c r="M165" i="17"/>
  <c r="J166" i="17"/>
  <c r="S166" i="17"/>
  <c r="B168" i="17"/>
  <c r="K168" i="17"/>
  <c r="U168" i="17"/>
  <c r="Q169" i="17"/>
  <c r="D170" i="17"/>
  <c r="I171" i="17"/>
  <c r="U171" i="17"/>
  <c r="I172" i="17"/>
  <c r="S172" i="17"/>
  <c r="I173" i="17"/>
  <c r="S173" i="17"/>
  <c r="S174" i="17"/>
  <c r="Q175" i="17"/>
  <c r="L184" i="17"/>
  <c r="K190" i="17"/>
  <c r="Q203" i="17"/>
  <c r="M209" i="17"/>
  <c r="E217" i="17"/>
  <c r="M217" i="17"/>
  <c r="U217" i="17"/>
  <c r="E226" i="18"/>
  <c r="M226" i="18"/>
  <c r="U226" i="18"/>
  <c r="I237" i="18"/>
  <c r="Q237" i="18"/>
  <c r="E248" i="18"/>
  <c r="M248" i="18"/>
  <c r="U248" i="18"/>
  <c r="M229" i="19"/>
  <c r="M185" i="19"/>
  <c r="M191" i="19"/>
  <c r="M187" i="19"/>
  <c r="M183" i="19"/>
  <c r="M192" i="19"/>
  <c r="M188" i="19"/>
  <c r="G191" i="19"/>
  <c r="G187" i="19"/>
  <c r="G229" i="19"/>
  <c r="G192" i="19"/>
  <c r="G188" i="19"/>
  <c r="G185" i="19"/>
  <c r="O191" i="19"/>
  <c r="O187" i="19"/>
  <c r="O183" i="19"/>
  <c r="O229" i="19"/>
  <c r="O192" i="19"/>
  <c r="O178" i="19" s="1"/>
  <c r="O188" i="19"/>
  <c r="O185" i="19"/>
  <c r="W191" i="19"/>
  <c r="W187" i="19"/>
  <c r="W183" i="19"/>
  <c r="W229" i="19"/>
  <c r="W192" i="19"/>
  <c r="W188" i="19"/>
  <c r="W185" i="19"/>
  <c r="H71" i="16"/>
  <c r="P71" i="16"/>
  <c r="I91" i="16"/>
  <c r="C92" i="16"/>
  <c r="K92" i="16"/>
  <c r="S92" i="16"/>
  <c r="E93" i="16"/>
  <c r="M93" i="16"/>
  <c r="U93" i="16"/>
  <c r="C101" i="16"/>
  <c r="C164" i="4" s="1"/>
  <c r="K101" i="16"/>
  <c r="K164" i="4" s="1"/>
  <c r="E102" i="16"/>
  <c r="E165" i="4" s="1"/>
  <c r="M102" i="16"/>
  <c r="M165" i="4" s="1"/>
  <c r="G103" i="16"/>
  <c r="G166" i="4" s="1"/>
  <c r="O103" i="16"/>
  <c r="O166" i="4" s="1"/>
  <c r="W103" i="16"/>
  <c r="W166" i="4" s="1"/>
  <c r="H173" i="17"/>
  <c r="H174" i="17"/>
  <c r="H170" i="17"/>
  <c r="H166" i="17"/>
  <c r="P173" i="17"/>
  <c r="P174" i="17"/>
  <c r="P170" i="17"/>
  <c r="P166" i="17"/>
  <c r="P162" i="17"/>
  <c r="B226" i="17"/>
  <c r="B217" i="17" s="1"/>
  <c r="B171" i="17"/>
  <c r="J226" i="17"/>
  <c r="J217" i="17" s="1"/>
  <c r="J171" i="17"/>
  <c r="R226" i="17"/>
  <c r="R217" i="17" s="1"/>
  <c r="R171" i="17"/>
  <c r="F190" i="17"/>
  <c r="F237" i="17"/>
  <c r="N190" i="17"/>
  <c r="N237" i="17"/>
  <c r="V190" i="17"/>
  <c r="V237" i="17"/>
  <c r="H246" i="17"/>
  <c r="H203" i="17"/>
  <c r="P246" i="17"/>
  <c r="P203" i="17"/>
  <c r="B209" i="17"/>
  <c r="B248" i="17"/>
  <c r="B240" i="17" s="1"/>
  <c r="J209" i="17"/>
  <c r="J248" i="17"/>
  <c r="J240" i="17" s="1"/>
  <c r="R209" i="17"/>
  <c r="R248" i="17"/>
  <c r="H162" i="17"/>
  <c r="Q162" i="17"/>
  <c r="D163" i="17"/>
  <c r="M163" i="17"/>
  <c r="I164" i="17"/>
  <c r="R164" i="17"/>
  <c r="E165" i="17"/>
  <c r="K166" i="17"/>
  <c r="T166" i="17"/>
  <c r="P167" i="17"/>
  <c r="C168" i="17"/>
  <c r="I169" i="17"/>
  <c r="R169" i="17"/>
  <c r="E170" i="17"/>
  <c r="K171" i="17"/>
  <c r="J172" i="17"/>
  <c r="J173" i="17"/>
  <c r="T173" i="17"/>
  <c r="I174" i="17"/>
  <c r="T174" i="17"/>
  <c r="H175" i="17"/>
  <c r="S175" i="17"/>
  <c r="M184" i="17"/>
  <c r="P190" i="17"/>
  <c r="U209" i="17"/>
  <c r="F217" i="17"/>
  <c r="N217" i="17"/>
  <c r="V217" i="17"/>
  <c r="T166" i="18"/>
  <c r="F226" i="18"/>
  <c r="N226" i="18"/>
  <c r="V226" i="18"/>
  <c r="B237" i="18"/>
  <c r="J237" i="18"/>
  <c r="R237" i="18"/>
  <c r="F248" i="18"/>
  <c r="N248" i="18"/>
  <c r="V248" i="18"/>
  <c r="E217" i="19"/>
  <c r="E176" i="19"/>
  <c r="E172" i="19"/>
  <c r="E173" i="19"/>
  <c r="E169" i="19"/>
  <c r="E165" i="19"/>
  <c r="E171" i="19"/>
  <c r="E168" i="19"/>
  <c r="E167" i="19"/>
  <c r="E52" i="16"/>
  <c r="B91" i="16"/>
  <c r="B89" i="16" s="1"/>
  <c r="J91" i="16"/>
  <c r="J89" i="16" s="1"/>
  <c r="R91" i="16"/>
  <c r="R89" i="16" s="1"/>
  <c r="G190" i="17"/>
  <c r="G237" i="17"/>
  <c r="G229" i="17" s="1"/>
  <c r="O190" i="17"/>
  <c r="O237" i="17"/>
  <c r="O229" i="17" s="1"/>
  <c r="W190" i="17"/>
  <c r="W237" i="17"/>
  <c r="W229" i="17" s="1"/>
  <c r="C209" i="17"/>
  <c r="C248" i="17"/>
  <c r="K209" i="17"/>
  <c r="K248" i="17"/>
  <c r="S209" i="17"/>
  <c r="S248" i="17"/>
  <c r="I162" i="17"/>
  <c r="E163" i="17"/>
  <c r="J164" i="17"/>
  <c r="S164" i="17"/>
  <c r="C166" i="17"/>
  <c r="L166" i="17"/>
  <c r="Q167" i="17"/>
  <c r="E168" i="17"/>
  <c r="S169" i="17"/>
  <c r="C171" i="17"/>
  <c r="M171" i="17"/>
  <c r="K172" i="17"/>
  <c r="K173" i="17"/>
  <c r="U173" i="17"/>
  <c r="K174" i="17"/>
  <c r="U174" i="17"/>
  <c r="I175" i="17"/>
  <c r="U175" i="17"/>
  <c r="O184" i="17"/>
  <c r="S190" i="17"/>
  <c r="G226" i="18"/>
  <c r="O226" i="18"/>
  <c r="W226" i="18"/>
  <c r="G248" i="18"/>
  <c r="O248" i="18"/>
  <c r="W248" i="18"/>
  <c r="E101" i="16"/>
  <c r="E164" i="4" s="1"/>
  <c r="O102" i="16"/>
  <c r="O165" i="4" s="1"/>
  <c r="W102" i="16"/>
  <c r="W165" i="4" s="1"/>
  <c r="I103" i="16"/>
  <c r="I166" i="4" s="1"/>
  <c r="Q103" i="16"/>
  <c r="Q166" i="4" s="1"/>
  <c r="B174" i="17"/>
  <c r="B175" i="17"/>
  <c r="B167" i="17"/>
  <c r="B163" i="17"/>
  <c r="J174" i="17"/>
  <c r="J175" i="17"/>
  <c r="J167" i="17"/>
  <c r="J163" i="17"/>
  <c r="R174" i="17"/>
  <c r="R175" i="17"/>
  <c r="R167" i="17"/>
  <c r="R163" i="17"/>
  <c r="L226" i="17"/>
  <c r="L217" i="17" s="1"/>
  <c r="L171" i="17"/>
  <c r="T226" i="17"/>
  <c r="T217" i="17" s="1"/>
  <c r="T171" i="17"/>
  <c r="F235" i="17"/>
  <c r="F184" i="17"/>
  <c r="N235" i="17"/>
  <c r="N184" i="17"/>
  <c r="V235" i="17"/>
  <c r="V229" i="17" s="1"/>
  <c r="V184" i="17"/>
  <c r="B246" i="17"/>
  <c r="B203" i="17"/>
  <c r="J246" i="17"/>
  <c r="J203" i="17"/>
  <c r="R246" i="17"/>
  <c r="R203" i="17"/>
  <c r="D248" i="17"/>
  <c r="D209" i="17"/>
  <c r="L248" i="17"/>
  <c r="L209" i="17"/>
  <c r="T248" i="17"/>
  <c r="T209" i="17"/>
  <c r="B162" i="17"/>
  <c r="J162" i="17"/>
  <c r="S162" i="17"/>
  <c r="B164" i="17"/>
  <c r="K164" i="17"/>
  <c r="U164" i="17"/>
  <c r="H165" i="17"/>
  <c r="Q165" i="17"/>
  <c r="M166" i="17"/>
  <c r="I167" i="17"/>
  <c r="S167" i="17"/>
  <c r="B169" i="17"/>
  <c r="K169" i="17"/>
  <c r="T169" i="17"/>
  <c r="Q170" i="17"/>
  <c r="D171" i="17"/>
  <c r="B172" i="17"/>
  <c r="B173" i="17"/>
  <c r="L173" i="17"/>
  <c r="L174" i="17"/>
  <c r="K175" i="17"/>
  <c r="C184" i="17"/>
  <c r="S184" i="17"/>
  <c r="H217" i="17"/>
  <c r="P217" i="17"/>
  <c r="H226" i="18"/>
  <c r="P226" i="18"/>
  <c r="P248" i="18"/>
  <c r="Q190" i="17"/>
  <c r="Q237" i="17"/>
  <c r="C246" i="17"/>
  <c r="C203" i="17"/>
  <c r="K246" i="17"/>
  <c r="K203" i="17"/>
  <c r="S246" i="17"/>
  <c r="S240" i="17" s="1"/>
  <c r="S203" i="17"/>
  <c r="I161" i="17"/>
  <c r="Q161" i="17"/>
  <c r="C162" i="17"/>
  <c r="C160" i="17" s="1"/>
  <c r="K162" i="17"/>
  <c r="T162" i="17"/>
  <c r="C164" i="17"/>
  <c r="I165" i="17"/>
  <c r="R165" i="17"/>
  <c r="E166" i="17"/>
  <c r="K167" i="17"/>
  <c r="C169" i="17"/>
  <c r="I170" i="17"/>
  <c r="R170" i="17"/>
  <c r="E171" i="17"/>
  <c r="C172" i="17"/>
  <c r="C173" i="17"/>
  <c r="M173" i="17"/>
  <c r="C174" i="17"/>
  <c r="M174" i="17"/>
  <c r="M175" i="17"/>
  <c r="D184" i="17"/>
  <c r="I217" i="17"/>
  <c r="Q217" i="17"/>
  <c r="C217" i="17"/>
  <c r="K217" i="17"/>
  <c r="S217" i="17"/>
  <c r="C229" i="17"/>
  <c r="K229" i="17"/>
  <c r="S229" i="17"/>
  <c r="Q240" i="17"/>
  <c r="I226" i="18"/>
  <c r="Q226" i="18"/>
  <c r="G246" i="18"/>
  <c r="O246" i="18"/>
  <c r="W246" i="18"/>
  <c r="G160" i="19"/>
  <c r="C103" i="16"/>
  <c r="C166" i="4" s="1"/>
  <c r="K103" i="16"/>
  <c r="K166" i="4" s="1"/>
  <c r="S103" i="16"/>
  <c r="S166" i="4" s="1"/>
  <c r="D175" i="17"/>
  <c r="D172" i="17"/>
  <c r="D168" i="17"/>
  <c r="D164" i="17"/>
  <c r="L175" i="17"/>
  <c r="L172" i="17"/>
  <c r="L168" i="17"/>
  <c r="L164" i="17"/>
  <c r="T175" i="17"/>
  <c r="T172" i="17"/>
  <c r="T168" i="17"/>
  <c r="T164" i="17"/>
  <c r="H184" i="17"/>
  <c r="H235" i="17"/>
  <c r="H229" i="17" s="1"/>
  <c r="P184" i="17"/>
  <c r="P235" i="17"/>
  <c r="P229" i="17" s="1"/>
  <c r="B237" i="17"/>
  <c r="B190" i="17"/>
  <c r="J237" i="17"/>
  <c r="J190" i="17"/>
  <c r="R237" i="17"/>
  <c r="R190" i="17"/>
  <c r="D203" i="17"/>
  <c r="D246" i="17"/>
  <c r="D240" i="17" s="1"/>
  <c r="L203" i="17"/>
  <c r="L246" i="17"/>
  <c r="T203" i="17"/>
  <c r="T246" i="17"/>
  <c r="T240" i="17" s="1"/>
  <c r="F248" i="17"/>
  <c r="F209" i="17"/>
  <c r="N248" i="17"/>
  <c r="N209" i="17"/>
  <c r="V248" i="17"/>
  <c r="V209" i="17"/>
  <c r="D162" i="17"/>
  <c r="L162" i="17"/>
  <c r="U162" i="17"/>
  <c r="E164" i="17"/>
  <c r="S165" i="17"/>
  <c r="C167" i="17"/>
  <c r="L167" i="17"/>
  <c r="U167" i="17"/>
  <c r="D169" i="17"/>
  <c r="M169" i="17"/>
  <c r="S170" i="17"/>
  <c r="F171" i="17"/>
  <c r="E172" i="17"/>
  <c r="D173" i="17"/>
  <c r="D174" i="17"/>
  <c r="C175" i="17"/>
  <c r="E184" i="17"/>
  <c r="U184" i="17"/>
  <c r="C190" i="17"/>
  <c r="B226" i="18"/>
  <c r="J226" i="18"/>
  <c r="R226" i="18"/>
  <c r="D235" i="18"/>
  <c r="L235" i="18"/>
  <c r="T235" i="18"/>
  <c r="H246" i="18"/>
  <c r="P246" i="18"/>
  <c r="I167" i="19"/>
  <c r="I217" i="19"/>
  <c r="I176" i="19"/>
  <c r="I172" i="19"/>
  <c r="I168" i="19"/>
  <c r="I173" i="19"/>
  <c r="I165" i="19"/>
  <c r="I169" i="19"/>
  <c r="Q167" i="19"/>
  <c r="Q217" i="19"/>
  <c r="Q176" i="19"/>
  <c r="Q172" i="19"/>
  <c r="Q168" i="19"/>
  <c r="Q165" i="19"/>
  <c r="Q169" i="19"/>
  <c r="Q173" i="19"/>
  <c r="I184" i="17"/>
  <c r="I235" i="17"/>
  <c r="I229" i="17" s="1"/>
  <c r="Q184" i="17"/>
  <c r="Q235" i="17"/>
  <c r="E203" i="17"/>
  <c r="E246" i="17"/>
  <c r="E240" i="17" s="1"/>
  <c r="M203" i="17"/>
  <c r="M246" i="17"/>
  <c r="M240" i="17" s="1"/>
  <c r="U203" i="17"/>
  <c r="U246" i="17"/>
  <c r="U240" i="17" s="1"/>
  <c r="G248" i="17"/>
  <c r="G240" i="17" s="1"/>
  <c r="G209" i="17"/>
  <c r="O248" i="17"/>
  <c r="O209" i="17"/>
  <c r="W248" i="17"/>
  <c r="W209" i="17"/>
  <c r="E162" i="17"/>
  <c r="M162" i="17"/>
  <c r="T165" i="17"/>
  <c r="D167" i="17"/>
  <c r="E169" i="17"/>
  <c r="T170" i="17"/>
  <c r="G171" i="17"/>
  <c r="E173" i="17"/>
  <c r="E174" i="17"/>
  <c r="E175" i="17"/>
  <c r="G184" i="17"/>
  <c r="W184" i="17"/>
  <c r="U229" i="17"/>
  <c r="C226" i="18"/>
  <c r="K226" i="18"/>
  <c r="S226" i="18"/>
  <c r="E235" i="18"/>
  <c r="M235" i="18"/>
  <c r="U235" i="18"/>
  <c r="I246" i="18"/>
  <c r="Q246" i="18"/>
  <c r="D53" i="16"/>
  <c r="L53" i="16"/>
  <c r="T53" i="16"/>
  <c r="F5" i="17"/>
  <c r="N5" i="17"/>
  <c r="N171" i="17" s="1"/>
  <c r="V5" i="17"/>
  <c r="B184" i="17"/>
  <c r="B235" i="17"/>
  <c r="J184" i="17"/>
  <c r="J235" i="17"/>
  <c r="R184" i="17"/>
  <c r="R235" i="17"/>
  <c r="D190" i="17"/>
  <c r="D237" i="17"/>
  <c r="D229" i="17" s="1"/>
  <c r="L190" i="17"/>
  <c r="L237" i="17"/>
  <c r="L229" i="17" s="1"/>
  <c r="T190" i="17"/>
  <c r="T237" i="17"/>
  <c r="T229" i="17" s="1"/>
  <c r="F203" i="17"/>
  <c r="F246" i="17"/>
  <c r="N203" i="17"/>
  <c r="N246" i="17"/>
  <c r="V203" i="17"/>
  <c r="V246" i="17"/>
  <c r="H209" i="17"/>
  <c r="H248" i="17"/>
  <c r="P209" i="17"/>
  <c r="P248" i="17"/>
  <c r="P240" i="17" s="1"/>
  <c r="D161" i="17"/>
  <c r="L161" i="17"/>
  <c r="T161" i="17"/>
  <c r="T163" i="17"/>
  <c r="P164" i="17"/>
  <c r="C165" i="17"/>
  <c r="L165" i="17"/>
  <c r="U165" i="17"/>
  <c r="R166" i="17"/>
  <c r="J168" i="17"/>
  <c r="P169" i="17"/>
  <c r="L170" i="17"/>
  <c r="H171" i="17"/>
  <c r="S171" i="17"/>
  <c r="H172" i="17"/>
  <c r="R172" i="17"/>
  <c r="R173" i="17"/>
  <c r="P175" i="17"/>
  <c r="D178" i="17"/>
  <c r="L178" i="17"/>
  <c r="T178" i="17"/>
  <c r="F178" i="17"/>
  <c r="N178" i="17"/>
  <c r="V178" i="17"/>
  <c r="K184" i="17"/>
  <c r="I190" i="17"/>
  <c r="I203" i="17"/>
  <c r="E209" i="17"/>
  <c r="D226" i="18"/>
  <c r="L226" i="18"/>
  <c r="T226" i="18"/>
  <c r="F235" i="18"/>
  <c r="N235" i="18"/>
  <c r="V235" i="18"/>
  <c r="B246" i="18"/>
  <c r="J246" i="18"/>
  <c r="R246" i="18"/>
  <c r="D248" i="18"/>
  <c r="L248" i="18"/>
  <c r="T248" i="18"/>
  <c r="C5" i="18"/>
  <c r="C171" i="18" s="1"/>
  <c r="K5" i="18"/>
  <c r="K171" i="18" s="1"/>
  <c r="S5" i="18"/>
  <c r="I164" i="18"/>
  <c r="Q164" i="18"/>
  <c r="I168" i="18"/>
  <c r="Q168" i="18"/>
  <c r="I172" i="18"/>
  <c r="Q172" i="18"/>
  <c r="E184" i="18"/>
  <c r="M184" i="18"/>
  <c r="U184" i="18"/>
  <c r="I190" i="18"/>
  <c r="Q190" i="18"/>
  <c r="G203" i="18"/>
  <c r="O203" i="18"/>
  <c r="W203" i="18"/>
  <c r="I223" i="18"/>
  <c r="Q223" i="18"/>
  <c r="G235" i="18"/>
  <c r="O235" i="18"/>
  <c r="W235" i="18"/>
  <c r="C237" i="18"/>
  <c r="K237" i="18"/>
  <c r="S237" i="18"/>
  <c r="C246" i="18"/>
  <c r="K246" i="18"/>
  <c r="S246" i="18"/>
  <c r="H248" i="18"/>
  <c r="Q248" i="18"/>
  <c r="O173" i="19"/>
  <c r="O167" i="19"/>
  <c r="C171" i="19"/>
  <c r="C226" i="19"/>
  <c r="K171" i="19"/>
  <c r="K226" i="19"/>
  <c r="S226" i="19"/>
  <c r="U61" i="19"/>
  <c r="G235" i="19"/>
  <c r="O235" i="19"/>
  <c r="O184" i="19"/>
  <c r="W235" i="19"/>
  <c r="W184" i="19"/>
  <c r="I237" i="19"/>
  <c r="Q237" i="19"/>
  <c r="C246" i="19"/>
  <c r="C203" i="19"/>
  <c r="K246" i="19"/>
  <c r="K203" i="19"/>
  <c r="S246" i="19"/>
  <c r="S203" i="19"/>
  <c r="E209" i="19"/>
  <c r="E248" i="19"/>
  <c r="M209" i="19"/>
  <c r="M248" i="19"/>
  <c r="U209" i="19"/>
  <c r="U248" i="19"/>
  <c r="W165" i="19"/>
  <c r="O168" i="19"/>
  <c r="J172" i="19"/>
  <c r="J160" i="19" s="1"/>
  <c r="J173" i="19"/>
  <c r="W176" i="19"/>
  <c r="D5" i="18"/>
  <c r="D166" i="18" s="1"/>
  <c r="L5" i="18"/>
  <c r="L166" i="18" s="1"/>
  <c r="T5" i="18"/>
  <c r="T171" i="18" s="1"/>
  <c r="H163" i="18"/>
  <c r="P163" i="18"/>
  <c r="B164" i="18"/>
  <c r="J164" i="18"/>
  <c r="R164" i="18"/>
  <c r="H167" i="18"/>
  <c r="P167" i="18"/>
  <c r="B168" i="18"/>
  <c r="J168" i="18"/>
  <c r="R168" i="18"/>
  <c r="H171" i="18"/>
  <c r="P171" i="18"/>
  <c r="B172" i="18"/>
  <c r="J172" i="18"/>
  <c r="R172" i="18"/>
  <c r="H175" i="18"/>
  <c r="P175" i="18"/>
  <c r="F184" i="18"/>
  <c r="N184" i="18"/>
  <c r="V184" i="18"/>
  <c r="B190" i="18"/>
  <c r="J190" i="18"/>
  <c r="R190" i="18"/>
  <c r="H203" i="18"/>
  <c r="P203" i="18"/>
  <c r="D209" i="18"/>
  <c r="L209" i="18"/>
  <c r="T209" i="18"/>
  <c r="B223" i="18"/>
  <c r="J223" i="18"/>
  <c r="R223" i="18"/>
  <c r="H235" i="18"/>
  <c r="P235" i="18"/>
  <c r="D237" i="18"/>
  <c r="L237" i="18"/>
  <c r="T237" i="18"/>
  <c r="D246" i="18"/>
  <c r="L246" i="18"/>
  <c r="T246" i="18"/>
  <c r="I248" i="18"/>
  <c r="R248" i="18"/>
  <c r="G217" i="19"/>
  <c r="G173" i="19"/>
  <c r="G167" i="19"/>
  <c r="D171" i="19"/>
  <c r="D226" i="19"/>
  <c r="L171" i="19"/>
  <c r="L226" i="19"/>
  <c r="T171" i="19"/>
  <c r="T226" i="19"/>
  <c r="H191" i="19"/>
  <c r="H187" i="19"/>
  <c r="H183" i="19"/>
  <c r="H229" i="19"/>
  <c r="H192" i="19"/>
  <c r="H178" i="19" s="1"/>
  <c r="H188" i="19"/>
  <c r="H185" i="19"/>
  <c r="V185" i="19"/>
  <c r="V191" i="19"/>
  <c r="V187" i="19"/>
  <c r="V229" i="19"/>
  <c r="V192" i="19"/>
  <c r="V188" i="19"/>
  <c r="V184" i="19"/>
  <c r="H235" i="19"/>
  <c r="P235" i="19"/>
  <c r="P184" i="19"/>
  <c r="B237" i="19"/>
  <c r="J237" i="19"/>
  <c r="J190" i="19"/>
  <c r="R237" i="19"/>
  <c r="D246" i="19"/>
  <c r="D203" i="19"/>
  <c r="L246" i="19"/>
  <c r="L203" i="19"/>
  <c r="T246" i="19"/>
  <c r="T203" i="19"/>
  <c r="F248" i="19"/>
  <c r="F209" i="19"/>
  <c r="N248" i="19"/>
  <c r="N209" i="19"/>
  <c r="V248" i="19"/>
  <c r="V209" i="19"/>
  <c r="J169" i="19"/>
  <c r="O172" i="19"/>
  <c r="L173" i="19"/>
  <c r="B176" i="19"/>
  <c r="C183" i="19"/>
  <c r="C178" i="19" s="1"/>
  <c r="M184" i="19"/>
  <c r="E5" i="18"/>
  <c r="E171" i="18" s="1"/>
  <c r="M5" i="18"/>
  <c r="M171" i="18" s="1"/>
  <c r="U5" i="18"/>
  <c r="U171" i="18" s="1"/>
  <c r="I163" i="18"/>
  <c r="Q163" i="18"/>
  <c r="I167" i="18"/>
  <c r="Q167" i="18"/>
  <c r="I171" i="18"/>
  <c r="Q171" i="18"/>
  <c r="I175" i="18"/>
  <c r="Q175" i="18"/>
  <c r="I203" i="18"/>
  <c r="Q203" i="18"/>
  <c r="E209" i="18"/>
  <c r="M209" i="18"/>
  <c r="U209" i="18"/>
  <c r="C223" i="18"/>
  <c r="K223" i="18"/>
  <c r="S223" i="18"/>
  <c r="I235" i="18"/>
  <c r="Q235" i="18"/>
  <c r="E237" i="18"/>
  <c r="M237" i="18"/>
  <c r="U237" i="18"/>
  <c r="E246" i="18"/>
  <c r="M246" i="18"/>
  <c r="U246" i="18"/>
  <c r="J248" i="18"/>
  <c r="H173" i="19"/>
  <c r="H169" i="19"/>
  <c r="H165" i="19"/>
  <c r="H217" i="19"/>
  <c r="E226" i="19"/>
  <c r="M226" i="19"/>
  <c r="U226" i="19"/>
  <c r="U5" i="19"/>
  <c r="U171" i="19" s="1"/>
  <c r="K229" i="19"/>
  <c r="K192" i="19"/>
  <c r="K188" i="19"/>
  <c r="K185" i="19"/>
  <c r="I235" i="19"/>
  <c r="I61" i="19"/>
  <c r="I184" i="19" s="1"/>
  <c r="Q235" i="19"/>
  <c r="Q61" i="19"/>
  <c r="Q190" i="19" s="1"/>
  <c r="C237" i="19"/>
  <c r="K237" i="19"/>
  <c r="S237" i="19"/>
  <c r="E246" i="19"/>
  <c r="M246" i="19"/>
  <c r="U246" i="19"/>
  <c r="G248" i="19"/>
  <c r="O248" i="19"/>
  <c r="W248" i="19"/>
  <c r="H167" i="19"/>
  <c r="L169" i="19"/>
  <c r="G176" i="19"/>
  <c r="C191" i="19"/>
  <c r="B132" i="21"/>
  <c r="F5" i="18"/>
  <c r="F166" i="18" s="1"/>
  <c r="N5" i="18"/>
  <c r="N166" i="18" s="1"/>
  <c r="V5" i="18"/>
  <c r="V171" i="18" s="1"/>
  <c r="H162" i="18"/>
  <c r="P162" i="18"/>
  <c r="B163" i="18"/>
  <c r="J163" i="18"/>
  <c r="R163" i="18"/>
  <c r="H166" i="18"/>
  <c r="P166" i="18"/>
  <c r="B167" i="18"/>
  <c r="J167" i="18"/>
  <c r="R167" i="18"/>
  <c r="H170" i="18"/>
  <c r="P170" i="18"/>
  <c r="B171" i="18"/>
  <c r="J171" i="18"/>
  <c r="R171" i="18"/>
  <c r="H174" i="18"/>
  <c r="P174" i="18"/>
  <c r="B175" i="18"/>
  <c r="J175" i="18"/>
  <c r="R175" i="18"/>
  <c r="B203" i="18"/>
  <c r="J203" i="18"/>
  <c r="R203" i="18"/>
  <c r="F209" i="18"/>
  <c r="N209" i="18"/>
  <c r="V209" i="18"/>
  <c r="H217" i="18"/>
  <c r="P217" i="18"/>
  <c r="D223" i="18"/>
  <c r="L223" i="18"/>
  <c r="T223" i="18"/>
  <c r="B235" i="18"/>
  <c r="J235" i="18"/>
  <c r="R235" i="18"/>
  <c r="F237" i="18"/>
  <c r="N237" i="18"/>
  <c r="V237" i="18"/>
  <c r="F246" i="18"/>
  <c r="N246" i="18"/>
  <c r="V246" i="18"/>
  <c r="B248" i="18"/>
  <c r="R167" i="19"/>
  <c r="R160" i="19" s="1"/>
  <c r="R217" i="19"/>
  <c r="F226" i="19"/>
  <c r="F5" i="19"/>
  <c r="F171" i="19" s="1"/>
  <c r="N226" i="19"/>
  <c r="N5" i="19"/>
  <c r="V226" i="19"/>
  <c r="V5" i="19"/>
  <c r="B61" i="19"/>
  <c r="B184" i="19" s="1"/>
  <c r="B235" i="19"/>
  <c r="J61" i="19"/>
  <c r="J184" i="19" s="1"/>
  <c r="J235" i="19"/>
  <c r="R61" i="19"/>
  <c r="R235" i="19"/>
  <c r="D237" i="19"/>
  <c r="D61" i="19"/>
  <c r="D190" i="19" s="1"/>
  <c r="L237" i="19"/>
  <c r="L61" i="19"/>
  <c r="L184" i="19" s="1"/>
  <c r="T237" i="19"/>
  <c r="T61" i="19"/>
  <c r="T190" i="19" s="1"/>
  <c r="F203" i="19"/>
  <c r="F246" i="19"/>
  <c r="N203" i="19"/>
  <c r="N246" i="19"/>
  <c r="V203" i="19"/>
  <c r="V246" i="19"/>
  <c r="H248" i="19"/>
  <c r="H209" i="19"/>
  <c r="P248" i="19"/>
  <c r="P209" i="19"/>
  <c r="O169" i="19"/>
  <c r="R172" i="19"/>
  <c r="R173" i="19"/>
  <c r="H176" i="19"/>
  <c r="K183" i="19"/>
  <c r="K191" i="19"/>
  <c r="G5" i="18"/>
  <c r="G166" i="18" s="1"/>
  <c r="O5" i="18"/>
  <c r="W5" i="18"/>
  <c r="W171" i="18" s="1"/>
  <c r="C248" i="18"/>
  <c r="K248" i="18"/>
  <c r="S248" i="18"/>
  <c r="I162" i="18"/>
  <c r="Q162" i="18"/>
  <c r="I170" i="18"/>
  <c r="Q170" i="18"/>
  <c r="S171" i="18"/>
  <c r="I174" i="18"/>
  <c r="Q174" i="18"/>
  <c r="G209" i="18"/>
  <c r="O209" i="18"/>
  <c r="W209" i="18"/>
  <c r="I217" i="18"/>
  <c r="Q217" i="18"/>
  <c r="C235" i="18"/>
  <c r="K235" i="18"/>
  <c r="S235" i="18"/>
  <c r="G237" i="18"/>
  <c r="O237" i="18"/>
  <c r="W237" i="18"/>
  <c r="J167" i="19"/>
  <c r="J217" i="19"/>
  <c r="S5" i="19"/>
  <c r="S171" i="19" s="1"/>
  <c r="G226" i="19"/>
  <c r="O226" i="19"/>
  <c r="W226" i="19"/>
  <c r="N185" i="19"/>
  <c r="N191" i="19"/>
  <c r="N187" i="19"/>
  <c r="N229" i="19"/>
  <c r="N192" i="19"/>
  <c r="N188" i="19"/>
  <c r="N184" i="19"/>
  <c r="C184" i="19"/>
  <c r="K184" i="19"/>
  <c r="E237" i="19"/>
  <c r="M237" i="19"/>
  <c r="U237" i="19"/>
  <c r="I248" i="19"/>
  <c r="Q248" i="19"/>
  <c r="O165" i="19"/>
  <c r="O160" i="19" s="1"/>
  <c r="G168" i="19"/>
  <c r="W168" i="19"/>
  <c r="V171" i="19"/>
  <c r="J176" i="19"/>
  <c r="N183" i="19"/>
  <c r="N178" i="19" s="1"/>
  <c r="H161" i="18"/>
  <c r="P161" i="18"/>
  <c r="B162" i="18"/>
  <c r="J162" i="18"/>
  <c r="R162" i="18"/>
  <c r="H165" i="18"/>
  <c r="P165" i="18"/>
  <c r="H169" i="18"/>
  <c r="P169" i="18"/>
  <c r="B170" i="18"/>
  <c r="J170" i="18"/>
  <c r="R170" i="18"/>
  <c r="H173" i="18"/>
  <c r="P173" i="18"/>
  <c r="B174" i="18"/>
  <c r="J174" i="18"/>
  <c r="R174" i="18"/>
  <c r="P209" i="18"/>
  <c r="B217" i="18"/>
  <c r="J217" i="18"/>
  <c r="R217" i="18"/>
  <c r="H237" i="18"/>
  <c r="P237" i="18"/>
  <c r="B167" i="19"/>
  <c r="B217" i="19"/>
  <c r="K217" i="19"/>
  <c r="K176" i="19"/>
  <c r="K172" i="19"/>
  <c r="K168" i="19"/>
  <c r="K173" i="19"/>
  <c r="K169" i="19"/>
  <c r="K165" i="19"/>
  <c r="T167" i="19"/>
  <c r="T217" i="19"/>
  <c r="T176" i="19"/>
  <c r="T172" i="19"/>
  <c r="T168" i="19"/>
  <c r="H226" i="19"/>
  <c r="P226" i="19"/>
  <c r="C229" i="19"/>
  <c r="C192" i="19"/>
  <c r="C188" i="19"/>
  <c r="C185" i="19"/>
  <c r="D184" i="19"/>
  <c r="T184" i="19"/>
  <c r="I160" i="19"/>
  <c r="B169" i="19"/>
  <c r="R169" i="19"/>
  <c r="B172" i="19"/>
  <c r="B173" i="19"/>
  <c r="K187" i="19"/>
  <c r="I161" i="18"/>
  <c r="Q161" i="18"/>
  <c r="I165" i="18"/>
  <c r="Q165" i="18"/>
  <c r="I169" i="18"/>
  <c r="Q169" i="18"/>
  <c r="C217" i="19"/>
  <c r="C176" i="19"/>
  <c r="C172" i="19"/>
  <c r="C168" i="19"/>
  <c r="C173" i="19"/>
  <c r="C169" i="19"/>
  <c r="C160" i="19" s="1"/>
  <c r="C165" i="19"/>
  <c r="L167" i="19"/>
  <c r="L217" i="19"/>
  <c r="L176" i="19"/>
  <c r="L172" i="19"/>
  <c r="L168" i="19"/>
  <c r="W217" i="19"/>
  <c r="W173" i="19"/>
  <c r="W169" i="19"/>
  <c r="W167" i="19"/>
  <c r="I226" i="19"/>
  <c r="I171" i="19"/>
  <c r="Q226" i="19"/>
  <c r="Q171" i="19"/>
  <c r="E229" i="19"/>
  <c r="E185" i="19"/>
  <c r="E191" i="19"/>
  <c r="E187" i="19"/>
  <c r="E183" i="19"/>
  <c r="E178" i="19" s="1"/>
  <c r="P191" i="19"/>
  <c r="P187" i="19"/>
  <c r="P183" i="19"/>
  <c r="P229" i="19"/>
  <c r="P192" i="19"/>
  <c r="P188" i="19"/>
  <c r="P185" i="19"/>
  <c r="E235" i="19"/>
  <c r="M235" i="19"/>
  <c r="U235" i="19"/>
  <c r="G190" i="19"/>
  <c r="G237" i="19"/>
  <c r="O190" i="19"/>
  <c r="O237" i="19"/>
  <c r="W190" i="19"/>
  <c r="W237" i="19"/>
  <c r="I203" i="19"/>
  <c r="I246" i="19"/>
  <c r="Q203" i="19"/>
  <c r="Q246" i="19"/>
  <c r="C209" i="19"/>
  <c r="C248" i="19"/>
  <c r="K209" i="19"/>
  <c r="K248" i="19"/>
  <c r="S209" i="19"/>
  <c r="S248" i="19"/>
  <c r="B165" i="19"/>
  <c r="T169" i="19"/>
  <c r="B161" i="18"/>
  <c r="J161" i="18"/>
  <c r="R161" i="18"/>
  <c r="H164" i="18"/>
  <c r="P164" i="18"/>
  <c r="B165" i="18"/>
  <c r="J165" i="18"/>
  <c r="R165" i="18"/>
  <c r="H168" i="18"/>
  <c r="P168" i="18"/>
  <c r="B169" i="18"/>
  <c r="J169" i="18"/>
  <c r="R169" i="18"/>
  <c r="D167" i="19"/>
  <c r="D217" i="19"/>
  <c r="D176" i="19"/>
  <c r="D172" i="19"/>
  <c r="D168" i="19"/>
  <c r="M5" i="19"/>
  <c r="B171" i="19"/>
  <c r="J171" i="19"/>
  <c r="R171" i="19"/>
  <c r="F185" i="19"/>
  <c r="F191" i="19"/>
  <c r="F178" i="19" s="1"/>
  <c r="F187" i="19"/>
  <c r="F229" i="19"/>
  <c r="F192" i="19"/>
  <c r="F188" i="19"/>
  <c r="F184" i="19"/>
  <c r="S229" i="19"/>
  <c r="S192" i="19"/>
  <c r="S188" i="19"/>
  <c r="S185" i="19"/>
  <c r="S178" i="19" s="1"/>
  <c r="F235" i="19"/>
  <c r="N235" i="19"/>
  <c r="V235" i="19"/>
  <c r="H190" i="19"/>
  <c r="P190" i="19"/>
  <c r="B246" i="19"/>
  <c r="J246" i="19"/>
  <c r="R246" i="19"/>
  <c r="K160" i="19"/>
  <c r="D165" i="19"/>
  <c r="D160" i="19" s="1"/>
  <c r="T165" i="19"/>
  <c r="T160" i="19" s="1"/>
  <c r="C167" i="19"/>
  <c r="G169" i="19"/>
  <c r="H171" i="19"/>
  <c r="H172" i="19"/>
  <c r="R176" i="19"/>
  <c r="E184" i="19"/>
  <c r="E188" i="19"/>
  <c r="B203" i="19"/>
  <c r="J203" i="19"/>
  <c r="R203" i="19"/>
  <c r="P217" i="19"/>
  <c r="B226" i="19"/>
  <c r="J226" i="19"/>
  <c r="R226" i="19"/>
  <c r="F237" i="19"/>
  <c r="N237" i="19"/>
  <c r="V237" i="19"/>
  <c r="B248" i="19"/>
  <c r="J248" i="19"/>
  <c r="R248" i="19"/>
  <c r="D51" i="20"/>
  <c r="L51" i="20"/>
  <c r="T51" i="20"/>
  <c r="H69" i="20"/>
  <c r="P69" i="20"/>
  <c r="B70" i="20"/>
  <c r="J70" i="20"/>
  <c r="R70" i="20"/>
  <c r="D71" i="20"/>
  <c r="L71" i="20"/>
  <c r="T71" i="20"/>
  <c r="B79" i="20"/>
  <c r="B170" i="4" s="1"/>
  <c r="J79" i="20"/>
  <c r="J170" i="4" s="1"/>
  <c r="R79" i="20"/>
  <c r="R170" i="4" s="1"/>
  <c r="I203" i="21"/>
  <c r="I194" i="21" s="1"/>
  <c r="I160" i="21"/>
  <c r="Q203" i="21"/>
  <c r="Q194" i="21" s="1"/>
  <c r="Q160" i="21"/>
  <c r="C211" i="21"/>
  <c r="C171" i="21"/>
  <c r="K211" i="21"/>
  <c r="K171" i="21"/>
  <c r="S211" i="21"/>
  <c r="S171" i="21"/>
  <c r="I141" i="21"/>
  <c r="I132" i="21" s="1"/>
  <c r="Q141" i="21"/>
  <c r="Q132" i="21" s="1"/>
  <c r="F153" i="21"/>
  <c r="O153" i="21"/>
  <c r="I157" i="21"/>
  <c r="T157" i="21"/>
  <c r="B160" i="21"/>
  <c r="M160" i="21"/>
  <c r="M171" i="21"/>
  <c r="W175" i="21"/>
  <c r="J183" i="21"/>
  <c r="R183" i="21"/>
  <c r="D183" i="21"/>
  <c r="L183" i="21"/>
  <c r="T183" i="21"/>
  <c r="F183" i="21"/>
  <c r="N183" i="21"/>
  <c r="V183" i="21"/>
  <c r="B192" i="21"/>
  <c r="B183" i="21" s="1"/>
  <c r="E192" i="22"/>
  <c r="M192" i="22"/>
  <c r="U192" i="22"/>
  <c r="C203" i="22"/>
  <c r="K203" i="22"/>
  <c r="S203" i="22"/>
  <c r="E211" i="22"/>
  <c r="M211" i="22"/>
  <c r="U211" i="22"/>
  <c r="G213" i="22"/>
  <c r="O213" i="22"/>
  <c r="W213" i="22"/>
  <c r="G171" i="19"/>
  <c r="O171" i="19"/>
  <c r="W171" i="19"/>
  <c r="C190" i="19"/>
  <c r="K190" i="19"/>
  <c r="S190" i="19"/>
  <c r="G209" i="19"/>
  <c r="O209" i="19"/>
  <c r="W209" i="19"/>
  <c r="C235" i="19"/>
  <c r="K235" i="19"/>
  <c r="S235" i="19"/>
  <c r="G246" i="19"/>
  <c r="O246" i="19"/>
  <c r="W246" i="19"/>
  <c r="E51" i="20"/>
  <c r="M51" i="20"/>
  <c r="U51" i="20"/>
  <c r="O77" i="20"/>
  <c r="O168" i="4" s="1"/>
  <c r="W77" i="20"/>
  <c r="W168" i="4" s="1"/>
  <c r="D171" i="21"/>
  <c r="D211" i="21"/>
  <c r="L171" i="21"/>
  <c r="L211" i="21"/>
  <c r="T171" i="21"/>
  <c r="T211" i="21"/>
  <c r="F213" i="21"/>
  <c r="F205" i="21" s="1"/>
  <c r="F175" i="21"/>
  <c r="N213" i="21"/>
  <c r="N205" i="21" s="1"/>
  <c r="N175" i="21"/>
  <c r="V213" i="21"/>
  <c r="V205" i="21" s="1"/>
  <c r="V175" i="21"/>
  <c r="J141" i="21"/>
  <c r="J132" i="21" s="1"/>
  <c r="R141" i="21"/>
  <c r="R132" i="21" s="1"/>
  <c r="G153" i="21"/>
  <c r="P153" i="21"/>
  <c r="J157" i="21"/>
  <c r="U157" i="21"/>
  <c r="C160" i="21"/>
  <c r="N160" i="21"/>
  <c r="N171" i="21"/>
  <c r="E175" i="21"/>
  <c r="C183" i="21"/>
  <c r="K183" i="21"/>
  <c r="S183" i="21"/>
  <c r="E194" i="21"/>
  <c r="M194" i="21"/>
  <c r="U194" i="21"/>
  <c r="E205" i="21"/>
  <c r="M205" i="21"/>
  <c r="U205" i="21"/>
  <c r="F192" i="22"/>
  <c r="N192" i="22"/>
  <c r="V192" i="22"/>
  <c r="D203" i="22"/>
  <c r="L203" i="22"/>
  <c r="T203" i="22"/>
  <c r="F211" i="22"/>
  <c r="N211" i="22"/>
  <c r="V211" i="22"/>
  <c r="H213" i="22"/>
  <c r="P213" i="22"/>
  <c r="O143" i="23"/>
  <c r="O139" i="23"/>
  <c r="O144" i="23"/>
  <c r="O140" i="23"/>
  <c r="O137" i="23"/>
  <c r="W143" i="23"/>
  <c r="W139" i="23"/>
  <c r="W144" i="23"/>
  <c r="W140" i="23"/>
  <c r="W137" i="23"/>
  <c r="D235" i="19"/>
  <c r="L235" i="19"/>
  <c r="T235" i="19"/>
  <c r="H237" i="19"/>
  <c r="P237" i="19"/>
  <c r="H246" i="19"/>
  <c r="P246" i="19"/>
  <c r="D248" i="19"/>
  <c r="L248" i="19"/>
  <c r="T248" i="19"/>
  <c r="C141" i="21"/>
  <c r="C132" i="21" s="1"/>
  <c r="K141" i="21"/>
  <c r="K132" i="21" s="1"/>
  <c r="S141" i="21"/>
  <c r="S132" i="21" s="1"/>
  <c r="H153" i="21"/>
  <c r="Q153" i="21"/>
  <c r="B157" i="21"/>
  <c r="L157" i="21"/>
  <c r="V157" i="21"/>
  <c r="D160" i="21"/>
  <c r="R160" i="21"/>
  <c r="O171" i="21"/>
  <c r="G175" i="21"/>
  <c r="F194" i="21"/>
  <c r="N194" i="21"/>
  <c r="V194" i="21"/>
  <c r="B194" i="21"/>
  <c r="J194" i="21"/>
  <c r="E203" i="22"/>
  <c r="M203" i="22"/>
  <c r="U203" i="22"/>
  <c r="G211" i="22"/>
  <c r="O211" i="22"/>
  <c r="W211" i="22"/>
  <c r="I213" i="22"/>
  <c r="Q213" i="22"/>
  <c r="E190" i="19"/>
  <c r="M190" i="19"/>
  <c r="E203" i="19"/>
  <c r="M203" i="19"/>
  <c r="U203" i="19"/>
  <c r="I209" i="19"/>
  <c r="Q209" i="19"/>
  <c r="C69" i="20"/>
  <c r="K69" i="20"/>
  <c r="S69" i="20"/>
  <c r="E70" i="20"/>
  <c r="M70" i="20"/>
  <c r="U70" i="20"/>
  <c r="G71" i="20"/>
  <c r="O71" i="20"/>
  <c r="W71" i="20"/>
  <c r="R202" i="21"/>
  <c r="R194" i="21" s="1"/>
  <c r="R157" i="21"/>
  <c r="D141" i="21"/>
  <c r="D132" i="21" s="1"/>
  <c r="L141" i="21"/>
  <c r="L132" i="21" s="1"/>
  <c r="T141" i="21"/>
  <c r="T132" i="21" s="1"/>
  <c r="I153" i="21"/>
  <c r="R153" i="21"/>
  <c r="D157" i="21"/>
  <c r="M157" i="21"/>
  <c r="W157" i="21"/>
  <c r="E160" i="21"/>
  <c r="S160" i="21"/>
  <c r="G165" i="21"/>
  <c r="O165" i="21"/>
  <c r="W165" i="21"/>
  <c r="P171" i="21"/>
  <c r="H175" i="21"/>
  <c r="H192" i="22"/>
  <c r="P192" i="22"/>
  <c r="F203" i="22"/>
  <c r="N203" i="22"/>
  <c r="V203" i="22"/>
  <c r="H211" i="22"/>
  <c r="P211" i="22"/>
  <c r="B213" i="22"/>
  <c r="J213" i="22"/>
  <c r="R213" i="22"/>
  <c r="I132" i="22"/>
  <c r="D69" i="20"/>
  <c r="L69" i="20"/>
  <c r="T69" i="20"/>
  <c r="F70" i="20"/>
  <c r="N70" i="20"/>
  <c r="V70" i="20"/>
  <c r="H71" i="20"/>
  <c r="P71" i="20"/>
  <c r="C202" i="21"/>
  <c r="C157" i="21"/>
  <c r="K202" i="21"/>
  <c r="K157" i="21"/>
  <c r="S202" i="21"/>
  <c r="S157" i="21"/>
  <c r="G205" i="21"/>
  <c r="O205" i="21"/>
  <c r="W205" i="21"/>
  <c r="I213" i="21"/>
  <c r="I175" i="21"/>
  <c r="Q213" i="21"/>
  <c r="Q175" i="21"/>
  <c r="E141" i="21"/>
  <c r="E132" i="21" s="1"/>
  <c r="M141" i="21"/>
  <c r="M132" i="21" s="1"/>
  <c r="U141" i="21"/>
  <c r="U132" i="21" s="1"/>
  <c r="J153" i="21"/>
  <c r="T153" i="21"/>
  <c r="E157" i="21"/>
  <c r="N157" i="21"/>
  <c r="F160" i="21"/>
  <c r="T160" i="21"/>
  <c r="E171" i="21"/>
  <c r="U171" i="21"/>
  <c r="M175" i="21"/>
  <c r="I192" i="22"/>
  <c r="Q192" i="22"/>
  <c r="E202" i="22"/>
  <c r="M202" i="22"/>
  <c r="U202" i="22"/>
  <c r="G203" i="22"/>
  <c r="O203" i="22"/>
  <c r="W203" i="22"/>
  <c r="C213" i="22"/>
  <c r="K213" i="22"/>
  <c r="S213" i="22"/>
  <c r="E69" i="20"/>
  <c r="M69" i="20"/>
  <c r="U69" i="20"/>
  <c r="G70" i="20"/>
  <c r="O70" i="20"/>
  <c r="W70" i="20"/>
  <c r="I71" i="20"/>
  <c r="Q71" i="20"/>
  <c r="B213" i="21"/>
  <c r="B175" i="21"/>
  <c r="J213" i="21"/>
  <c r="J175" i="21"/>
  <c r="R213" i="21"/>
  <c r="R175" i="21"/>
  <c r="F141" i="21"/>
  <c r="F132" i="21" s="1"/>
  <c r="N141" i="21"/>
  <c r="N132" i="21" s="1"/>
  <c r="V141" i="21"/>
  <c r="V132" i="21" s="1"/>
  <c r="B153" i="21"/>
  <c r="L153" i="21"/>
  <c r="U153" i="21"/>
  <c r="F157" i="21"/>
  <c r="O157" i="21"/>
  <c r="J160" i="21"/>
  <c r="U160" i="21"/>
  <c r="F171" i="21"/>
  <c r="V171" i="21"/>
  <c r="O175" i="21"/>
  <c r="B192" i="22"/>
  <c r="J192" i="22"/>
  <c r="R192" i="22"/>
  <c r="F202" i="22"/>
  <c r="N202" i="22"/>
  <c r="V202" i="22"/>
  <c r="H203" i="22"/>
  <c r="P203" i="22"/>
  <c r="D213" i="22"/>
  <c r="L213" i="22"/>
  <c r="T213" i="22"/>
  <c r="K194" i="23"/>
  <c r="S194" i="23"/>
  <c r="M205" i="23"/>
  <c r="P165" i="19"/>
  <c r="P160" i="19" s="1"/>
  <c r="P169" i="19"/>
  <c r="C153" i="21"/>
  <c r="C201" i="21"/>
  <c r="K153" i="21"/>
  <c r="K201" i="21"/>
  <c r="S153" i="21"/>
  <c r="S201" i="21"/>
  <c r="G203" i="21"/>
  <c r="G194" i="21" s="1"/>
  <c r="G160" i="21"/>
  <c r="O203" i="21"/>
  <c r="O194" i="21" s="1"/>
  <c r="O160" i="21"/>
  <c r="W203" i="21"/>
  <c r="W194" i="21" s="1"/>
  <c r="W160" i="21"/>
  <c r="I211" i="21"/>
  <c r="I171" i="21"/>
  <c r="Q211" i="21"/>
  <c r="Q205" i="21" s="1"/>
  <c r="Q171" i="21"/>
  <c r="C213" i="21"/>
  <c r="C175" i="21"/>
  <c r="K213" i="21"/>
  <c r="K175" i="21"/>
  <c r="S213" i="21"/>
  <c r="S175" i="21"/>
  <c r="G141" i="21"/>
  <c r="G132" i="21" s="1"/>
  <c r="O141" i="21"/>
  <c r="O132" i="21" s="1"/>
  <c r="W141" i="21"/>
  <c r="W132" i="21" s="1"/>
  <c r="D153" i="21"/>
  <c r="M153" i="21"/>
  <c r="V153" i="21"/>
  <c r="G157" i="21"/>
  <c r="P157" i="21"/>
  <c r="K160" i="21"/>
  <c r="V160" i="21"/>
  <c r="G171" i="21"/>
  <c r="W171" i="21"/>
  <c r="P175" i="21"/>
  <c r="C192" i="22"/>
  <c r="K192" i="22"/>
  <c r="S192" i="22"/>
  <c r="E201" i="22"/>
  <c r="M201" i="22"/>
  <c r="U201" i="22"/>
  <c r="G202" i="22"/>
  <c r="O202" i="22"/>
  <c r="W202" i="22"/>
  <c r="I203" i="22"/>
  <c r="Q203" i="22"/>
  <c r="E213" i="22"/>
  <c r="M213" i="22"/>
  <c r="U213" i="22"/>
  <c r="H203" i="21"/>
  <c r="H194" i="21" s="1"/>
  <c r="H160" i="21"/>
  <c r="P203" i="21"/>
  <c r="P194" i="21" s="1"/>
  <c r="P160" i="21"/>
  <c r="B211" i="21"/>
  <c r="B205" i="21" s="1"/>
  <c r="B171" i="21"/>
  <c r="J211" i="21"/>
  <c r="J171" i="21"/>
  <c r="R211" i="21"/>
  <c r="R171" i="21"/>
  <c r="D213" i="21"/>
  <c r="D175" i="21"/>
  <c r="L213" i="21"/>
  <c r="L175" i="21"/>
  <c r="T213" i="21"/>
  <c r="T205" i="21" s="1"/>
  <c r="T175" i="21"/>
  <c r="H141" i="21"/>
  <c r="H132" i="21" s="1"/>
  <c r="P141" i="21"/>
  <c r="P132" i="21" s="1"/>
  <c r="E153" i="21"/>
  <c r="N153" i="21"/>
  <c r="W153" i="21"/>
  <c r="H157" i="21"/>
  <c r="Q157" i="21"/>
  <c r="L160" i="21"/>
  <c r="H171" i="21"/>
  <c r="U175" i="21"/>
  <c r="I183" i="21"/>
  <c r="Q183" i="21"/>
  <c r="E183" i="21"/>
  <c r="M183" i="21"/>
  <c r="U183" i="21"/>
  <c r="D192" i="22"/>
  <c r="L192" i="22"/>
  <c r="T192" i="22"/>
  <c r="F201" i="22"/>
  <c r="N201" i="22"/>
  <c r="V201" i="22"/>
  <c r="H202" i="22"/>
  <c r="P202" i="22"/>
  <c r="B203" i="22"/>
  <c r="J203" i="22"/>
  <c r="R203" i="22"/>
  <c r="F213" i="22"/>
  <c r="N213" i="22"/>
  <c r="V213" i="22"/>
  <c r="E205" i="23"/>
  <c r="I141" i="22"/>
  <c r="Q141" i="22"/>
  <c r="Q132" i="22" s="1"/>
  <c r="E153" i="22"/>
  <c r="M153" i="22"/>
  <c r="U153" i="22"/>
  <c r="E157" i="22"/>
  <c r="M157" i="22"/>
  <c r="U157" i="22"/>
  <c r="C160" i="22"/>
  <c r="K160" i="22"/>
  <c r="S160" i="22"/>
  <c r="E171" i="22"/>
  <c r="M171" i="22"/>
  <c r="U171" i="22"/>
  <c r="E175" i="22"/>
  <c r="M175" i="22"/>
  <c r="U175" i="22"/>
  <c r="G192" i="22"/>
  <c r="O192" i="22"/>
  <c r="W192" i="22"/>
  <c r="G201" i="22"/>
  <c r="O201" i="22"/>
  <c r="W201" i="22"/>
  <c r="I202" i="22"/>
  <c r="Q202" i="22"/>
  <c r="I211" i="22"/>
  <c r="Q211" i="22"/>
  <c r="D176" i="23"/>
  <c r="D172" i="23"/>
  <c r="D179" i="23"/>
  <c r="L176" i="23"/>
  <c r="L172" i="23"/>
  <c r="L179" i="23"/>
  <c r="T176" i="23"/>
  <c r="T172" i="23"/>
  <c r="T179" i="23"/>
  <c r="H213" i="23"/>
  <c r="H205" i="23" s="1"/>
  <c r="P175" i="23"/>
  <c r="P213" i="23"/>
  <c r="P205" i="23" s="1"/>
  <c r="H139" i="23"/>
  <c r="P139" i="23"/>
  <c r="H143" i="23"/>
  <c r="P143" i="23"/>
  <c r="B153" i="23"/>
  <c r="D154" i="23"/>
  <c r="T154" i="23"/>
  <c r="B157" i="23"/>
  <c r="J157" i="23"/>
  <c r="R157" i="23"/>
  <c r="D158" i="23"/>
  <c r="L158" i="23"/>
  <c r="T158" i="23"/>
  <c r="B161" i="23"/>
  <c r="J161" i="23"/>
  <c r="Q163" i="23"/>
  <c r="B172" i="23"/>
  <c r="B165" i="23" s="1"/>
  <c r="D175" i="23"/>
  <c r="D183" i="23"/>
  <c r="L183" i="23"/>
  <c r="T183" i="23"/>
  <c r="I192" i="23"/>
  <c r="I183" i="23" s="1"/>
  <c r="K203" i="23"/>
  <c r="B143" i="27"/>
  <c r="J143" i="27"/>
  <c r="R143" i="27"/>
  <c r="B141" i="22"/>
  <c r="B132" i="22" s="1"/>
  <c r="J141" i="22"/>
  <c r="J132" i="22" s="1"/>
  <c r="R141" i="22"/>
  <c r="R132" i="22" s="1"/>
  <c r="F153" i="22"/>
  <c r="N153" i="22"/>
  <c r="V153" i="22"/>
  <c r="F157" i="22"/>
  <c r="N157" i="22"/>
  <c r="V157" i="22"/>
  <c r="D160" i="22"/>
  <c r="L160" i="22"/>
  <c r="T160" i="22"/>
  <c r="F171" i="22"/>
  <c r="N171" i="22"/>
  <c r="V171" i="22"/>
  <c r="F175" i="22"/>
  <c r="N175" i="22"/>
  <c r="V175" i="22"/>
  <c r="H201" i="22"/>
  <c r="P201" i="22"/>
  <c r="B202" i="22"/>
  <c r="J202" i="22"/>
  <c r="R202" i="22"/>
  <c r="B211" i="22"/>
  <c r="J211" i="22"/>
  <c r="R211" i="22"/>
  <c r="I5" i="23"/>
  <c r="I141" i="23" s="1"/>
  <c r="Q5" i="23"/>
  <c r="Q141" i="23" s="1"/>
  <c r="E48" i="23"/>
  <c r="E157" i="23" s="1"/>
  <c r="M48" i="23"/>
  <c r="M153" i="23" s="1"/>
  <c r="U48" i="23"/>
  <c r="U153" i="23" s="1"/>
  <c r="E99" i="23"/>
  <c r="E171" i="23" s="1"/>
  <c r="M99" i="23"/>
  <c r="U99" i="23"/>
  <c r="U175" i="23" s="1"/>
  <c r="I175" i="23"/>
  <c r="I213" i="23"/>
  <c r="Q175" i="23"/>
  <c r="Q213" i="23"/>
  <c r="E137" i="23"/>
  <c r="M137" i="23"/>
  <c r="U137" i="23"/>
  <c r="E141" i="23"/>
  <c r="M141" i="23"/>
  <c r="U141" i="23"/>
  <c r="I160" i="23"/>
  <c r="Q160" i="23"/>
  <c r="T161" i="23"/>
  <c r="I163" i="23"/>
  <c r="R163" i="23"/>
  <c r="T170" i="23"/>
  <c r="P171" i="23"/>
  <c r="J192" i="23"/>
  <c r="J183" i="23" s="1"/>
  <c r="E194" i="23"/>
  <c r="M194" i="23"/>
  <c r="U194" i="23"/>
  <c r="S203" i="23"/>
  <c r="I74" i="24"/>
  <c r="I171" i="4" s="1"/>
  <c r="C141" i="22"/>
  <c r="C132" i="22" s="1"/>
  <c r="K141" i="22"/>
  <c r="K132" i="22" s="1"/>
  <c r="S141" i="22"/>
  <c r="S132" i="22" s="1"/>
  <c r="G157" i="22"/>
  <c r="O157" i="22"/>
  <c r="W157" i="22"/>
  <c r="E160" i="22"/>
  <c r="M160" i="22"/>
  <c r="U160" i="22"/>
  <c r="G171" i="22"/>
  <c r="O171" i="22"/>
  <c r="W171" i="22"/>
  <c r="G175" i="22"/>
  <c r="O175" i="22"/>
  <c r="W175" i="22"/>
  <c r="I201" i="22"/>
  <c r="Q201" i="22"/>
  <c r="C202" i="22"/>
  <c r="K202" i="22"/>
  <c r="S202" i="22"/>
  <c r="C211" i="22"/>
  <c r="K211" i="22"/>
  <c r="S211" i="22"/>
  <c r="B5" i="23"/>
  <c r="B141" i="23" s="1"/>
  <c r="J5" i="23"/>
  <c r="J141" i="23" s="1"/>
  <c r="R5" i="23"/>
  <c r="F48" i="23"/>
  <c r="F153" i="23" s="1"/>
  <c r="N48" i="23"/>
  <c r="N153" i="23" s="1"/>
  <c r="V48" i="23"/>
  <c r="V153" i="23" s="1"/>
  <c r="F99" i="23"/>
  <c r="N99" i="23"/>
  <c r="V99" i="23"/>
  <c r="B175" i="23"/>
  <c r="B213" i="23"/>
  <c r="J175" i="23"/>
  <c r="J213" i="23"/>
  <c r="R175" i="23"/>
  <c r="R213" i="23"/>
  <c r="F137" i="23"/>
  <c r="N137" i="23"/>
  <c r="V137" i="23"/>
  <c r="F141" i="23"/>
  <c r="N141" i="23"/>
  <c r="V141" i="23"/>
  <c r="D153" i="23"/>
  <c r="L153" i="23"/>
  <c r="T153" i="23"/>
  <c r="D157" i="23"/>
  <c r="L157" i="23"/>
  <c r="T157" i="23"/>
  <c r="B160" i="23"/>
  <c r="J160" i="23"/>
  <c r="R160" i="23"/>
  <c r="D161" i="23"/>
  <c r="L161" i="23"/>
  <c r="J163" i="23"/>
  <c r="L170" i="23"/>
  <c r="Q171" i="23"/>
  <c r="F175" i="23"/>
  <c r="O192" i="23"/>
  <c r="O183" i="23" s="1"/>
  <c r="F194" i="23"/>
  <c r="N194" i="23"/>
  <c r="V194" i="23"/>
  <c r="B194" i="23"/>
  <c r="J194" i="23"/>
  <c r="R194" i="23"/>
  <c r="G201" i="23"/>
  <c r="G194" i="23" s="1"/>
  <c r="W205" i="23"/>
  <c r="G52" i="24"/>
  <c r="O52" i="24"/>
  <c r="W52" i="24"/>
  <c r="Q110" i="25"/>
  <c r="D141" i="22"/>
  <c r="D132" i="22" s="1"/>
  <c r="L141" i="22"/>
  <c r="L132" i="22" s="1"/>
  <c r="T141" i="22"/>
  <c r="T132" i="22" s="1"/>
  <c r="H157" i="22"/>
  <c r="P157" i="22"/>
  <c r="F160" i="22"/>
  <c r="N160" i="22"/>
  <c r="V160" i="22"/>
  <c r="H171" i="22"/>
  <c r="P171" i="22"/>
  <c r="H175" i="22"/>
  <c r="P175" i="22"/>
  <c r="B201" i="22"/>
  <c r="J201" i="22"/>
  <c r="R201" i="22"/>
  <c r="D202" i="22"/>
  <c r="L202" i="22"/>
  <c r="T202" i="22"/>
  <c r="D211" i="22"/>
  <c r="L211" i="22"/>
  <c r="T211" i="22"/>
  <c r="C5" i="23"/>
  <c r="K5" i="23"/>
  <c r="K141" i="23" s="1"/>
  <c r="S5" i="23"/>
  <c r="S141" i="23" s="1"/>
  <c r="G48" i="23"/>
  <c r="G160" i="23" s="1"/>
  <c r="O48" i="23"/>
  <c r="O160" i="23" s="1"/>
  <c r="W48" i="23"/>
  <c r="G99" i="23"/>
  <c r="G171" i="23" s="1"/>
  <c r="O99" i="23"/>
  <c r="W99" i="23"/>
  <c r="E140" i="23"/>
  <c r="M140" i="23"/>
  <c r="U140" i="23"/>
  <c r="O141" i="23"/>
  <c r="W141" i="23"/>
  <c r="E144" i="23"/>
  <c r="M144" i="23"/>
  <c r="U144" i="23"/>
  <c r="I151" i="23"/>
  <c r="Q151" i="23"/>
  <c r="E153" i="23"/>
  <c r="I155" i="23"/>
  <c r="B163" i="23"/>
  <c r="D170" i="23"/>
  <c r="D165" i="23" s="1"/>
  <c r="I171" i="23"/>
  <c r="Q192" i="23"/>
  <c r="Q183" i="23" s="1"/>
  <c r="O201" i="23"/>
  <c r="O194" i="23" s="1"/>
  <c r="Q74" i="24"/>
  <c r="Q171" i="4" s="1"/>
  <c r="H74" i="24"/>
  <c r="H171" i="4" s="1"/>
  <c r="P74" i="24"/>
  <c r="P171" i="4" s="1"/>
  <c r="E141" i="22"/>
  <c r="E132" i="22" s="1"/>
  <c r="M141" i="22"/>
  <c r="M132" i="22" s="1"/>
  <c r="U141" i="22"/>
  <c r="U132" i="22" s="1"/>
  <c r="G160" i="22"/>
  <c r="O160" i="22"/>
  <c r="W160" i="22"/>
  <c r="I175" i="22"/>
  <c r="Q175" i="22"/>
  <c r="C201" i="22"/>
  <c r="K201" i="22"/>
  <c r="S201" i="22"/>
  <c r="D5" i="23"/>
  <c r="L5" i="23"/>
  <c r="L141" i="23" s="1"/>
  <c r="T5" i="23"/>
  <c r="T141" i="23" s="1"/>
  <c r="H48" i="23"/>
  <c r="H160" i="23" s="1"/>
  <c r="P48" i="23"/>
  <c r="P160" i="23" s="1"/>
  <c r="H99" i="23"/>
  <c r="H175" i="23" s="1"/>
  <c r="P99" i="23"/>
  <c r="B171" i="23"/>
  <c r="B211" i="23"/>
  <c r="J171" i="23"/>
  <c r="J211" i="23"/>
  <c r="J205" i="23" s="1"/>
  <c r="R171" i="23"/>
  <c r="R211" i="23"/>
  <c r="R205" i="23" s="1"/>
  <c r="L213" i="23"/>
  <c r="L205" i="23" s="1"/>
  <c r="L175" i="23"/>
  <c r="T213" i="23"/>
  <c r="T205" i="23" s="1"/>
  <c r="T175" i="23"/>
  <c r="H137" i="23"/>
  <c r="P137" i="23"/>
  <c r="F140" i="23"/>
  <c r="N140" i="23"/>
  <c r="V140" i="23"/>
  <c r="H141" i="23"/>
  <c r="P141" i="23"/>
  <c r="F144" i="23"/>
  <c r="N144" i="23"/>
  <c r="V144" i="23"/>
  <c r="B151" i="23"/>
  <c r="J151" i="23"/>
  <c r="B155" i="23"/>
  <c r="J155" i="23"/>
  <c r="R155" i="23"/>
  <c r="D160" i="23"/>
  <c r="L160" i="23"/>
  <c r="T160" i="23"/>
  <c r="T171" i="23"/>
  <c r="M175" i="23"/>
  <c r="R192" i="23"/>
  <c r="R183" i="23" s="1"/>
  <c r="H194" i="23"/>
  <c r="P194" i="23"/>
  <c r="W201" i="23"/>
  <c r="W194" i="23" s="1"/>
  <c r="I205" i="23"/>
  <c r="Q205" i="23"/>
  <c r="C205" i="23"/>
  <c r="K205" i="23"/>
  <c r="S205" i="23"/>
  <c r="H160" i="22"/>
  <c r="P160" i="22"/>
  <c r="B175" i="22"/>
  <c r="J175" i="22"/>
  <c r="R175" i="22"/>
  <c r="D201" i="22"/>
  <c r="L201" i="22"/>
  <c r="T201" i="22"/>
  <c r="I179" i="23"/>
  <c r="I176" i="23"/>
  <c r="Q179" i="23"/>
  <c r="Q176" i="23"/>
  <c r="E139" i="23"/>
  <c r="M139" i="23"/>
  <c r="U139" i="23"/>
  <c r="I154" i="23"/>
  <c r="Q154" i="23"/>
  <c r="G157" i="23"/>
  <c r="O157" i="23"/>
  <c r="W157" i="23"/>
  <c r="I158" i="23"/>
  <c r="Q158" i="23"/>
  <c r="E160" i="23"/>
  <c r="L171" i="23"/>
  <c r="Q172" i="23"/>
  <c r="W192" i="23"/>
  <c r="W183" i="23" s="1"/>
  <c r="I202" i="23"/>
  <c r="I194" i="23" s="1"/>
  <c r="F205" i="23"/>
  <c r="N205" i="23"/>
  <c r="V205" i="23"/>
  <c r="U213" i="23"/>
  <c r="U205" i="23" s="1"/>
  <c r="I160" i="22"/>
  <c r="Q160" i="22"/>
  <c r="C175" i="22"/>
  <c r="K175" i="22"/>
  <c r="S175" i="22"/>
  <c r="B179" i="23"/>
  <c r="B176" i="23"/>
  <c r="J179" i="23"/>
  <c r="J176" i="23"/>
  <c r="R179" i="23"/>
  <c r="R176" i="23"/>
  <c r="F139" i="23"/>
  <c r="N139" i="23"/>
  <c r="V139" i="23"/>
  <c r="H140" i="23"/>
  <c r="P140" i="23"/>
  <c r="D151" i="23"/>
  <c r="L151" i="23"/>
  <c r="T151" i="23"/>
  <c r="H153" i="23"/>
  <c r="P153" i="23"/>
  <c r="B154" i="23"/>
  <c r="J154" i="23"/>
  <c r="R154" i="23"/>
  <c r="D155" i="23"/>
  <c r="L155" i="23"/>
  <c r="P157" i="23"/>
  <c r="R158" i="23"/>
  <c r="Q170" i="23"/>
  <c r="D171" i="23"/>
  <c r="M171" i="23"/>
  <c r="V171" i="23"/>
  <c r="I172" i="23"/>
  <c r="R172" i="23"/>
  <c r="B183" i="23"/>
  <c r="F183" i="23"/>
  <c r="N183" i="23"/>
  <c r="V183" i="23"/>
  <c r="Q202" i="23"/>
  <c r="Q194" i="23" s="1"/>
  <c r="C75" i="24"/>
  <c r="C172" i="4" s="1"/>
  <c r="C67" i="24"/>
  <c r="C52" i="24"/>
  <c r="K75" i="24"/>
  <c r="K172" i="4" s="1"/>
  <c r="K67" i="24"/>
  <c r="K52" i="24"/>
  <c r="S75" i="24"/>
  <c r="S172" i="4" s="1"/>
  <c r="S67" i="24"/>
  <c r="S52" i="24"/>
  <c r="E76" i="24"/>
  <c r="E173" i="4" s="1"/>
  <c r="E68" i="24"/>
  <c r="M76" i="24"/>
  <c r="M173" i="4" s="1"/>
  <c r="M68" i="24"/>
  <c r="U76" i="24"/>
  <c r="U173" i="4" s="1"/>
  <c r="U68" i="24"/>
  <c r="G77" i="24"/>
  <c r="G174" i="4" s="1"/>
  <c r="G69" i="24"/>
  <c r="O77" i="24"/>
  <c r="O174" i="4" s="1"/>
  <c r="O69" i="24"/>
  <c r="W77" i="24"/>
  <c r="W174" i="4" s="1"/>
  <c r="W69" i="24"/>
  <c r="D175" i="22"/>
  <c r="L175" i="22"/>
  <c r="T175" i="22"/>
  <c r="G5" i="23"/>
  <c r="G141" i="23" s="1"/>
  <c r="C48" i="23"/>
  <c r="C153" i="23" s="1"/>
  <c r="K48" i="23"/>
  <c r="K153" i="23" s="1"/>
  <c r="S48" i="23"/>
  <c r="S153" i="23" s="1"/>
  <c r="C99" i="23"/>
  <c r="C175" i="23" s="1"/>
  <c r="K99" i="23"/>
  <c r="K171" i="23" s="1"/>
  <c r="S99" i="23"/>
  <c r="S175" i="23" s="1"/>
  <c r="G175" i="23"/>
  <c r="G213" i="23"/>
  <c r="G205" i="23" s="1"/>
  <c r="O213" i="23"/>
  <c r="O205" i="23" s="1"/>
  <c r="W175" i="23"/>
  <c r="W213" i="23"/>
  <c r="C141" i="23"/>
  <c r="I153" i="23"/>
  <c r="Q153" i="23"/>
  <c r="I170" i="23"/>
  <c r="R170" i="23"/>
  <c r="N171" i="23"/>
  <c r="W171" i="23"/>
  <c r="J172" i="23"/>
  <c r="J165" i="23" s="1"/>
  <c r="C183" i="23"/>
  <c r="K183" i="23"/>
  <c r="S183" i="23"/>
  <c r="D205" i="23"/>
  <c r="B143" i="25"/>
  <c r="B136" i="25" s="1"/>
  <c r="B105" i="25"/>
  <c r="J143" i="25"/>
  <c r="J136" i="25" s="1"/>
  <c r="J105" i="25"/>
  <c r="R143" i="25"/>
  <c r="R136" i="25" s="1"/>
  <c r="R105" i="25"/>
  <c r="D152" i="25"/>
  <c r="D116" i="25"/>
  <c r="L152" i="25"/>
  <c r="L116" i="25"/>
  <c r="T152" i="25"/>
  <c r="T116" i="25"/>
  <c r="F153" i="25"/>
  <c r="F119" i="25"/>
  <c r="N153" i="25"/>
  <c r="N119" i="25"/>
  <c r="V153" i="25"/>
  <c r="V119" i="25"/>
  <c r="H154" i="25"/>
  <c r="H146" i="25" s="1"/>
  <c r="H122" i="25"/>
  <c r="P154" i="25"/>
  <c r="P122" i="25"/>
  <c r="B52" i="24"/>
  <c r="J52" i="24"/>
  <c r="R52" i="24"/>
  <c r="H67" i="24"/>
  <c r="P67" i="24"/>
  <c r="F75" i="24"/>
  <c r="F172" i="4" s="1"/>
  <c r="N75" i="24"/>
  <c r="N172" i="4" s="1"/>
  <c r="V75" i="24"/>
  <c r="V172" i="4" s="1"/>
  <c r="H76" i="24"/>
  <c r="H173" i="4" s="1"/>
  <c r="P76" i="24"/>
  <c r="P173" i="4" s="1"/>
  <c r="B77" i="24"/>
  <c r="B174" i="4" s="1"/>
  <c r="J77" i="24"/>
  <c r="J174" i="4" s="1"/>
  <c r="R77" i="24"/>
  <c r="R174" i="4" s="1"/>
  <c r="J116" i="25"/>
  <c r="W116" i="25"/>
  <c r="H119" i="25"/>
  <c r="U119" i="25"/>
  <c r="F122" i="25"/>
  <c r="S122" i="25"/>
  <c r="S143" i="25"/>
  <c r="S136" i="25" s="1"/>
  <c r="G152" i="26"/>
  <c r="O152" i="26"/>
  <c r="W152" i="26"/>
  <c r="I153" i="26"/>
  <c r="Q153" i="26"/>
  <c r="C154" i="26"/>
  <c r="K154" i="26"/>
  <c r="S154" i="26"/>
  <c r="C143" i="27"/>
  <c r="K143" i="27"/>
  <c r="S143" i="27"/>
  <c r="F116" i="25"/>
  <c r="F152" i="25"/>
  <c r="N116" i="25"/>
  <c r="N152" i="25"/>
  <c r="V116" i="25"/>
  <c r="V152" i="25"/>
  <c r="B122" i="25"/>
  <c r="B154" i="25"/>
  <c r="J122" i="25"/>
  <c r="J154" i="25"/>
  <c r="R122" i="25"/>
  <c r="R154" i="25"/>
  <c r="K116" i="25"/>
  <c r="I119" i="25"/>
  <c r="W119" i="25"/>
  <c r="G122" i="25"/>
  <c r="U122" i="25"/>
  <c r="H126" i="25"/>
  <c r="P126" i="25"/>
  <c r="H152" i="26"/>
  <c r="P152" i="26"/>
  <c r="B153" i="26"/>
  <c r="J153" i="26"/>
  <c r="R153" i="26"/>
  <c r="D154" i="26"/>
  <c r="L154" i="26"/>
  <c r="T154" i="26"/>
  <c r="D143" i="27"/>
  <c r="L143" i="27"/>
  <c r="T143" i="27"/>
  <c r="C105" i="25"/>
  <c r="K105" i="25"/>
  <c r="B116" i="25"/>
  <c r="M116" i="25"/>
  <c r="K119" i="25"/>
  <c r="I122" i="25"/>
  <c r="V122" i="25"/>
  <c r="D136" i="25"/>
  <c r="L136" i="25"/>
  <c r="T136" i="25"/>
  <c r="G143" i="26"/>
  <c r="O143" i="26"/>
  <c r="W143" i="26"/>
  <c r="C153" i="26"/>
  <c r="K153" i="26"/>
  <c r="S153" i="26"/>
  <c r="E52" i="24"/>
  <c r="M52" i="24"/>
  <c r="U52" i="24"/>
  <c r="P152" i="25"/>
  <c r="P146" i="25" s="1"/>
  <c r="P116" i="25"/>
  <c r="B119" i="25"/>
  <c r="B153" i="25"/>
  <c r="J119" i="25"/>
  <c r="J153" i="25"/>
  <c r="R119" i="25"/>
  <c r="R153" i="25"/>
  <c r="R146" i="25" s="1"/>
  <c r="D154" i="25"/>
  <c r="D122" i="25"/>
  <c r="L154" i="25"/>
  <c r="L122" i="25"/>
  <c r="T154" i="25"/>
  <c r="T122" i="25"/>
  <c r="D105" i="25"/>
  <c r="L105" i="25"/>
  <c r="T105" i="25"/>
  <c r="C116" i="25"/>
  <c r="O116" i="25"/>
  <c r="M119" i="25"/>
  <c r="K122" i="25"/>
  <c r="W122" i="25"/>
  <c r="H143" i="26"/>
  <c r="P143" i="26"/>
  <c r="B153" i="27"/>
  <c r="J153" i="27"/>
  <c r="F52" i="24"/>
  <c r="N52" i="24"/>
  <c r="V52" i="24"/>
  <c r="D67" i="24"/>
  <c r="L67" i="24"/>
  <c r="T67" i="24"/>
  <c r="F68" i="24"/>
  <c r="N68" i="24"/>
  <c r="V68" i="24"/>
  <c r="H69" i="24"/>
  <c r="P69" i="24"/>
  <c r="E105" i="25"/>
  <c r="M105" i="25"/>
  <c r="U105" i="25"/>
  <c r="B110" i="25"/>
  <c r="J110" i="25"/>
  <c r="R110" i="25"/>
  <c r="E116" i="25"/>
  <c r="Q116" i="25"/>
  <c r="O119" i="25"/>
  <c r="M122" i="25"/>
  <c r="C126" i="25"/>
  <c r="K126" i="25"/>
  <c r="S126" i="25"/>
  <c r="F136" i="25"/>
  <c r="N136" i="25"/>
  <c r="V136" i="25"/>
  <c r="H136" i="25"/>
  <c r="P136" i="25"/>
  <c r="I146" i="25"/>
  <c r="Q146" i="25"/>
  <c r="E146" i="25"/>
  <c r="M146" i="25"/>
  <c r="U146" i="25"/>
  <c r="I143" i="26"/>
  <c r="Q143" i="26"/>
  <c r="C152" i="26"/>
  <c r="K152" i="26"/>
  <c r="S152" i="26"/>
  <c r="G154" i="26"/>
  <c r="O154" i="26"/>
  <c r="W154" i="26"/>
  <c r="D119" i="25"/>
  <c r="D153" i="25"/>
  <c r="L119" i="25"/>
  <c r="L153" i="25"/>
  <c r="T119" i="25"/>
  <c r="T153" i="25"/>
  <c r="F105" i="25"/>
  <c r="N105" i="25"/>
  <c r="V105" i="25"/>
  <c r="G116" i="25"/>
  <c r="R116" i="25"/>
  <c r="C119" i="25"/>
  <c r="P119" i="25"/>
  <c r="N122" i="25"/>
  <c r="G136" i="25"/>
  <c r="O136" i="25"/>
  <c r="W136" i="25"/>
  <c r="B143" i="26"/>
  <c r="J143" i="26"/>
  <c r="R143" i="26"/>
  <c r="D152" i="26"/>
  <c r="L152" i="26"/>
  <c r="T152" i="26"/>
  <c r="F153" i="26"/>
  <c r="N153" i="26"/>
  <c r="V153" i="26"/>
  <c r="H154" i="26"/>
  <c r="P154" i="26"/>
  <c r="B152" i="27"/>
  <c r="R152" i="27"/>
  <c r="D153" i="27"/>
  <c r="L153" i="27"/>
  <c r="T153" i="27"/>
  <c r="F154" i="27"/>
  <c r="N154" i="27"/>
  <c r="V154" i="27"/>
  <c r="G105" i="25"/>
  <c r="O105" i="25"/>
  <c r="W105" i="25"/>
  <c r="H116" i="25"/>
  <c r="S116" i="25"/>
  <c r="E119" i="25"/>
  <c r="Q119" i="25"/>
  <c r="C122" i="25"/>
  <c r="O122" i="25"/>
  <c r="C146" i="25"/>
  <c r="K146" i="25"/>
  <c r="S146" i="25"/>
  <c r="E152" i="26"/>
  <c r="M152" i="26"/>
  <c r="U152" i="26"/>
  <c r="I154" i="26"/>
  <c r="Q154" i="26"/>
  <c r="G105" i="26"/>
  <c r="O105" i="26"/>
  <c r="W105" i="26"/>
  <c r="C116" i="26"/>
  <c r="K116" i="26"/>
  <c r="S116" i="26"/>
  <c r="I119" i="26"/>
  <c r="Q119" i="26"/>
  <c r="G122" i="26"/>
  <c r="O122" i="26"/>
  <c r="W122" i="26"/>
  <c r="I152" i="26"/>
  <c r="Q152" i="26"/>
  <c r="E154" i="26"/>
  <c r="M154" i="26"/>
  <c r="U154" i="26"/>
  <c r="F152" i="27"/>
  <c r="N152" i="27"/>
  <c r="V152" i="27"/>
  <c r="H153" i="27"/>
  <c r="P153" i="27"/>
  <c r="B154" i="27"/>
  <c r="J154" i="27"/>
  <c r="R154" i="27"/>
  <c r="B105" i="27"/>
  <c r="J105" i="27"/>
  <c r="R105" i="27"/>
  <c r="H119" i="27"/>
  <c r="B122" i="27"/>
  <c r="H152" i="27"/>
  <c r="R153" i="27"/>
  <c r="H105" i="26"/>
  <c r="P105" i="26"/>
  <c r="D116" i="26"/>
  <c r="L116" i="26"/>
  <c r="T116" i="26"/>
  <c r="B119" i="26"/>
  <c r="J119" i="26"/>
  <c r="R119" i="26"/>
  <c r="H122" i="26"/>
  <c r="P122" i="26"/>
  <c r="B152" i="26"/>
  <c r="J152" i="26"/>
  <c r="R152" i="26"/>
  <c r="D153" i="26"/>
  <c r="L153" i="26"/>
  <c r="T153" i="26"/>
  <c r="F154" i="26"/>
  <c r="N154" i="26"/>
  <c r="V154" i="26"/>
  <c r="E143" i="27"/>
  <c r="M143" i="27"/>
  <c r="U143" i="27"/>
  <c r="G152" i="27"/>
  <c r="O152" i="27"/>
  <c r="W152" i="27"/>
  <c r="I119" i="27"/>
  <c r="I153" i="27"/>
  <c r="Q119" i="27"/>
  <c r="Q153" i="27"/>
  <c r="C154" i="27"/>
  <c r="K154" i="27"/>
  <c r="S154" i="27"/>
  <c r="C105" i="27"/>
  <c r="K105" i="27"/>
  <c r="S105" i="27"/>
  <c r="F116" i="27"/>
  <c r="J119" i="27"/>
  <c r="T119" i="27"/>
  <c r="C122" i="27"/>
  <c r="N122" i="27"/>
  <c r="P143" i="27"/>
  <c r="J152" i="27"/>
  <c r="E116" i="26"/>
  <c r="M116" i="26"/>
  <c r="U116" i="26"/>
  <c r="I122" i="26"/>
  <c r="Q122" i="26"/>
  <c r="C143" i="26"/>
  <c r="K143" i="26"/>
  <c r="S143" i="26"/>
  <c r="E153" i="26"/>
  <c r="M153" i="26"/>
  <c r="U153" i="26"/>
  <c r="F143" i="27"/>
  <c r="N143" i="27"/>
  <c r="V143" i="27"/>
  <c r="P152" i="27"/>
  <c r="D154" i="27"/>
  <c r="F116" i="26"/>
  <c r="N116" i="26"/>
  <c r="V116" i="26"/>
  <c r="B122" i="26"/>
  <c r="J122" i="26"/>
  <c r="R122" i="26"/>
  <c r="G143" i="27"/>
  <c r="O143" i="27"/>
  <c r="W143" i="27"/>
  <c r="I152" i="27"/>
  <c r="Q152" i="27"/>
  <c r="C153" i="27"/>
  <c r="K153" i="27"/>
  <c r="S153" i="27"/>
  <c r="E154" i="27"/>
  <c r="M154" i="27"/>
  <c r="U154" i="27"/>
  <c r="E105" i="27"/>
  <c r="M105" i="27"/>
  <c r="I116" i="27"/>
  <c r="B119" i="27"/>
  <c r="L119" i="27"/>
  <c r="F122" i="27"/>
  <c r="G116" i="26"/>
  <c r="O116" i="26"/>
  <c r="W116" i="26"/>
  <c r="C122" i="26"/>
  <c r="K122" i="26"/>
  <c r="S122" i="26"/>
  <c r="E143" i="26"/>
  <c r="M143" i="26"/>
  <c r="U143" i="26"/>
  <c r="G153" i="26"/>
  <c r="O153" i="26"/>
  <c r="W153" i="26"/>
  <c r="F105" i="27"/>
  <c r="N105" i="27"/>
  <c r="V105" i="27"/>
  <c r="C119" i="27"/>
  <c r="R122" i="27"/>
  <c r="B126" i="27"/>
  <c r="J126" i="27"/>
  <c r="R126" i="27"/>
  <c r="L154" i="27"/>
  <c r="H116" i="26"/>
  <c r="P116" i="26"/>
  <c r="D122" i="26"/>
  <c r="L122" i="26"/>
  <c r="T122" i="26"/>
  <c r="F143" i="26"/>
  <c r="N143" i="26"/>
  <c r="V143" i="26"/>
  <c r="H153" i="26"/>
  <c r="P153" i="26"/>
  <c r="I143" i="27"/>
  <c r="Q143" i="27"/>
  <c r="C152" i="27"/>
  <c r="C116" i="27"/>
  <c r="K152" i="27"/>
  <c r="K116" i="27"/>
  <c r="S152" i="27"/>
  <c r="S116" i="27"/>
  <c r="E153" i="27"/>
  <c r="M153" i="27"/>
  <c r="U153" i="27"/>
  <c r="G154" i="27"/>
  <c r="G122" i="27"/>
  <c r="O154" i="27"/>
  <c r="O122" i="27"/>
  <c r="W154" i="27"/>
  <c r="W122" i="27"/>
  <c r="V116" i="27"/>
  <c r="D119" i="27"/>
  <c r="S122" i="27"/>
  <c r="H143" i="27"/>
  <c r="H113" i="29"/>
  <c r="D152" i="27"/>
  <c r="L152" i="27"/>
  <c r="T152" i="27"/>
  <c r="F153" i="27"/>
  <c r="F119" i="27"/>
  <c r="N153" i="27"/>
  <c r="N119" i="27"/>
  <c r="V153" i="27"/>
  <c r="V119" i="27"/>
  <c r="H154" i="27"/>
  <c r="P154" i="27"/>
  <c r="B116" i="27"/>
  <c r="W116" i="27"/>
  <c r="E119" i="27"/>
  <c r="P119" i="27"/>
  <c r="J122" i="27"/>
  <c r="U122" i="27"/>
  <c r="T154" i="27"/>
  <c r="E152" i="27"/>
  <c r="M152" i="27"/>
  <c r="U152" i="27"/>
  <c r="G153" i="27"/>
  <c r="O153" i="27"/>
  <c r="W153" i="27"/>
  <c r="I154" i="27"/>
  <c r="Q154" i="27"/>
  <c r="I105" i="27"/>
  <c r="Q105" i="27"/>
  <c r="D116" i="27"/>
  <c r="N116" i="27"/>
  <c r="G119" i="27"/>
  <c r="K122" i="27"/>
  <c r="V122" i="27"/>
  <c r="E126" i="27"/>
  <c r="M126" i="27"/>
  <c r="U126" i="27"/>
  <c r="H94" i="29"/>
  <c r="P94" i="29"/>
  <c r="B99" i="29"/>
  <c r="J99" i="29"/>
  <c r="R99" i="29"/>
  <c r="F105" i="29"/>
  <c r="N105" i="29"/>
  <c r="V105" i="29"/>
  <c r="D119" i="29"/>
  <c r="L119" i="29"/>
  <c r="T119" i="29"/>
  <c r="K122" i="29"/>
  <c r="K113" i="29" s="1"/>
  <c r="T122" i="29"/>
  <c r="G123" i="29"/>
  <c r="P123" i="29"/>
  <c r="D119" i="30"/>
  <c r="L119" i="30"/>
  <c r="T119" i="30"/>
  <c r="F120" i="30"/>
  <c r="N120" i="30"/>
  <c r="V120" i="30"/>
  <c r="H122" i="30"/>
  <c r="P122" i="30"/>
  <c r="B123" i="30"/>
  <c r="J123" i="30"/>
  <c r="R123" i="30"/>
  <c r="F94" i="30"/>
  <c r="J105" i="30"/>
  <c r="J120" i="30"/>
  <c r="D119" i="31"/>
  <c r="L119" i="31"/>
  <c r="T119" i="31"/>
  <c r="F120" i="31"/>
  <c r="N120" i="31"/>
  <c r="V120" i="31"/>
  <c r="J119" i="31"/>
  <c r="I90" i="29"/>
  <c r="Q90" i="29"/>
  <c r="I94" i="29"/>
  <c r="Q94" i="29"/>
  <c r="C99" i="29"/>
  <c r="S99" i="29"/>
  <c r="O105" i="29"/>
  <c r="W105" i="29"/>
  <c r="L122" i="29"/>
  <c r="U122" i="29"/>
  <c r="H123" i="29"/>
  <c r="Q123" i="29"/>
  <c r="Q113" i="29" s="1"/>
  <c r="E119" i="30"/>
  <c r="E90" i="30"/>
  <c r="M119" i="30"/>
  <c r="M90" i="30"/>
  <c r="U119" i="30"/>
  <c r="U90" i="30"/>
  <c r="G120" i="30"/>
  <c r="G94" i="30"/>
  <c r="O120" i="30"/>
  <c r="O94" i="30"/>
  <c r="W120" i="30"/>
  <c r="W94" i="30"/>
  <c r="I122" i="30"/>
  <c r="I99" i="30"/>
  <c r="Q122" i="30"/>
  <c r="Q99" i="30"/>
  <c r="C123" i="30"/>
  <c r="C105" i="30"/>
  <c r="K123" i="30"/>
  <c r="K105" i="30"/>
  <c r="S123" i="30"/>
  <c r="S105" i="30"/>
  <c r="G90" i="30"/>
  <c r="T90" i="30"/>
  <c r="H99" i="30"/>
  <c r="Q120" i="30"/>
  <c r="E122" i="30"/>
  <c r="G120" i="31"/>
  <c r="O120" i="31"/>
  <c r="W120" i="31"/>
  <c r="I122" i="31"/>
  <c r="Q122" i="31"/>
  <c r="R119" i="31"/>
  <c r="B90" i="29"/>
  <c r="J90" i="29"/>
  <c r="R90" i="29"/>
  <c r="B94" i="29"/>
  <c r="J94" i="29"/>
  <c r="R94" i="29"/>
  <c r="D99" i="29"/>
  <c r="F119" i="29"/>
  <c r="F113" i="29" s="1"/>
  <c r="N119" i="29"/>
  <c r="V119" i="29"/>
  <c r="M122" i="29"/>
  <c r="V122" i="29"/>
  <c r="I123" i="29"/>
  <c r="I113" i="29" s="1"/>
  <c r="R123" i="29"/>
  <c r="R113" i="29" s="1"/>
  <c r="F119" i="30"/>
  <c r="N119" i="30"/>
  <c r="V119" i="30"/>
  <c r="H120" i="30"/>
  <c r="P120" i="30"/>
  <c r="B122" i="30"/>
  <c r="J122" i="30"/>
  <c r="R122" i="30"/>
  <c r="D123" i="30"/>
  <c r="L123" i="30"/>
  <c r="T123" i="30"/>
  <c r="M99" i="30"/>
  <c r="H119" i="30"/>
  <c r="R120" i="30"/>
  <c r="F119" i="31"/>
  <c r="N119" i="31"/>
  <c r="V119" i="31"/>
  <c r="H120" i="31"/>
  <c r="P120" i="31"/>
  <c r="B122" i="31"/>
  <c r="J122" i="31"/>
  <c r="R122" i="31"/>
  <c r="D123" i="31"/>
  <c r="L123" i="31"/>
  <c r="T123" i="31"/>
  <c r="D120" i="31"/>
  <c r="C90" i="29"/>
  <c r="K90" i="29"/>
  <c r="S90" i="29"/>
  <c r="C94" i="29"/>
  <c r="K94" i="29"/>
  <c r="S94" i="29"/>
  <c r="E99" i="29"/>
  <c r="G119" i="29"/>
  <c r="O119" i="29"/>
  <c r="O113" i="29" s="1"/>
  <c r="W119" i="29"/>
  <c r="W113" i="29" s="1"/>
  <c r="N122" i="29"/>
  <c r="W122" i="29"/>
  <c r="J123" i="29"/>
  <c r="J113" i="29" s="1"/>
  <c r="T123" i="29"/>
  <c r="C122" i="30"/>
  <c r="C99" i="30"/>
  <c r="K122" i="30"/>
  <c r="K99" i="30"/>
  <c r="S122" i="30"/>
  <c r="S99" i="30"/>
  <c r="E123" i="30"/>
  <c r="E105" i="30"/>
  <c r="M123" i="30"/>
  <c r="M105" i="30"/>
  <c r="U123" i="30"/>
  <c r="U105" i="30"/>
  <c r="W90" i="30"/>
  <c r="R105" i="30"/>
  <c r="O119" i="30"/>
  <c r="U122" i="30"/>
  <c r="G119" i="31"/>
  <c r="O119" i="31"/>
  <c r="W119" i="31"/>
  <c r="I120" i="31"/>
  <c r="Q120" i="31"/>
  <c r="C122" i="31"/>
  <c r="K122" i="31"/>
  <c r="S122" i="31"/>
  <c r="E123" i="31"/>
  <c r="M123" i="31"/>
  <c r="U123" i="31"/>
  <c r="L120" i="31"/>
  <c r="H122" i="31"/>
  <c r="C79" i="35"/>
  <c r="K79" i="35"/>
  <c r="U80" i="35"/>
  <c r="D94" i="29"/>
  <c r="L94" i="29"/>
  <c r="T94" i="29"/>
  <c r="F99" i="29"/>
  <c r="B105" i="29"/>
  <c r="J105" i="29"/>
  <c r="R105" i="29"/>
  <c r="B120" i="29"/>
  <c r="B113" i="29" s="1"/>
  <c r="O122" i="29"/>
  <c r="B123" i="29"/>
  <c r="L123" i="29"/>
  <c r="U123" i="29"/>
  <c r="D122" i="30"/>
  <c r="D99" i="30"/>
  <c r="L122" i="30"/>
  <c r="L99" i="30"/>
  <c r="T122" i="30"/>
  <c r="T99" i="30"/>
  <c r="F123" i="30"/>
  <c r="F105" i="30"/>
  <c r="N123" i="30"/>
  <c r="N105" i="30"/>
  <c r="V123" i="30"/>
  <c r="V105" i="30"/>
  <c r="F84" i="30"/>
  <c r="N84" i="30"/>
  <c r="V84" i="30"/>
  <c r="L90" i="30"/>
  <c r="P99" i="30"/>
  <c r="P119" i="30"/>
  <c r="G123" i="30"/>
  <c r="H119" i="31"/>
  <c r="P119" i="31"/>
  <c r="B120" i="31"/>
  <c r="J120" i="31"/>
  <c r="R120" i="31"/>
  <c r="D122" i="31"/>
  <c r="L122" i="31"/>
  <c r="T122" i="31"/>
  <c r="F123" i="31"/>
  <c r="N123" i="31"/>
  <c r="V123" i="31"/>
  <c r="T120" i="31"/>
  <c r="P122" i="31"/>
  <c r="B51" i="33"/>
  <c r="J51" i="33"/>
  <c r="R51" i="33"/>
  <c r="L72" i="33"/>
  <c r="E94" i="29"/>
  <c r="M94" i="29"/>
  <c r="U94" i="29"/>
  <c r="G99" i="29"/>
  <c r="P122" i="29"/>
  <c r="P113" i="29" s="1"/>
  <c r="D123" i="29"/>
  <c r="M123" i="29"/>
  <c r="I119" i="30"/>
  <c r="Q119" i="30"/>
  <c r="C120" i="30"/>
  <c r="K120" i="30"/>
  <c r="S120" i="30"/>
  <c r="B105" i="30"/>
  <c r="O123" i="30"/>
  <c r="I119" i="31"/>
  <c r="Q119" i="31"/>
  <c r="C120" i="31"/>
  <c r="K120" i="31"/>
  <c r="S120" i="31"/>
  <c r="E122" i="31"/>
  <c r="M122" i="31"/>
  <c r="U122" i="31"/>
  <c r="G123" i="31"/>
  <c r="O123" i="31"/>
  <c r="W123" i="31"/>
  <c r="H99" i="29"/>
  <c r="E123" i="29"/>
  <c r="E113" i="29" s="1"/>
  <c r="B90" i="30"/>
  <c r="B119" i="30"/>
  <c r="J90" i="30"/>
  <c r="J119" i="30"/>
  <c r="R90" i="30"/>
  <c r="R119" i="30"/>
  <c r="D120" i="30"/>
  <c r="L120" i="30"/>
  <c r="T120" i="30"/>
  <c r="F122" i="30"/>
  <c r="N122" i="30"/>
  <c r="V122" i="30"/>
  <c r="H105" i="30"/>
  <c r="H123" i="30"/>
  <c r="P105" i="30"/>
  <c r="P123" i="30"/>
  <c r="C94" i="30"/>
  <c r="V99" i="30"/>
  <c r="W123" i="30"/>
  <c r="F122" i="31"/>
  <c r="F99" i="31"/>
  <c r="N122" i="31"/>
  <c r="N99" i="31"/>
  <c r="V122" i="31"/>
  <c r="V99" i="31"/>
  <c r="H123" i="31"/>
  <c r="H105" i="31"/>
  <c r="P123" i="31"/>
  <c r="P105" i="31"/>
  <c r="I78" i="33"/>
  <c r="I57" i="33"/>
  <c r="Q78" i="33"/>
  <c r="Q57" i="33"/>
  <c r="C79" i="33"/>
  <c r="C60" i="33"/>
  <c r="K79" i="33"/>
  <c r="K60" i="33"/>
  <c r="S79" i="33"/>
  <c r="S72" i="33" s="1"/>
  <c r="S60" i="33"/>
  <c r="S79" i="35"/>
  <c r="E80" i="33"/>
  <c r="E63" i="33"/>
  <c r="M80" i="33"/>
  <c r="M63" i="33"/>
  <c r="M80" i="35"/>
  <c r="U80" i="33"/>
  <c r="U63" i="33"/>
  <c r="P72" i="33"/>
  <c r="C119" i="30"/>
  <c r="K119" i="30"/>
  <c r="S119" i="30"/>
  <c r="E120" i="30"/>
  <c r="E94" i="30"/>
  <c r="M120" i="30"/>
  <c r="M94" i="30"/>
  <c r="U120" i="30"/>
  <c r="U94" i="30"/>
  <c r="G122" i="30"/>
  <c r="G99" i="30"/>
  <c r="O122" i="30"/>
  <c r="O99" i="30"/>
  <c r="W122" i="30"/>
  <c r="W99" i="30"/>
  <c r="I123" i="30"/>
  <c r="Q123" i="30"/>
  <c r="Q84" i="30"/>
  <c r="D90" i="30"/>
  <c r="Q90" i="30"/>
  <c r="D94" i="30"/>
  <c r="I105" i="30"/>
  <c r="I120" i="30"/>
  <c r="G122" i="31"/>
  <c r="O122" i="31"/>
  <c r="W122" i="31"/>
  <c r="I123" i="31"/>
  <c r="Q123" i="31"/>
  <c r="B119" i="31"/>
  <c r="I99" i="31"/>
  <c r="Q99" i="31"/>
  <c r="C119" i="31"/>
  <c r="K119" i="31"/>
  <c r="S119" i="31"/>
  <c r="E120" i="31"/>
  <c r="M120" i="31"/>
  <c r="U120" i="31"/>
  <c r="C123" i="31"/>
  <c r="K123" i="31"/>
  <c r="S123" i="31"/>
  <c r="T60" i="33"/>
  <c r="G57" i="34"/>
  <c r="G78" i="34"/>
  <c r="O57" i="34"/>
  <c r="O78" i="34"/>
  <c r="W57" i="34"/>
  <c r="W78" i="34"/>
  <c r="I79" i="34"/>
  <c r="Q79" i="34"/>
  <c r="C63" i="34"/>
  <c r="C80" i="34"/>
  <c r="K63" i="34"/>
  <c r="K80" i="34"/>
  <c r="S63" i="34"/>
  <c r="S80" i="34"/>
  <c r="B78" i="35"/>
  <c r="J78" i="35"/>
  <c r="R78" i="35"/>
  <c r="D79" i="35"/>
  <c r="L79" i="35"/>
  <c r="F80" i="35"/>
  <c r="N80" i="35"/>
  <c r="Q79" i="35"/>
  <c r="F51" i="37"/>
  <c r="N51" i="37"/>
  <c r="H90" i="31"/>
  <c r="P90" i="31"/>
  <c r="H94" i="31"/>
  <c r="P94" i="31"/>
  <c r="B99" i="31"/>
  <c r="J99" i="31"/>
  <c r="R99" i="31"/>
  <c r="F105" i="31"/>
  <c r="N105" i="31"/>
  <c r="V105" i="31"/>
  <c r="E79" i="33"/>
  <c r="E60" i="33"/>
  <c r="M79" i="33"/>
  <c r="M60" i="33"/>
  <c r="U79" i="33"/>
  <c r="U60" i="33"/>
  <c r="F57" i="33"/>
  <c r="O57" i="33"/>
  <c r="I60" i="33"/>
  <c r="H63" i="33"/>
  <c r="I72" i="33"/>
  <c r="Q72" i="33"/>
  <c r="F78" i="33"/>
  <c r="C80" i="33"/>
  <c r="B79" i="34"/>
  <c r="J79" i="34"/>
  <c r="R79" i="34"/>
  <c r="I60" i="34"/>
  <c r="C78" i="35"/>
  <c r="K78" i="35"/>
  <c r="S78" i="35"/>
  <c r="E79" i="35"/>
  <c r="M79" i="35"/>
  <c r="G80" i="35"/>
  <c r="O80" i="35"/>
  <c r="W80" i="35"/>
  <c r="D51" i="35"/>
  <c r="L51" i="35"/>
  <c r="T51" i="35"/>
  <c r="D80" i="35"/>
  <c r="I94" i="31"/>
  <c r="Q94" i="31"/>
  <c r="C99" i="31"/>
  <c r="K99" i="31"/>
  <c r="S99" i="31"/>
  <c r="G105" i="31"/>
  <c r="O105" i="31"/>
  <c r="W105" i="31"/>
  <c r="E119" i="31"/>
  <c r="M119" i="31"/>
  <c r="U119" i="31"/>
  <c r="G57" i="33"/>
  <c r="I78" i="34"/>
  <c r="Q78" i="34"/>
  <c r="C79" i="34"/>
  <c r="C60" i="34"/>
  <c r="K79" i="34"/>
  <c r="K60" i="34"/>
  <c r="S79" i="34"/>
  <c r="S60" i="34"/>
  <c r="E80" i="34"/>
  <c r="M80" i="34"/>
  <c r="U80" i="34"/>
  <c r="D78" i="35"/>
  <c r="L78" i="35"/>
  <c r="T78" i="35"/>
  <c r="F79" i="35"/>
  <c r="N79" i="35"/>
  <c r="H80" i="35"/>
  <c r="P80" i="35"/>
  <c r="F57" i="37"/>
  <c r="F78" i="37"/>
  <c r="F78" i="38"/>
  <c r="N57" i="37"/>
  <c r="N78" i="37"/>
  <c r="N72" i="37" s="1"/>
  <c r="V57" i="37"/>
  <c r="V78" i="37"/>
  <c r="V72" i="37" s="1"/>
  <c r="V78" i="38"/>
  <c r="H79" i="37"/>
  <c r="H60" i="37"/>
  <c r="H79" i="38"/>
  <c r="P79" i="37"/>
  <c r="P60" i="37"/>
  <c r="P79" i="38"/>
  <c r="B63" i="37"/>
  <c r="B80" i="37"/>
  <c r="B72" i="37" s="1"/>
  <c r="J63" i="37"/>
  <c r="J80" i="37"/>
  <c r="J72" i="37" s="1"/>
  <c r="R63" i="37"/>
  <c r="R80" i="37"/>
  <c r="R72" i="37" s="1"/>
  <c r="N78" i="38"/>
  <c r="B94" i="31"/>
  <c r="J94" i="31"/>
  <c r="R94" i="31"/>
  <c r="D99" i="31"/>
  <c r="L99" i="31"/>
  <c r="T99" i="31"/>
  <c r="E57" i="33"/>
  <c r="E78" i="33"/>
  <c r="M57" i="33"/>
  <c r="M78" i="33"/>
  <c r="U57" i="33"/>
  <c r="U78" i="33"/>
  <c r="U72" i="33" s="1"/>
  <c r="G79" i="33"/>
  <c r="G60" i="33"/>
  <c r="O79" i="33"/>
  <c r="O72" i="33" s="1"/>
  <c r="O60" i="33"/>
  <c r="W79" i="33"/>
  <c r="W72" i="33" s="1"/>
  <c r="W60" i="33"/>
  <c r="I63" i="33"/>
  <c r="I80" i="33"/>
  <c r="Q63" i="33"/>
  <c r="Q80" i="33"/>
  <c r="H57" i="33"/>
  <c r="L60" i="33"/>
  <c r="N63" i="33"/>
  <c r="J80" i="33"/>
  <c r="J72" i="33" s="1"/>
  <c r="B78" i="34"/>
  <c r="B57" i="34"/>
  <c r="J78" i="34"/>
  <c r="J57" i="34"/>
  <c r="R78" i="34"/>
  <c r="R57" i="34"/>
  <c r="D79" i="34"/>
  <c r="D60" i="34"/>
  <c r="L79" i="34"/>
  <c r="L60" i="34"/>
  <c r="T79" i="34"/>
  <c r="T60" i="34"/>
  <c r="F80" i="34"/>
  <c r="F63" i="34"/>
  <c r="N80" i="34"/>
  <c r="N63" i="34"/>
  <c r="V80" i="34"/>
  <c r="V63" i="34"/>
  <c r="E63" i="34"/>
  <c r="I80" i="34"/>
  <c r="E78" i="35"/>
  <c r="M78" i="35"/>
  <c r="U78" i="35"/>
  <c r="G79" i="35"/>
  <c r="V80" i="35"/>
  <c r="H94" i="30"/>
  <c r="P94" i="30"/>
  <c r="B99" i="30"/>
  <c r="J99" i="30"/>
  <c r="R99" i="30"/>
  <c r="C94" i="31"/>
  <c r="K94" i="31"/>
  <c r="S94" i="31"/>
  <c r="E99" i="31"/>
  <c r="M99" i="31"/>
  <c r="U99" i="31"/>
  <c r="I105" i="31"/>
  <c r="Q105" i="31"/>
  <c r="R57" i="33"/>
  <c r="N60" i="33"/>
  <c r="O63" i="33"/>
  <c r="N78" i="33"/>
  <c r="N72" i="33" s="1"/>
  <c r="K80" i="33"/>
  <c r="K72" i="33" s="1"/>
  <c r="C78" i="34"/>
  <c r="K78" i="34"/>
  <c r="S78" i="34"/>
  <c r="E79" i="34"/>
  <c r="M79" i="34"/>
  <c r="U79" i="34"/>
  <c r="G80" i="34"/>
  <c r="O80" i="34"/>
  <c r="W80" i="34"/>
  <c r="I51" i="34"/>
  <c r="Q51" i="34"/>
  <c r="Q60" i="34"/>
  <c r="Q80" i="34"/>
  <c r="P79" i="35"/>
  <c r="B80" i="35"/>
  <c r="J80" i="35"/>
  <c r="R80" i="35"/>
  <c r="J57" i="33"/>
  <c r="P60" i="33"/>
  <c r="P63" i="33"/>
  <c r="G72" i="33"/>
  <c r="D78" i="34"/>
  <c r="L78" i="34"/>
  <c r="T78" i="34"/>
  <c r="F79" i="34"/>
  <c r="N79" i="34"/>
  <c r="V79" i="34"/>
  <c r="H80" i="34"/>
  <c r="P80" i="34"/>
  <c r="I57" i="34"/>
  <c r="E78" i="34"/>
  <c r="I79" i="35"/>
  <c r="C80" i="35"/>
  <c r="K80" i="35"/>
  <c r="S80" i="35"/>
  <c r="H51" i="35"/>
  <c r="P51" i="35"/>
  <c r="G99" i="31"/>
  <c r="O99" i="31"/>
  <c r="W99" i="31"/>
  <c r="B57" i="33"/>
  <c r="K57" i="33"/>
  <c r="T57" i="33"/>
  <c r="D60" i="33"/>
  <c r="Q60" i="33"/>
  <c r="D63" i="33"/>
  <c r="T63" i="33"/>
  <c r="F72" i="33"/>
  <c r="V72" i="33"/>
  <c r="R80" i="33"/>
  <c r="R72" i="33" s="1"/>
  <c r="C51" i="34"/>
  <c r="K51" i="34"/>
  <c r="S51" i="34"/>
  <c r="M63" i="34"/>
  <c r="M78" i="34"/>
  <c r="H57" i="35"/>
  <c r="H78" i="35"/>
  <c r="P57" i="35"/>
  <c r="P78" i="35"/>
  <c r="B79" i="35"/>
  <c r="B60" i="35"/>
  <c r="J79" i="35"/>
  <c r="J60" i="35"/>
  <c r="R60" i="35"/>
  <c r="R79" i="35"/>
  <c r="L80" i="35"/>
  <c r="L63" i="35"/>
  <c r="T80" i="35"/>
  <c r="T63" i="35"/>
  <c r="H60" i="34"/>
  <c r="P60" i="34"/>
  <c r="F78" i="34"/>
  <c r="N78" i="34"/>
  <c r="V78" i="34"/>
  <c r="B80" i="34"/>
  <c r="J80" i="34"/>
  <c r="R80" i="34"/>
  <c r="C57" i="35"/>
  <c r="K57" i="35"/>
  <c r="S57" i="35"/>
  <c r="I60" i="35"/>
  <c r="G63" i="35"/>
  <c r="O63" i="35"/>
  <c r="W63" i="35"/>
  <c r="G78" i="35"/>
  <c r="O78" i="35"/>
  <c r="W78" i="35"/>
  <c r="E80" i="35"/>
  <c r="G57" i="37"/>
  <c r="G78" i="37"/>
  <c r="O57" i="37"/>
  <c r="O78" i="37"/>
  <c r="W57" i="37"/>
  <c r="W78" i="37"/>
  <c r="W72" i="37" s="1"/>
  <c r="I79" i="37"/>
  <c r="I72" i="37" s="1"/>
  <c r="I60" i="37"/>
  <c r="Q79" i="37"/>
  <c r="Q60" i="37"/>
  <c r="C63" i="37"/>
  <c r="C80" i="37"/>
  <c r="K63" i="37"/>
  <c r="K80" i="37"/>
  <c r="S63" i="37"/>
  <c r="S80" i="37"/>
  <c r="H57" i="38"/>
  <c r="H78" i="38"/>
  <c r="P57" i="38"/>
  <c r="P78" i="38"/>
  <c r="B79" i="38"/>
  <c r="B60" i="38"/>
  <c r="J79" i="38"/>
  <c r="J60" i="38"/>
  <c r="R79" i="38"/>
  <c r="R60" i="38"/>
  <c r="D63" i="38"/>
  <c r="D80" i="38"/>
  <c r="T80" i="38"/>
  <c r="T63" i="38"/>
  <c r="R79" i="39"/>
  <c r="H57" i="37"/>
  <c r="H78" i="37"/>
  <c r="H72" i="37" s="1"/>
  <c r="P57" i="37"/>
  <c r="P78" i="37"/>
  <c r="P72" i="37" s="1"/>
  <c r="D63" i="37"/>
  <c r="D80" i="37"/>
  <c r="L63" i="37"/>
  <c r="L80" i="37"/>
  <c r="T63" i="37"/>
  <c r="T80" i="37"/>
  <c r="L80" i="39"/>
  <c r="E90" i="43"/>
  <c r="E72" i="43"/>
  <c r="M90" i="43"/>
  <c r="M72" i="43"/>
  <c r="U90" i="43"/>
  <c r="U72" i="43"/>
  <c r="H78" i="34"/>
  <c r="P78" i="34"/>
  <c r="D80" i="34"/>
  <c r="L80" i="34"/>
  <c r="T80" i="34"/>
  <c r="I78" i="35"/>
  <c r="Q78" i="35"/>
  <c r="T79" i="35"/>
  <c r="S72" i="37"/>
  <c r="O72" i="37"/>
  <c r="B78" i="38"/>
  <c r="J78" i="38"/>
  <c r="R78" i="38"/>
  <c r="D79" i="38"/>
  <c r="L79" i="38"/>
  <c r="I51" i="39"/>
  <c r="D60" i="35"/>
  <c r="L60" i="35"/>
  <c r="B63" i="35"/>
  <c r="J63" i="35"/>
  <c r="R63" i="35"/>
  <c r="U79" i="35"/>
  <c r="D79" i="37"/>
  <c r="D60" i="37"/>
  <c r="L79" i="37"/>
  <c r="L60" i="37"/>
  <c r="T79" i="37"/>
  <c r="T72" i="37" s="1"/>
  <c r="T60" i="37"/>
  <c r="B57" i="37"/>
  <c r="J60" i="37"/>
  <c r="O79" i="37"/>
  <c r="C78" i="38"/>
  <c r="K78" i="38"/>
  <c r="S78" i="38"/>
  <c r="E79" i="38"/>
  <c r="M79" i="38"/>
  <c r="G80" i="38"/>
  <c r="O80" i="38"/>
  <c r="W80" i="38"/>
  <c r="C80" i="38"/>
  <c r="F77" i="45"/>
  <c r="F69" i="45" s="1"/>
  <c r="F60" i="45"/>
  <c r="N60" i="45"/>
  <c r="N77" i="45"/>
  <c r="N69" i="45" s="1"/>
  <c r="V60" i="45"/>
  <c r="V77" i="45"/>
  <c r="V69" i="45" s="1"/>
  <c r="O79" i="35"/>
  <c r="W79" i="35"/>
  <c r="I80" i="35"/>
  <c r="Q80" i="35"/>
  <c r="E60" i="35"/>
  <c r="M60" i="35"/>
  <c r="C63" i="35"/>
  <c r="K63" i="35"/>
  <c r="S63" i="35"/>
  <c r="V79" i="35"/>
  <c r="C78" i="37"/>
  <c r="C57" i="37"/>
  <c r="K78" i="37"/>
  <c r="K57" i="37"/>
  <c r="S78" i="37"/>
  <c r="S57" i="37"/>
  <c r="E79" i="37"/>
  <c r="E72" i="37" s="1"/>
  <c r="E60" i="37"/>
  <c r="M79" i="37"/>
  <c r="M72" i="37" s="1"/>
  <c r="M60" i="37"/>
  <c r="U79" i="37"/>
  <c r="U72" i="37" s="1"/>
  <c r="U60" i="37"/>
  <c r="G80" i="37"/>
  <c r="G63" i="37"/>
  <c r="O80" i="37"/>
  <c r="O63" i="37"/>
  <c r="W80" i="37"/>
  <c r="W63" i="37"/>
  <c r="W79" i="37"/>
  <c r="L80" i="38"/>
  <c r="E60" i="34"/>
  <c r="M60" i="34"/>
  <c r="U60" i="34"/>
  <c r="F60" i="35"/>
  <c r="N60" i="35"/>
  <c r="B51" i="37"/>
  <c r="J51" i="37"/>
  <c r="R51" i="37"/>
  <c r="O60" i="37"/>
  <c r="V63" i="37"/>
  <c r="F72" i="37"/>
  <c r="E78" i="38"/>
  <c r="M78" i="38"/>
  <c r="U78" i="38"/>
  <c r="G79" i="38"/>
  <c r="O79" i="38"/>
  <c r="I80" i="38"/>
  <c r="Q80" i="38"/>
  <c r="H79" i="39"/>
  <c r="P79" i="39"/>
  <c r="M51" i="39"/>
  <c r="F60" i="34"/>
  <c r="N60" i="34"/>
  <c r="V60" i="34"/>
  <c r="G60" i="35"/>
  <c r="O60" i="35"/>
  <c r="W60" i="35"/>
  <c r="U63" i="35"/>
  <c r="E78" i="39"/>
  <c r="E57" i="37"/>
  <c r="M57" i="37"/>
  <c r="M78" i="39"/>
  <c r="U78" i="39"/>
  <c r="U57" i="37"/>
  <c r="I80" i="39"/>
  <c r="I63" i="37"/>
  <c r="Q63" i="37"/>
  <c r="Q80" i="39"/>
  <c r="J57" i="37"/>
  <c r="Q80" i="37"/>
  <c r="B80" i="38"/>
  <c r="J80" i="38"/>
  <c r="R80" i="38"/>
  <c r="H78" i="39"/>
  <c r="C90" i="41"/>
  <c r="C81" i="41" s="1"/>
  <c r="C90" i="43"/>
  <c r="C72" i="41"/>
  <c r="K90" i="41"/>
  <c r="K81" i="41" s="1"/>
  <c r="K90" i="43"/>
  <c r="K72" i="41"/>
  <c r="S90" i="41"/>
  <c r="S81" i="41" s="1"/>
  <c r="S90" i="43"/>
  <c r="S72" i="41"/>
  <c r="C57" i="38"/>
  <c r="K57" i="38"/>
  <c r="S57" i="38"/>
  <c r="I60" i="38"/>
  <c r="Q60" i="38"/>
  <c r="G63" i="38"/>
  <c r="O63" i="38"/>
  <c r="W63" i="38"/>
  <c r="G78" i="38"/>
  <c r="O78" i="38"/>
  <c r="W78" i="38"/>
  <c r="M80" i="38"/>
  <c r="J60" i="39"/>
  <c r="L78" i="39"/>
  <c r="F79" i="39"/>
  <c r="V79" i="39"/>
  <c r="P80" i="39"/>
  <c r="C63" i="41"/>
  <c r="K63" i="41"/>
  <c r="S63" i="41"/>
  <c r="G72" i="41"/>
  <c r="B81" i="41"/>
  <c r="J81" i="41"/>
  <c r="R81" i="41"/>
  <c r="E90" i="41"/>
  <c r="E81" i="41" s="1"/>
  <c r="C63" i="43"/>
  <c r="K63" i="43"/>
  <c r="S63" i="43"/>
  <c r="G90" i="43"/>
  <c r="T79" i="38"/>
  <c r="F80" i="38"/>
  <c r="N80" i="38"/>
  <c r="V80" i="38"/>
  <c r="D57" i="38"/>
  <c r="L57" i="38"/>
  <c r="T57" i="38"/>
  <c r="H63" i="38"/>
  <c r="P63" i="38"/>
  <c r="E80" i="38"/>
  <c r="G57" i="39"/>
  <c r="G78" i="39"/>
  <c r="O57" i="39"/>
  <c r="O78" i="39"/>
  <c r="W57" i="39"/>
  <c r="W78" i="39"/>
  <c r="I79" i="39"/>
  <c r="I60" i="39"/>
  <c r="Q79" i="39"/>
  <c r="Q60" i="39"/>
  <c r="C63" i="39"/>
  <c r="C80" i="39"/>
  <c r="K63" i="39"/>
  <c r="K80" i="39"/>
  <c r="S63" i="39"/>
  <c r="S80" i="39"/>
  <c r="O51" i="39"/>
  <c r="W51" i="39"/>
  <c r="G90" i="42"/>
  <c r="O90" i="42"/>
  <c r="W90" i="42"/>
  <c r="O90" i="43"/>
  <c r="I69" i="45"/>
  <c r="Q69" i="45"/>
  <c r="C60" i="38"/>
  <c r="K60" i="38"/>
  <c r="S60" i="38"/>
  <c r="I78" i="38"/>
  <c r="Q78" i="38"/>
  <c r="P57" i="39"/>
  <c r="N78" i="39"/>
  <c r="B80" i="39"/>
  <c r="R80" i="39"/>
  <c r="H90" i="42"/>
  <c r="H72" i="42"/>
  <c r="P90" i="42"/>
  <c r="P72" i="42"/>
  <c r="W90" i="43"/>
  <c r="C60" i="37"/>
  <c r="K60" i="37"/>
  <c r="S60" i="37"/>
  <c r="D60" i="38"/>
  <c r="L60" i="38"/>
  <c r="T60" i="38"/>
  <c r="B63" i="38"/>
  <c r="J63" i="38"/>
  <c r="R63" i="38"/>
  <c r="U79" i="38"/>
  <c r="I78" i="39"/>
  <c r="Q78" i="39"/>
  <c r="C79" i="39"/>
  <c r="K79" i="39"/>
  <c r="S79" i="39"/>
  <c r="E80" i="39"/>
  <c r="M80" i="39"/>
  <c r="U80" i="39"/>
  <c r="Q57" i="39"/>
  <c r="M63" i="39"/>
  <c r="D80" i="39"/>
  <c r="O72" i="41"/>
  <c r="M81" i="41"/>
  <c r="C69" i="45"/>
  <c r="S69" i="45"/>
  <c r="E60" i="46"/>
  <c r="E77" i="46"/>
  <c r="M60" i="46"/>
  <c r="M77" i="46"/>
  <c r="U60" i="46"/>
  <c r="U77" i="46"/>
  <c r="E60" i="38"/>
  <c r="M60" i="38"/>
  <c r="K63" i="38"/>
  <c r="S63" i="38"/>
  <c r="V79" i="38"/>
  <c r="B78" i="39"/>
  <c r="J78" i="39"/>
  <c r="R78" i="39"/>
  <c r="D79" i="39"/>
  <c r="D60" i="39"/>
  <c r="L79" i="39"/>
  <c r="L60" i="39"/>
  <c r="T79" i="39"/>
  <c r="T60" i="39"/>
  <c r="F80" i="39"/>
  <c r="N80" i="39"/>
  <c r="V80" i="39"/>
  <c r="B51" i="39"/>
  <c r="J51" i="39"/>
  <c r="R51" i="39"/>
  <c r="R57" i="39"/>
  <c r="C60" i="39"/>
  <c r="P60" i="39"/>
  <c r="N63" i="39"/>
  <c r="D78" i="39"/>
  <c r="T78" i="39"/>
  <c r="N79" i="39"/>
  <c r="H80" i="39"/>
  <c r="H81" i="41"/>
  <c r="P81" i="41"/>
  <c r="U90" i="41"/>
  <c r="U81" i="41" s="1"/>
  <c r="F63" i="42"/>
  <c r="N63" i="42"/>
  <c r="V63" i="42"/>
  <c r="F60" i="38"/>
  <c r="N60" i="38"/>
  <c r="W79" i="38"/>
  <c r="C78" i="39"/>
  <c r="C57" i="39"/>
  <c r="K78" i="39"/>
  <c r="K57" i="39"/>
  <c r="S78" i="39"/>
  <c r="S57" i="39"/>
  <c r="E79" i="39"/>
  <c r="E60" i="39"/>
  <c r="M79" i="39"/>
  <c r="M60" i="39"/>
  <c r="U79" i="39"/>
  <c r="U60" i="39"/>
  <c r="G80" i="39"/>
  <c r="G63" i="39"/>
  <c r="O80" i="39"/>
  <c r="O63" i="39"/>
  <c r="W80" i="39"/>
  <c r="W63" i="39"/>
  <c r="C51" i="39"/>
  <c r="K51" i="39"/>
  <c r="S51" i="39"/>
  <c r="G81" i="41"/>
  <c r="O81" i="41"/>
  <c r="W81" i="41"/>
  <c r="B52" i="45"/>
  <c r="J52" i="45"/>
  <c r="R52" i="45"/>
  <c r="M69" i="45"/>
  <c r="G60" i="38"/>
  <c r="O60" i="38"/>
  <c r="F78" i="39"/>
  <c r="V78" i="39"/>
  <c r="J80" i="39"/>
  <c r="W72" i="41"/>
  <c r="H63" i="42"/>
  <c r="P63" i="42"/>
  <c r="I63" i="43"/>
  <c r="Q63" i="43"/>
  <c r="R73" i="51"/>
  <c r="H72" i="41"/>
  <c r="P72" i="41"/>
  <c r="F90" i="41"/>
  <c r="F81" i="41" s="1"/>
  <c r="N90" i="41"/>
  <c r="N81" i="41" s="1"/>
  <c r="V90" i="41"/>
  <c r="V81" i="41" s="1"/>
  <c r="E72" i="42"/>
  <c r="M72" i="42"/>
  <c r="U72" i="42"/>
  <c r="C90" i="42"/>
  <c r="K90" i="42"/>
  <c r="S90" i="42"/>
  <c r="B72" i="43"/>
  <c r="J72" i="43"/>
  <c r="R72" i="43"/>
  <c r="H90" i="43"/>
  <c r="P90" i="43"/>
  <c r="F77" i="46"/>
  <c r="N77" i="46"/>
  <c r="V77" i="46"/>
  <c r="D77" i="47"/>
  <c r="L77" i="47"/>
  <c r="T77" i="47"/>
  <c r="G96" i="49"/>
  <c r="O96" i="49"/>
  <c r="W96" i="49"/>
  <c r="Q83" i="50"/>
  <c r="D103" i="51"/>
  <c r="D80" i="51"/>
  <c r="L103" i="51"/>
  <c r="L80" i="51"/>
  <c r="T103" i="51"/>
  <c r="T80" i="51"/>
  <c r="H105" i="51"/>
  <c r="H87" i="51"/>
  <c r="P105" i="51"/>
  <c r="P87" i="51"/>
  <c r="E60" i="47"/>
  <c r="E77" i="47"/>
  <c r="M60" i="47"/>
  <c r="M77" i="47"/>
  <c r="U60" i="47"/>
  <c r="U77" i="47"/>
  <c r="G103" i="50"/>
  <c r="G80" i="50"/>
  <c r="O103" i="50"/>
  <c r="O80" i="50"/>
  <c r="W103" i="50"/>
  <c r="W80" i="50"/>
  <c r="C105" i="50"/>
  <c r="C87" i="50"/>
  <c r="K105" i="50"/>
  <c r="K87" i="50"/>
  <c r="S105" i="50"/>
  <c r="S87" i="50"/>
  <c r="G72" i="42"/>
  <c r="O72" i="42"/>
  <c r="W72" i="42"/>
  <c r="D72" i="43"/>
  <c r="L72" i="43"/>
  <c r="T72" i="43"/>
  <c r="C60" i="45"/>
  <c r="K60" i="45"/>
  <c r="S60" i="45"/>
  <c r="D69" i="45"/>
  <c r="L69" i="45"/>
  <c r="T69" i="45"/>
  <c r="K77" i="45"/>
  <c r="K69" i="45" s="1"/>
  <c r="U77" i="45"/>
  <c r="U69" i="45" s="1"/>
  <c r="H77" i="46"/>
  <c r="P77" i="46"/>
  <c r="F60" i="46"/>
  <c r="L83" i="49"/>
  <c r="F90" i="42"/>
  <c r="N90" i="42"/>
  <c r="V90" i="42"/>
  <c r="I77" i="46"/>
  <c r="I60" i="46"/>
  <c r="Q77" i="46"/>
  <c r="Q60" i="46"/>
  <c r="G77" i="47"/>
  <c r="O77" i="47"/>
  <c r="W77" i="47"/>
  <c r="B73" i="49"/>
  <c r="J73" i="49"/>
  <c r="R73" i="49"/>
  <c r="D73" i="49"/>
  <c r="L73" i="49"/>
  <c r="T73" i="49"/>
  <c r="F73" i="49"/>
  <c r="N73" i="49"/>
  <c r="V73" i="49"/>
  <c r="D96" i="49"/>
  <c r="L96" i="49"/>
  <c r="T96" i="49"/>
  <c r="D73" i="51"/>
  <c r="L73" i="51"/>
  <c r="T73" i="51"/>
  <c r="H73" i="51"/>
  <c r="P73" i="51"/>
  <c r="F83" i="51"/>
  <c r="D72" i="41"/>
  <c r="L72" i="41"/>
  <c r="T72" i="41"/>
  <c r="I72" i="42"/>
  <c r="Q72" i="42"/>
  <c r="F72" i="43"/>
  <c r="N72" i="43"/>
  <c r="V72" i="43"/>
  <c r="E60" i="45"/>
  <c r="W77" i="45"/>
  <c r="W69" i="45" s="1"/>
  <c r="V60" i="46"/>
  <c r="B77" i="46"/>
  <c r="B103" i="49"/>
  <c r="B80" i="49"/>
  <c r="J103" i="49"/>
  <c r="J80" i="49"/>
  <c r="R103" i="49"/>
  <c r="R80" i="49"/>
  <c r="F105" i="49"/>
  <c r="F96" i="49" s="1"/>
  <c r="F87" i="49"/>
  <c r="N105" i="49"/>
  <c r="N96" i="49" s="1"/>
  <c r="N87" i="49"/>
  <c r="V105" i="49"/>
  <c r="V96" i="49" s="1"/>
  <c r="V87" i="49"/>
  <c r="B103" i="50"/>
  <c r="J103" i="50"/>
  <c r="R103" i="50"/>
  <c r="D104" i="50"/>
  <c r="L104" i="50"/>
  <c r="T104" i="50"/>
  <c r="F105" i="50"/>
  <c r="N105" i="50"/>
  <c r="V105" i="50"/>
  <c r="N83" i="51"/>
  <c r="O77" i="45"/>
  <c r="O69" i="45" s="1"/>
  <c r="C77" i="46"/>
  <c r="K77" i="46"/>
  <c r="S77" i="46"/>
  <c r="I52" i="46"/>
  <c r="Q52" i="46"/>
  <c r="K60" i="46"/>
  <c r="J77" i="46"/>
  <c r="I77" i="47"/>
  <c r="Q77" i="47"/>
  <c r="F73" i="51"/>
  <c r="N73" i="51"/>
  <c r="V73" i="51"/>
  <c r="V83" i="51"/>
  <c r="G60" i="45"/>
  <c r="O60" i="45"/>
  <c r="W60" i="45"/>
  <c r="G77" i="45"/>
  <c r="G69" i="45" s="1"/>
  <c r="P77" i="45"/>
  <c r="P69" i="45" s="1"/>
  <c r="D77" i="46"/>
  <c r="L77" i="46"/>
  <c r="T77" i="46"/>
  <c r="L60" i="46"/>
  <c r="R77" i="46"/>
  <c r="B77" i="47"/>
  <c r="J77" i="47"/>
  <c r="R77" i="47"/>
  <c r="B103" i="51"/>
  <c r="J103" i="51"/>
  <c r="R103" i="51"/>
  <c r="F105" i="51"/>
  <c r="N105" i="51"/>
  <c r="V105" i="51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I60" i="47"/>
  <c r="Q60" i="47"/>
  <c r="H80" i="49"/>
  <c r="P80" i="49"/>
  <c r="F83" i="49"/>
  <c r="N83" i="49"/>
  <c r="V83" i="49"/>
  <c r="B104" i="49"/>
  <c r="J104" i="49"/>
  <c r="R104" i="49"/>
  <c r="E80" i="50"/>
  <c r="M80" i="50"/>
  <c r="U80" i="50"/>
  <c r="C83" i="50"/>
  <c r="K83" i="50"/>
  <c r="S83" i="50"/>
  <c r="G104" i="50"/>
  <c r="O104" i="50"/>
  <c r="W104" i="50"/>
  <c r="B80" i="51"/>
  <c r="J80" i="51"/>
  <c r="R80" i="51"/>
  <c r="H83" i="51"/>
  <c r="P83" i="51"/>
  <c r="D104" i="51"/>
  <c r="L104" i="51"/>
  <c r="T104" i="51"/>
  <c r="B60" i="47"/>
  <c r="J60" i="47"/>
  <c r="R60" i="47"/>
  <c r="F77" i="47"/>
  <c r="N77" i="47"/>
  <c r="V77" i="47"/>
  <c r="I80" i="49"/>
  <c r="Q80" i="49"/>
  <c r="G83" i="49"/>
  <c r="O83" i="49"/>
  <c r="W83" i="49"/>
  <c r="G87" i="49"/>
  <c r="O87" i="49"/>
  <c r="W87" i="49"/>
  <c r="C104" i="49"/>
  <c r="C96" i="49" s="1"/>
  <c r="K104" i="49"/>
  <c r="K96" i="49" s="1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H87" i="49"/>
  <c r="P87" i="49"/>
  <c r="E87" i="50"/>
  <c r="M87" i="50"/>
  <c r="U87" i="50"/>
  <c r="B87" i="51"/>
  <c r="J87" i="51"/>
  <c r="R87" i="51"/>
  <c r="H80" i="50"/>
  <c r="P80" i="50"/>
  <c r="E80" i="51"/>
  <c r="M80" i="51"/>
  <c r="U80" i="51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S96" i="49" l="1"/>
  <c r="B96" i="49"/>
  <c r="R96" i="49"/>
  <c r="J96" i="49"/>
  <c r="G72" i="37"/>
  <c r="K72" i="37"/>
  <c r="C72" i="37"/>
  <c r="L72" i="37"/>
  <c r="D72" i="37"/>
  <c r="M72" i="33"/>
  <c r="E72" i="33"/>
  <c r="C72" i="33"/>
  <c r="U113" i="29"/>
  <c r="G113" i="29"/>
  <c r="T113" i="29"/>
  <c r="L113" i="29"/>
  <c r="D113" i="29"/>
  <c r="M113" i="29"/>
  <c r="T74" i="24"/>
  <c r="T171" i="4" s="1"/>
  <c r="J146" i="25"/>
  <c r="D146" i="25"/>
  <c r="V146" i="25"/>
  <c r="N146" i="25"/>
  <c r="B146" i="25"/>
  <c r="L74" i="24"/>
  <c r="L171" i="4" s="1"/>
  <c r="L69" i="4"/>
  <c r="L142" i="4" s="1"/>
  <c r="D74" i="24"/>
  <c r="D171" i="4" s="1"/>
  <c r="D69" i="4"/>
  <c r="D142" i="4" s="1"/>
  <c r="F146" i="25"/>
  <c r="C171" i="23"/>
  <c r="U160" i="23"/>
  <c r="M160" i="23"/>
  <c r="E175" i="23"/>
  <c r="T163" i="23"/>
  <c r="T61" i="20"/>
  <c r="R161" i="23"/>
  <c r="R61" i="20"/>
  <c r="T165" i="23"/>
  <c r="Q161" i="23"/>
  <c r="Q61" i="20"/>
  <c r="V143" i="23"/>
  <c r="V60" i="20"/>
  <c r="L163" i="23"/>
  <c r="L146" i="23" s="1"/>
  <c r="L61" i="20"/>
  <c r="U143" i="23"/>
  <c r="U60" i="20"/>
  <c r="S157" i="23"/>
  <c r="J158" i="23"/>
  <c r="J146" i="23" s="1"/>
  <c r="J61" i="20"/>
  <c r="V132" i="23"/>
  <c r="P144" i="23"/>
  <c r="P132" i="23" s="1"/>
  <c r="P60" i="20"/>
  <c r="N132" i="23"/>
  <c r="M132" i="23"/>
  <c r="I161" i="23"/>
  <c r="I61" i="20"/>
  <c r="N143" i="23"/>
  <c r="N60" i="20"/>
  <c r="R165" i="23"/>
  <c r="V157" i="23"/>
  <c r="F132" i="23"/>
  <c r="E132" i="23"/>
  <c r="S160" i="23"/>
  <c r="I165" i="23"/>
  <c r="V160" i="23"/>
  <c r="N157" i="23"/>
  <c r="U132" i="23"/>
  <c r="K160" i="23"/>
  <c r="D163" i="23"/>
  <c r="D146" i="23" s="1"/>
  <c r="D61" i="20"/>
  <c r="N160" i="23"/>
  <c r="F157" i="23"/>
  <c r="C160" i="23"/>
  <c r="M143" i="23"/>
  <c r="M60" i="20"/>
  <c r="F160" i="23"/>
  <c r="U157" i="23"/>
  <c r="B158" i="23"/>
  <c r="B146" i="23" s="1"/>
  <c r="B61" i="20"/>
  <c r="H144" i="23"/>
  <c r="H132" i="23" s="1"/>
  <c r="H60" i="20"/>
  <c r="F143" i="23"/>
  <c r="F60" i="20"/>
  <c r="H157" i="23"/>
  <c r="Q155" i="23"/>
  <c r="L154" i="23"/>
  <c r="Q165" i="23"/>
  <c r="M157" i="23"/>
  <c r="T155" i="23"/>
  <c r="Q157" i="23"/>
  <c r="R153" i="23"/>
  <c r="R151" i="23"/>
  <c r="R146" i="23" s="1"/>
  <c r="J153" i="23"/>
  <c r="C205" i="21"/>
  <c r="C194" i="21"/>
  <c r="S205" i="21"/>
  <c r="J205" i="21"/>
  <c r="K205" i="21"/>
  <c r="B205" i="23"/>
  <c r="I205" i="21"/>
  <c r="L205" i="21"/>
  <c r="D205" i="21"/>
  <c r="K194" i="21"/>
  <c r="R205" i="21"/>
  <c r="K79" i="16"/>
  <c r="K108" i="4" s="1"/>
  <c r="K109" i="4"/>
  <c r="L160" i="19"/>
  <c r="Q160" i="19"/>
  <c r="G77" i="16"/>
  <c r="G76" i="16" s="1"/>
  <c r="B190" i="19"/>
  <c r="G183" i="19"/>
  <c r="G178" i="19" s="1"/>
  <c r="E160" i="19"/>
  <c r="W77" i="16"/>
  <c r="W76" i="16" s="1"/>
  <c r="P178" i="19"/>
  <c r="K178" i="19"/>
  <c r="E79" i="16"/>
  <c r="E108" i="4" s="1"/>
  <c r="V102" i="16"/>
  <c r="V165" i="4" s="1"/>
  <c r="M178" i="19"/>
  <c r="B160" i="19"/>
  <c r="C5" i="7"/>
  <c r="C55" i="7" s="1"/>
  <c r="C79" i="16"/>
  <c r="C108" i="4" s="1"/>
  <c r="P79" i="16"/>
  <c r="P108" i="4" s="1"/>
  <c r="W178" i="19"/>
  <c r="G184" i="19"/>
  <c r="G102" i="16"/>
  <c r="G165" i="4" s="1"/>
  <c r="H79" i="16"/>
  <c r="H108" i="4" s="1"/>
  <c r="P160" i="18"/>
  <c r="L171" i="18"/>
  <c r="D171" i="18"/>
  <c r="K160" i="17"/>
  <c r="J229" i="17"/>
  <c r="M167" i="17"/>
  <c r="M53" i="16"/>
  <c r="H160" i="18"/>
  <c r="B229" i="17"/>
  <c r="K240" i="17"/>
  <c r="V166" i="18"/>
  <c r="R160" i="17"/>
  <c r="U170" i="17"/>
  <c r="U53" i="16"/>
  <c r="F171" i="18"/>
  <c r="J160" i="17"/>
  <c r="H169" i="17"/>
  <c r="H163" i="17"/>
  <c r="H161" i="17"/>
  <c r="H168" i="17"/>
  <c r="H167" i="17"/>
  <c r="H53" i="16"/>
  <c r="H164" i="17"/>
  <c r="B160" i="17"/>
  <c r="H240" i="17"/>
  <c r="O171" i="17"/>
  <c r="V240" i="17"/>
  <c r="S168" i="17"/>
  <c r="S163" i="17"/>
  <c r="S161" i="17"/>
  <c r="S160" i="17" s="1"/>
  <c r="S53" i="16"/>
  <c r="U166" i="17"/>
  <c r="U172" i="17"/>
  <c r="U169" i="17"/>
  <c r="L240" i="17"/>
  <c r="J62" i="4"/>
  <c r="J135" i="4" s="1"/>
  <c r="E166" i="18"/>
  <c r="R240" i="17"/>
  <c r="Q174" i="17"/>
  <c r="Q163" i="17"/>
  <c r="Q173" i="17"/>
  <c r="Q172" i="17"/>
  <c r="Q168" i="17"/>
  <c r="Q53" i="16"/>
  <c r="Q166" i="17"/>
  <c r="M172" i="17"/>
  <c r="R52" i="16"/>
  <c r="R61" i="4" s="1"/>
  <c r="R134" i="4" s="1"/>
  <c r="R62" i="4"/>
  <c r="R135" i="4" s="1"/>
  <c r="M168" i="17"/>
  <c r="M170" i="17"/>
  <c r="M164" i="17"/>
  <c r="M160" i="17" s="1"/>
  <c r="P163" i="17"/>
  <c r="P161" i="17"/>
  <c r="P160" i="17" s="1"/>
  <c r="P172" i="17"/>
  <c r="P168" i="17"/>
  <c r="P53" i="16"/>
  <c r="P165" i="17"/>
  <c r="Q229" i="17"/>
  <c r="O240" i="17"/>
  <c r="N229" i="17"/>
  <c r="C240" i="17"/>
  <c r="F229" i="17"/>
  <c r="W240" i="17"/>
  <c r="D204" i="15"/>
  <c r="Q204" i="15"/>
  <c r="F73" i="12"/>
  <c r="F102" i="4" s="1"/>
  <c r="F204" i="15"/>
  <c r="S76" i="12"/>
  <c r="S178" i="15"/>
  <c r="S182" i="15"/>
  <c r="S171" i="15" s="1"/>
  <c r="F101" i="12"/>
  <c r="F162" i="4" s="1"/>
  <c r="P99" i="12"/>
  <c r="P160" i="4" s="1"/>
  <c r="Q171" i="15"/>
  <c r="B204" i="15"/>
  <c r="L204" i="15"/>
  <c r="I171" i="15"/>
  <c r="B73" i="12"/>
  <c r="W204" i="15"/>
  <c r="G204" i="15"/>
  <c r="O204" i="15"/>
  <c r="V73" i="12"/>
  <c r="V102" i="4" s="1"/>
  <c r="Q75" i="12"/>
  <c r="F98" i="12"/>
  <c r="F159" i="4" s="1"/>
  <c r="C171" i="15"/>
  <c r="P75" i="12"/>
  <c r="P104" i="4" s="1"/>
  <c r="V171" i="15"/>
  <c r="N171" i="15"/>
  <c r="T204" i="15"/>
  <c r="G101" i="12"/>
  <c r="G162" i="4" s="1"/>
  <c r="S181" i="15"/>
  <c r="F171" i="15"/>
  <c r="V204" i="15"/>
  <c r="K171" i="15"/>
  <c r="N75" i="12"/>
  <c r="L86" i="12"/>
  <c r="E57" i="4"/>
  <c r="E132" i="4" s="1"/>
  <c r="E63" i="12"/>
  <c r="E55" i="4" s="1"/>
  <c r="U86" i="12"/>
  <c r="U63" i="12"/>
  <c r="T5" i="7"/>
  <c r="T52" i="7" s="1"/>
  <c r="I73" i="12"/>
  <c r="I102" i="4" s="1"/>
  <c r="D5" i="7"/>
  <c r="D55" i="7" s="1"/>
  <c r="W3" i="4"/>
  <c r="W128" i="4" s="1"/>
  <c r="T5" i="4"/>
  <c r="T3" i="4"/>
  <c r="T128" i="4" s="1"/>
  <c r="J101" i="12"/>
  <c r="J162" i="4" s="1"/>
  <c r="S5" i="4"/>
  <c r="S3" i="4"/>
  <c r="S128" i="4" s="1"/>
  <c r="B101" i="12"/>
  <c r="B162" i="4" s="1"/>
  <c r="L63" i="12"/>
  <c r="L55" i="4" s="1"/>
  <c r="L130" i="4" s="1"/>
  <c r="V86" i="12"/>
  <c r="V57" i="4"/>
  <c r="V132" i="4" s="1"/>
  <c r="L3" i="4"/>
  <c r="L128" i="4" s="1"/>
  <c r="K98" i="12"/>
  <c r="K159" i="4" s="1"/>
  <c r="K57" i="4"/>
  <c r="K132" i="4" s="1"/>
  <c r="P63" i="12"/>
  <c r="P55" i="4" s="1"/>
  <c r="P86" i="12"/>
  <c r="P98" i="12"/>
  <c r="P159" i="4" s="1"/>
  <c r="N63" i="12"/>
  <c r="N57" i="4"/>
  <c r="N132" i="4" s="1"/>
  <c r="F96" i="12"/>
  <c r="F157" i="4" s="1"/>
  <c r="F55" i="4"/>
  <c r="U147" i="11"/>
  <c r="U56" i="8"/>
  <c r="U101" i="4" s="1"/>
  <c r="K100" i="11"/>
  <c r="Q115" i="11"/>
  <c r="Q106" i="11"/>
  <c r="Q55" i="8"/>
  <c r="Q52" i="8"/>
  <c r="Q51" i="8" s="1"/>
  <c r="M66" i="8"/>
  <c r="M155" i="4" s="1"/>
  <c r="Q113" i="11"/>
  <c r="C52" i="8"/>
  <c r="C51" i="8" s="1"/>
  <c r="Q109" i="11"/>
  <c r="M100" i="11"/>
  <c r="E54" i="8"/>
  <c r="L117" i="11"/>
  <c r="M67" i="8"/>
  <c r="M156" i="4" s="1"/>
  <c r="I67" i="8"/>
  <c r="I156" i="4" s="1"/>
  <c r="P65" i="8"/>
  <c r="P154" i="4" s="1"/>
  <c r="L54" i="8"/>
  <c r="L99" i="4" s="1"/>
  <c r="Q136" i="11"/>
  <c r="Q105" i="11"/>
  <c r="E67" i="8"/>
  <c r="E156" i="4" s="1"/>
  <c r="Q111" i="11"/>
  <c r="I100" i="11"/>
  <c r="D100" i="11"/>
  <c r="O117" i="11"/>
  <c r="G117" i="11"/>
  <c r="Q67" i="8"/>
  <c r="Q156" i="4" s="1"/>
  <c r="H54" i="8"/>
  <c r="H99" i="4" s="1"/>
  <c r="U100" i="11"/>
  <c r="C100" i="11"/>
  <c r="M54" i="8"/>
  <c r="D54" i="8"/>
  <c r="D99" i="4" s="1"/>
  <c r="D101" i="4"/>
  <c r="Q112" i="11"/>
  <c r="U54" i="8"/>
  <c r="U52" i="8"/>
  <c r="U51" i="8" s="1"/>
  <c r="M117" i="11"/>
  <c r="Q108" i="11"/>
  <c r="H66" i="8"/>
  <c r="H155" i="4" s="1"/>
  <c r="E117" i="11"/>
  <c r="S100" i="11"/>
  <c r="Q107" i="11"/>
  <c r="L66" i="8"/>
  <c r="L155" i="4" s="1"/>
  <c r="D117" i="11"/>
  <c r="D66" i="8"/>
  <c r="D155" i="4" s="1"/>
  <c r="N59" i="8"/>
  <c r="G53" i="7"/>
  <c r="G54" i="7"/>
  <c r="P59" i="8"/>
  <c r="P52" i="4"/>
  <c r="P129" i="4" s="1"/>
  <c r="H59" i="8"/>
  <c r="H52" i="4"/>
  <c r="H129" i="4" s="1"/>
  <c r="V59" i="8"/>
  <c r="Q54" i="7"/>
  <c r="J5" i="7"/>
  <c r="J53" i="7" s="1"/>
  <c r="M53" i="7"/>
  <c r="P5" i="7"/>
  <c r="P53" i="7" s="1"/>
  <c r="V5" i="7"/>
  <c r="V54" i="7" s="1"/>
  <c r="L5" i="7"/>
  <c r="L55" i="7" s="1"/>
  <c r="R5" i="7"/>
  <c r="R53" i="7" s="1"/>
  <c r="G52" i="7"/>
  <c r="T54" i="7"/>
  <c r="N43" i="6"/>
  <c r="N44" i="6"/>
  <c r="G47" i="6"/>
  <c r="G45" i="6"/>
  <c r="R45" i="6"/>
  <c r="R43" i="6"/>
  <c r="R46" i="6"/>
  <c r="S46" i="5"/>
  <c r="S47" i="5"/>
  <c r="S44" i="5"/>
  <c r="S45" i="5"/>
  <c r="D44" i="6"/>
  <c r="D43" i="6"/>
  <c r="D46" i="6"/>
  <c r="D48" i="6"/>
  <c r="M45" i="6"/>
  <c r="W45" i="6"/>
  <c r="W42" i="6"/>
  <c r="Q44" i="6"/>
  <c r="W43" i="6"/>
  <c r="K27" i="5"/>
  <c r="W48" i="6"/>
  <c r="N46" i="6"/>
  <c r="C27" i="5"/>
  <c r="C5" i="5" s="1"/>
  <c r="C43" i="5" s="1"/>
  <c r="P45" i="6"/>
  <c r="H43" i="6"/>
  <c r="H44" i="6"/>
  <c r="Q46" i="6"/>
  <c r="U45" i="6"/>
  <c r="U41" i="6" s="1"/>
  <c r="I44" i="6"/>
  <c r="W47" i="6"/>
  <c r="O45" i="6"/>
  <c r="Q47" i="6"/>
  <c r="Q55" i="7"/>
  <c r="I45" i="6"/>
  <c r="M42" i="6"/>
  <c r="O46" i="6"/>
  <c r="K5" i="7"/>
  <c r="I55" i="7"/>
  <c r="O43" i="6"/>
  <c r="O42" i="6"/>
  <c r="S41" i="6"/>
  <c r="I42" i="6"/>
  <c r="O47" i="6"/>
  <c r="H47" i="6"/>
  <c r="I46" i="6"/>
  <c r="I47" i="6"/>
  <c r="M46" i="6"/>
  <c r="I48" i="6"/>
  <c r="M44" i="6"/>
  <c r="W44" i="6"/>
  <c r="M47" i="6"/>
  <c r="Q43" i="6"/>
  <c r="Q41" i="6" s="1"/>
  <c r="M48" i="6"/>
  <c r="U53" i="7"/>
  <c r="S55" i="4"/>
  <c r="S130" i="4" s="1"/>
  <c r="B45" i="6"/>
  <c r="B46" i="6"/>
  <c r="B43" i="6"/>
  <c r="B42" i="6"/>
  <c r="B44" i="6"/>
  <c r="U229" i="19"/>
  <c r="U185" i="19"/>
  <c r="U191" i="19"/>
  <c r="U187" i="19"/>
  <c r="U183" i="19"/>
  <c r="U192" i="19"/>
  <c r="U188" i="19"/>
  <c r="U81" i="16"/>
  <c r="T160" i="17"/>
  <c r="V5" i="4"/>
  <c r="V3" i="4"/>
  <c r="M52" i="7"/>
  <c r="C42" i="5"/>
  <c r="S176" i="23"/>
  <c r="S172" i="23"/>
  <c r="S179" i="23"/>
  <c r="S170" i="23"/>
  <c r="S62" i="20"/>
  <c r="D143" i="23"/>
  <c r="D139" i="23"/>
  <c r="D144" i="23"/>
  <c r="D140" i="23"/>
  <c r="D137" i="23"/>
  <c r="D57" i="20"/>
  <c r="D56" i="20" s="1"/>
  <c r="D60" i="20"/>
  <c r="W163" i="23"/>
  <c r="W161" i="23"/>
  <c r="W158" i="23"/>
  <c r="W154" i="23"/>
  <c r="W155" i="23"/>
  <c r="W151" i="23"/>
  <c r="W61" i="20"/>
  <c r="W57" i="20"/>
  <c r="W56" i="20" s="1"/>
  <c r="V176" i="23"/>
  <c r="V179" i="23"/>
  <c r="V170" i="23"/>
  <c r="V172" i="23"/>
  <c r="V62" i="20"/>
  <c r="B137" i="23"/>
  <c r="B143" i="23"/>
  <c r="B139" i="23"/>
  <c r="B144" i="23"/>
  <c r="B140" i="23"/>
  <c r="B60" i="20"/>
  <c r="B57" i="20"/>
  <c r="B56" i="20" s="1"/>
  <c r="K157" i="23"/>
  <c r="M176" i="23"/>
  <c r="M170" i="23"/>
  <c r="M179" i="23"/>
  <c r="M172" i="23"/>
  <c r="M62" i="20"/>
  <c r="W153" i="23"/>
  <c r="T65" i="4"/>
  <c r="T138" i="4" s="1"/>
  <c r="O172" i="18"/>
  <c r="O168" i="18"/>
  <c r="O164" i="18"/>
  <c r="O173" i="18"/>
  <c r="O169" i="18"/>
  <c r="O165" i="18"/>
  <c r="O161" i="18"/>
  <c r="O217" i="18"/>
  <c r="O174" i="18"/>
  <c r="O170" i="18"/>
  <c r="O162" i="18"/>
  <c r="O175" i="18"/>
  <c r="O167" i="18"/>
  <c r="O163" i="18"/>
  <c r="O97" i="16"/>
  <c r="O95" i="16" s="1"/>
  <c r="F217" i="19"/>
  <c r="F176" i="19"/>
  <c r="F172" i="19"/>
  <c r="F168" i="19"/>
  <c r="F173" i="19"/>
  <c r="F169" i="19"/>
  <c r="F165" i="19"/>
  <c r="F167" i="19"/>
  <c r="F80" i="16"/>
  <c r="F77" i="16"/>
  <c r="F76" i="16" s="1"/>
  <c r="T217" i="18"/>
  <c r="T174" i="18"/>
  <c r="T170" i="18"/>
  <c r="T162" i="18"/>
  <c r="T175" i="18"/>
  <c r="T167" i="18"/>
  <c r="T163" i="18"/>
  <c r="T172" i="18"/>
  <c r="T168" i="18"/>
  <c r="T164" i="18"/>
  <c r="T173" i="18"/>
  <c r="T169" i="18"/>
  <c r="T165" i="18"/>
  <c r="T161" i="18"/>
  <c r="T97" i="16"/>
  <c r="T95" i="16" s="1"/>
  <c r="O171" i="18"/>
  <c r="L160" i="17"/>
  <c r="N240" i="17"/>
  <c r="V172" i="17"/>
  <c r="V173" i="17"/>
  <c r="V169" i="17"/>
  <c r="V165" i="17"/>
  <c r="V167" i="17"/>
  <c r="V162" i="17"/>
  <c r="V164" i="17"/>
  <c r="V175" i="17"/>
  <c r="V174" i="17"/>
  <c r="V166" i="17"/>
  <c r="V168" i="17"/>
  <c r="V163" i="17"/>
  <c r="V161" i="17"/>
  <c r="V53" i="16"/>
  <c r="V170" i="17"/>
  <c r="W167" i="17"/>
  <c r="W162" i="17"/>
  <c r="W169" i="17"/>
  <c r="W164" i="17"/>
  <c r="W175" i="17"/>
  <c r="W174" i="17"/>
  <c r="W166" i="17"/>
  <c r="W173" i="17"/>
  <c r="W172" i="17"/>
  <c r="W168" i="17"/>
  <c r="W163" i="17"/>
  <c r="W161" i="17"/>
  <c r="W53" i="16"/>
  <c r="W170" i="17"/>
  <c r="W165" i="17"/>
  <c r="K100" i="16"/>
  <c r="K163" i="4" s="1"/>
  <c r="K61" i="4"/>
  <c r="K134" i="4" s="1"/>
  <c r="P171" i="15"/>
  <c r="T86" i="12"/>
  <c r="T57" i="4"/>
  <c r="T132" i="4" s="1"/>
  <c r="U233" i="15"/>
  <c r="U185" i="15"/>
  <c r="U176" i="15"/>
  <c r="U182" i="15"/>
  <c r="U178" i="15"/>
  <c r="U71" i="12"/>
  <c r="U70" i="12" s="1"/>
  <c r="U179" i="15"/>
  <c r="U76" i="12"/>
  <c r="U183" i="15"/>
  <c r="H98" i="12"/>
  <c r="H159" i="4" s="1"/>
  <c r="H86" i="12"/>
  <c r="H57" i="4"/>
  <c r="H132" i="4" s="1"/>
  <c r="C253" i="15"/>
  <c r="C214" i="15"/>
  <c r="C213" i="15"/>
  <c r="C211" i="15"/>
  <c r="C210" i="15"/>
  <c r="C209" i="15"/>
  <c r="C217" i="15"/>
  <c r="C218" i="15"/>
  <c r="C78" i="12"/>
  <c r="C71" i="12"/>
  <c r="C70" i="12" s="1"/>
  <c r="B171" i="15"/>
  <c r="G55" i="4"/>
  <c r="J136" i="11"/>
  <c r="J112" i="11"/>
  <c r="J108" i="11"/>
  <c r="J106" i="11"/>
  <c r="J55" i="8"/>
  <c r="J52" i="8"/>
  <c r="J51" i="8" s="1"/>
  <c r="J113" i="11"/>
  <c r="J109" i="11"/>
  <c r="J115" i="11"/>
  <c r="J105" i="11"/>
  <c r="J111" i="11"/>
  <c r="J107" i="11"/>
  <c r="W106" i="11"/>
  <c r="W115" i="11"/>
  <c r="W107" i="11"/>
  <c r="W136" i="11"/>
  <c r="W112" i="11"/>
  <c r="W108" i="11"/>
  <c r="W52" i="8"/>
  <c r="W51" i="8" s="1"/>
  <c r="W113" i="11"/>
  <c r="W109" i="11"/>
  <c r="W105" i="11"/>
  <c r="W55" i="8"/>
  <c r="N106" i="11"/>
  <c r="N136" i="11"/>
  <c r="N112" i="11"/>
  <c r="N108" i="11"/>
  <c r="N52" i="8"/>
  <c r="N51" i="8" s="1"/>
  <c r="N115" i="11"/>
  <c r="N113" i="11"/>
  <c r="N109" i="11"/>
  <c r="N107" i="11"/>
  <c r="N105" i="11"/>
  <c r="N55" i="8"/>
  <c r="L100" i="11"/>
  <c r="E53" i="7"/>
  <c r="S52" i="7"/>
  <c r="S55" i="7"/>
  <c r="V47" i="6"/>
  <c r="J43" i="6"/>
  <c r="W53" i="7"/>
  <c r="R48" i="6"/>
  <c r="C47" i="6"/>
  <c r="J27" i="5"/>
  <c r="E48" i="6"/>
  <c r="E43" i="6"/>
  <c r="K129" i="11"/>
  <c r="K125" i="11"/>
  <c r="K130" i="11"/>
  <c r="K126" i="11"/>
  <c r="K122" i="11"/>
  <c r="K147" i="11"/>
  <c r="K123" i="11"/>
  <c r="K132" i="11"/>
  <c r="K56" i="8"/>
  <c r="D65" i="8"/>
  <c r="D154" i="4" s="1"/>
  <c r="D52" i="4"/>
  <c r="D59" i="8"/>
  <c r="E52" i="7"/>
  <c r="V43" i="6"/>
  <c r="T47" i="6"/>
  <c r="E27" i="5"/>
  <c r="S43" i="5"/>
  <c r="C48" i="5"/>
  <c r="S74" i="24"/>
  <c r="S171" i="4" s="1"/>
  <c r="S69" i="4"/>
  <c r="S142" i="4" s="1"/>
  <c r="O179" i="23"/>
  <c r="O176" i="23"/>
  <c r="O170" i="23"/>
  <c r="O172" i="23"/>
  <c r="O62" i="20"/>
  <c r="R137" i="23"/>
  <c r="R143" i="23"/>
  <c r="R139" i="23"/>
  <c r="R144" i="23"/>
  <c r="R140" i="23"/>
  <c r="R60" i="20"/>
  <c r="R57" i="20"/>
  <c r="R56" i="20" s="1"/>
  <c r="D233" i="15"/>
  <c r="D183" i="15"/>
  <c r="D179" i="15"/>
  <c r="D176" i="15"/>
  <c r="D71" i="12"/>
  <c r="D70" i="12" s="1"/>
  <c r="D185" i="15"/>
  <c r="D182" i="15"/>
  <c r="D178" i="15"/>
  <c r="D76" i="12"/>
  <c r="Q59" i="8"/>
  <c r="Q52" i="4"/>
  <c r="J191" i="19"/>
  <c r="J187" i="19"/>
  <c r="J183" i="19"/>
  <c r="J229" i="19"/>
  <c r="J192" i="19"/>
  <c r="J188" i="19"/>
  <c r="J185" i="19"/>
  <c r="J81" i="16"/>
  <c r="J77" i="16"/>
  <c r="J76" i="16" s="1"/>
  <c r="I59" i="8"/>
  <c r="I65" i="8"/>
  <c r="I154" i="4" s="1"/>
  <c r="I52" i="4"/>
  <c r="O54" i="7"/>
  <c r="V113" i="29"/>
  <c r="V74" i="24"/>
  <c r="V171" i="4" s="1"/>
  <c r="V69" i="4"/>
  <c r="V142" i="4" s="1"/>
  <c r="K176" i="23"/>
  <c r="K170" i="23"/>
  <c r="K179" i="23"/>
  <c r="K172" i="23"/>
  <c r="K62" i="20"/>
  <c r="K74" i="24"/>
  <c r="K171" i="4" s="1"/>
  <c r="K69" i="4"/>
  <c r="K142" i="4" s="1"/>
  <c r="O163" i="23"/>
  <c r="O161" i="23"/>
  <c r="O158" i="23"/>
  <c r="O154" i="23"/>
  <c r="O155" i="23"/>
  <c r="O151" i="23"/>
  <c r="O61" i="20"/>
  <c r="O57" i="20"/>
  <c r="O56" i="20" s="1"/>
  <c r="N176" i="23"/>
  <c r="N170" i="23"/>
  <c r="N179" i="23"/>
  <c r="N172" i="23"/>
  <c r="N62" i="20"/>
  <c r="C157" i="23"/>
  <c r="E179" i="23"/>
  <c r="E170" i="23"/>
  <c r="E172" i="23"/>
  <c r="E176" i="23"/>
  <c r="E62" i="20"/>
  <c r="V175" i="23"/>
  <c r="O153" i="23"/>
  <c r="U190" i="19"/>
  <c r="L65" i="4"/>
  <c r="L138" i="4" s="1"/>
  <c r="R160" i="18"/>
  <c r="Q160" i="18"/>
  <c r="G172" i="18"/>
  <c r="G168" i="18"/>
  <c r="G164" i="18"/>
  <c r="G173" i="18"/>
  <c r="G169" i="18"/>
  <c r="G165" i="18"/>
  <c r="G161" i="18"/>
  <c r="G217" i="18"/>
  <c r="G174" i="18"/>
  <c r="G170" i="18"/>
  <c r="G162" i="18"/>
  <c r="G175" i="18"/>
  <c r="G167" i="18"/>
  <c r="G163" i="18"/>
  <c r="G97" i="16"/>
  <c r="G95" i="16" s="1"/>
  <c r="D229" i="19"/>
  <c r="D192" i="19"/>
  <c r="D188" i="19"/>
  <c r="D185" i="19"/>
  <c r="D191" i="19"/>
  <c r="D187" i="19"/>
  <c r="D183" i="19"/>
  <c r="D178" i="19" s="1"/>
  <c r="D81" i="16"/>
  <c r="D77" i="16"/>
  <c r="D76" i="16" s="1"/>
  <c r="U175" i="18"/>
  <c r="U167" i="18"/>
  <c r="U163" i="18"/>
  <c r="U172" i="18"/>
  <c r="U168" i="18"/>
  <c r="U164" i="18"/>
  <c r="U173" i="18"/>
  <c r="U169" i="18"/>
  <c r="U165" i="18"/>
  <c r="U161" i="18"/>
  <c r="U217" i="18"/>
  <c r="U174" i="18"/>
  <c r="U170" i="18"/>
  <c r="U162" i="18"/>
  <c r="U97" i="16"/>
  <c r="U95" i="16" s="1"/>
  <c r="L217" i="18"/>
  <c r="L174" i="18"/>
  <c r="L170" i="18"/>
  <c r="L162" i="18"/>
  <c r="L175" i="18"/>
  <c r="L167" i="18"/>
  <c r="L163" i="18"/>
  <c r="L172" i="18"/>
  <c r="L168" i="18"/>
  <c r="L164" i="18"/>
  <c r="L173" i="18"/>
  <c r="L169" i="18"/>
  <c r="L165" i="18"/>
  <c r="L161" i="18"/>
  <c r="L97" i="16"/>
  <c r="L95" i="16" s="1"/>
  <c r="G171" i="18"/>
  <c r="S217" i="18"/>
  <c r="S174" i="18"/>
  <c r="S170" i="18"/>
  <c r="S162" i="18"/>
  <c r="S175" i="18"/>
  <c r="S167" i="18"/>
  <c r="S163" i="18"/>
  <c r="S172" i="18"/>
  <c r="S168" i="18"/>
  <c r="S164" i="18"/>
  <c r="S173" i="18"/>
  <c r="S169" i="18"/>
  <c r="S165" i="18"/>
  <c r="S161" i="18"/>
  <c r="S97" i="16"/>
  <c r="S95" i="16" s="1"/>
  <c r="D160" i="17"/>
  <c r="N172" i="17"/>
  <c r="N173" i="17"/>
  <c r="N169" i="17"/>
  <c r="N165" i="17"/>
  <c r="N167" i="17"/>
  <c r="N162" i="17"/>
  <c r="N175" i="17"/>
  <c r="N174" i="17"/>
  <c r="N164" i="17"/>
  <c r="N166" i="17"/>
  <c r="N168" i="17"/>
  <c r="N163" i="17"/>
  <c r="N170" i="17"/>
  <c r="N161" i="17"/>
  <c r="N53" i="16"/>
  <c r="O175" i="17"/>
  <c r="O174" i="17"/>
  <c r="O169" i="17"/>
  <c r="O164" i="17"/>
  <c r="O173" i="17"/>
  <c r="O166" i="17"/>
  <c r="O172" i="17"/>
  <c r="O168" i="17"/>
  <c r="O163" i="17"/>
  <c r="O170" i="17"/>
  <c r="O161" i="17"/>
  <c r="O53" i="16"/>
  <c r="O165" i="17"/>
  <c r="O167" i="17"/>
  <c r="O162" i="17"/>
  <c r="C100" i="16"/>
  <c r="C163" i="4" s="1"/>
  <c r="C61" i="4"/>
  <c r="C134" i="4" s="1"/>
  <c r="H171" i="15"/>
  <c r="U181" i="15"/>
  <c r="D55" i="4"/>
  <c r="D130" i="4" s="1"/>
  <c r="J171" i="15"/>
  <c r="J98" i="12"/>
  <c r="J159" i="4" s="1"/>
  <c r="J63" i="12"/>
  <c r="J86" i="12"/>
  <c r="J57" i="4"/>
  <c r="J132" i="4" s="1"/>
  <c r="U5" i="4"/>
  <c r="U3" i="4"/>
  <c r="G86" i="12"/>
  <c r="G57" i="4"/>
  <c r="G132" i="4" s="1"/>
  <c r="T100" i="11"/>
  <c r="N5" i="4"/>
  <c r="N3" i="4"/>
  <c r="W111" i="11"/>
  <c r="S59" i="8"/>
  <c r="S52" i="4"/>
  <c r="U55" i="4"/>
  <c r="V44" i="6"/>
  <c r="L43" i="6"/>
  <c r="S54" i="7"/>
  <c r="V45" i="6"/>
  <c r="J48" i="6"/>
  <c r="T45" i="6"/>
  <c r="V42" i="6"/>
  <c r="B27" i="5"/>
  <c r="C53" i="7"/>
  <c r="G46" i="6"/>
  <c r="U55" i="7"/>
  <c r="F46" i="6"/>
  <c r="T48" i="6"/>
  <c r="H27" i="5"/>
  <c r="L47" i="6"/>
  <c r="T27" i="5"/>
  <c r="U54" i="7"/>
  <c r="G143" i="23"/>
  <c r="G139" i="23"/>
  <c r="G144" i="23"/>
  <c r="G140" i="23"/>
  <c r="G137" i="23"/>
  <c r="G60" i="20"/>
  <c r="G57" i="20"/>
  <c r="G56" i="20" s="1"/>
  <c r="E65" i="4"/>
  <c r="E138" i="4" s="1"/>
  <c r="M217" i="19"/>
  <c r="M176" i="19"/>
  <c r="M172" i="19"/>
  <c r="M173" i="19"/>
  <c r="M169" i="19"/>
  <c r="M165" i="19"/>
  <c r="M168" i="19"/>
  <c r="M167" i="19"/>
  <c r="M80" i="16"/>
  <c r="M77" i="16"/>
  <c r="M76" i="16" s="1"/>
  <c r="N217" i="19"/>
  <c r="N176" i="19"/>
  <c r="N172" i="19"/>
  <c r="N168" i="19"/>
  <c r="N173" i="19"/>
  <c r="N169" i="19"/>
  <c r="N165" i="19"/>
  <c r="N167" i="19"/>
  <c r="N80" i="16"/>
  <c r="N77" i="16"/>
  <c r="N76" i="16" s="1"/>
  <c r="I190" i="19"/>
  <c r="M253" i="15"/>
  <c r="M214" i="15"/>
  <c r="M211" i="15"/>
  <c r="M210" i="15"/>
  <c r="M213" i="15"/>
  <c r="M209" i="15"/>
  <c r="M217" i="15"/>
  <c r="M218" i="15"/>
  <c r="M78" i="12"/>
  <c r="E233" i="15"/>
  <c r="E176" i="15"/>
  <c r="E185" i="15"/>
  <c r="E182" i="15"/>
  <c r="E178" i="15"/>
  <c r="E183" i="15"/>
  <c r="E76" i="12"/>
  <c r="E179" i="15"/>
  <c r="E71" i="12"/>
  <c r="E70" i="12" s="1"/>
  <c r="S86" i="12"/>
  <c r="S57" i="4"/>
  <c r="S132" i="4" s="1"/>
  <c r="R136" i="11"/>
  <c r="R112" i="11"/>
  <c r="R108" i="11"/>
  <c r="R106" i="11"/>
  <c r="R113" i="11"/>
  <c r="R109" i="11"/>
  <c r="R55" i="8"/>
  <c r="R115" i="11"/>
  <c r="R107" i="11"/>
  <c r="R105" i="11"/>
  <c r="R52" i="8"/>
  <c r="R51" i="8" s="1"/>
  <c r="O55" i="7"/>
  <c r="K100" i="4"/>
  <c r="B59" i="8"/>
  <c r="B52" i="4"/>
  <c r="U176" i="23"/>
  <c r="U179" i="23"/>
  <c r="U170" i="23"/>
  <c r="U172" i="23"/>
  <c r="U62" i="20"/>
  <c r="P27" i="5"/>
  <c r="N113" i="29"/>
  <c r="N74" i="24"/>
  <c r="N171" i="4" s="1"/>
  <c r="N69" i="4"/>
  <c r="N142" i="4" s="1"/>
  <c r="T146" i="25"/>
  <c r="W160" i="23"/>
  <c r="C176" i="23"/>
  <c r="C179" i="23"/>
  <c r="C170" i="23"/>
  <c r="C172" i="23"/>
  <c r="C62" i="20"/>
  <c r="N175" i="23"/>
  <c r="P170" i="23"/>
  <c r="P179" i="23"/>
  <c r="P176" i="23"/>
  <c r="P172" i="23"/>
  <c r="P62" i="20"/>
  <c r="Q146" i="23"/>
  <c r="G163" i="23"/>
  <c r="G161" i="23"/>
  <c r="G158" i="23"/>
  <c r="G154" i="23"/>
  <c r="G155" i="23"/>
  <c r="G151" i="23"/>
  <c r="G61" i="20"/>
  <c r="F176" i="23"/>
  <c r="F179" i="23"/>
  <c r="F170" i="23"/>
  <c r="F172" i="23"/>
  <c r="F62" i="20"/>
  <c r="U155" i="23"/>
  <c r="U151" i="23"/>
  <c r="U163" i="23"/>
  <c r="U161" i="23"/>
  <c r="U158" i="23"/>
  <c r="U154" i="23"/>
  <c r="U61" i="20"/>
  <c r="U57" i="20"/>
  <c r="U56" i="20" s="1"/>
  <c r="G153" i="23"/>
  <c r="D65" i="4"/>
  <c r="D138" i="4" s="1"/>
  <c r="J160" i="18"/>
  <c r="I160" i="18"/>
  <c r="B191" i="19"/>
  <c r="B187" i="19"/>
  <c r="B183" i="19"/>
  <c r="B229" i="19"/>
  <c r="B192" i="19"/>
  <c r="B188" i="19"/>
  <c r="B185" i="19"/>
  <c r="B81" i="16"/>
  <c r="B77" i="16"/>
  <c r="B76" i="16" s="1"/>
  <c r="H160" i="19"/>
  <c r="M175" i="18"/>
  <c r="M167" i="18"/>
  <c r="M163" i="18"/>
  <c r="M172" i="18"/>
  <c r="M168" i="18"/>
  <c r="M164" i="18"/>
  <c r="M173" i="18"/>
  <c r="M169" i="18"/>
  <c r="M165" i="18"/>
  <c r="M161" i="18"/>
  <c r="M217" i="18"/>
  <c r="M174" i="18"/>
  <c r="M170" i="18"/>
  <c r="M162" i="18"/>
  <c r="M97" i="16"/>
  <c r="M95" i="16" s="1"/>
  <c r="D217" i="18"/>
  <c r="D174" i="18"/>
  <c r="D170" i="18"/>
  <c r="D162" i="18"/>
  <c r="D175" i="18"/>
  <c r="D167" i="18"/>
  <c r="D163" i="18"/>
  <c r="D172" i="18"/>
  <c r="D168" i="18"/>
  <c r="D164" i="18"/>
  <c r="D173" i="18"/>
  <c r="D169" i="18"/>
  <c r="D165" i="18"/>
  <c r="D161" i="18"/>
  <c r="D97" i="16"/>
  <c r="D95" i="16" s="1"/>
  <c r="K217" i="18"/>
  <c r="K174" i="18"/>
  <c r="K170" i="18"/>
  <c r="K162" i="18"/>
  <c r="K175" i="18"/>
  <c r="K167" i="18"/>
  <c r="K163" i="18"/>
  <c r="K172" i="18"/>
  <c r="K168" i="18"/>
  <c r="K164" i="18"/>
  <c r="K173" i="18"/>
  <c r="K169" i="18"/>
  <c r="K165" i="18"/>
  <c r="K161" i="18"/>
  <c r="K97" i="16"/>
  <c r="K95" i="16" s="1"/>
  <c r="F240" i="17"/>
  <c r="R229" i="17"/>
  <c r="F172" i="17"/>
  <c r="F173" i="17"/>
  <c r="F169" i="17"/>
  <c r="F165" i="17"/>
  <c r="F175" i="17"/>
  <c r="F174" i="17"/>
  <c r="F162" i="17"/>
  <c r="F164" i="17"/>
  <c r="F166" i="17"/>
  <c r="F168" i="17"/>
  <c r="F163" i="17"/>
  <c r="F170" i="17"/>
  <c r="F161" i="17"/>
  <c r="F53" i="16"/>
  <c r="F167" i="17"/>
  <c r="N171" i="19"/>
  <c r="V171" i="17"/>
  <c r="H160" i="17"/>
  <c r="U184" i="19"/>
  <c r="S166" i="18"/>
  <c r="G173" i="17"/>
  <c r="G169" i="17"/>
  <c r="G164" i="17"/>
  <c r="G172" i="17"/>
  <c r="G166" i="17"/>
  <c r="G168" i="17"/>
  <c r="G163" i="17"/>
  <c r="G170" i="17"/>
  <c r="G165" i="17"/>
  <c r="G161" i="17"/>
  <c r="G53" i="16"/>
  <c r="G167" i="17"/>
  <c r="G175" i="17"/>
  <c r="G174" i="17"/>
  <c r="G162" i="17"/>
  <c r="P253" i="15"/>
  <c r="P211" i="15"/>
  <c r="P218" i="15"/>
  <c r="P214" i="15"/>
  <c r="P210" i="15"/>
  <c r="P217" i="15"/>
  <c r="P78" i="12"/>
  <c r="P213" i="15"/>
  <c r="P71" i="12"/>
  <c r="P70" i="12" s="1"/>
  <c r="P209" i="15"/>
  <c r="P204" i="15" s="1"/>
  <c r="N204" i="15"/>
  <c r="K55" i="4"/>
  <c r="K130" i="4" s="1"/>
  <c r="I204" i="15"/>
  <c r="M5" i="4"/>
  <c r="M3" i="4"/>
  <c r="W86" i="12"/>
  <c r="W57" i="4"/>
  <c r="W132" i="4" s="1"/>
  <c r="B132" i="11"/>
  <c r="B129" i="11"/>
  <c r="B125" i="11"/>
  <c r="B130" i="11"/>
  <c r="B126" i="11"/>
  <c r="B147" i="11"/>
  <c r="B123" i="11"/>
  <c r="B122" i="11"/>
  <c r="B56" i="8"/>
  <c r="B136" i="11"/>
  <c r="B112" i="11"/>
  <c r="B108" i="11"/>
  <c r="B106" i="11"/>
  <c r="B113" i="11"/>
  <c r="B109" i="11"/>
  <c r="B115" i="11"/>
  <c r="B107" i="11"/>
  <c r="B105" i="11"/>
  <c r="B55" i="8"/>
  <c r="B52" i="8"/>
  <c r="B51" i="8" s="1"/>
  <c r="O106" i="11"/>
  <c r="O115" i="11"/>
  <c r="O107" i="11"/>
  <c r="O136" i="11"/>
  <c r="O112" i="11"/>
  <c r="O108" i="11"/>
  <c r="O52" i="8"/>
  <c r="O51" i="8" s="1"/>
  <c r="O113" i="11"/>
  <c r="O109" i="11"/>
  <c r="O105" i="11"/>
  <c r="O55" i="8"/>
  <c r="N130" i="11"/>
  <c r="N126" i="11"/>
  <c r="N122" i="11"/>
  <c r="N117" i="11" s="1"/>
  <c r="N147" i="11"/>
  <c r="N123" i="11"/>
  <c r="N132" i="11"/>
  <c r="N129" i="11"/>
  <c r="N125" i="11"/>
  <c r="N56" i="8"/>
  <c r="F106" i="11"/>
  <c r="F136" i="11"/>
  <c r="F112" i="11"/>
  <c r="F108" i="11"/>
  <c r="F115" i="11"/>
  <c r="F113" i="11"/>
  <c r="F109" i="11"/>
  <c r="F107" i="11"/>
  <c r="F105" i="11"/>
  <c r="F52" i="8"/>
  <c r="F51" i="8" s="1"/>
  <c r="F55" i="8"/>
  <c r="K59" i="8"/>
  <c r="K52" i="4"/>
  <c r="T46" i="6"/>
  <c r="N45" i="6"/>
  <c r="P41" i="6"/>
  <c r="N111" i="11"/>
  <c r="G42" i="6"/>
  <c r="I52" i="7"/>
  <c r="L45" i="6"/>
  <c r="N42" i="6"/>
  <c r="N41" i="6" s="1"/>
  <c r="C45" i="6"/>
  <c r="S100" i="4"/>
  <c r="R59" i="8"/>
  <c r="R52" i="4"/>
  <c r="M55" i="7"/>
  <c r="E46" i="6"/>
  <c r="F43" i="6"/>
  <c r="L48" i="6"/>
  <c r="Q27" i="5"/>
  <c r="D47" i="6"/>
  <c r="O27" i="5"/>
  <c r="C47" i="5"/>
  <c r="L27" i="5"/>
  <c r="B111" i="11"/>
  <c r="N175" i="18"/>
  <c r="N167" i="18"/>
  <c r="N163" i="18"/>
  <c r="N172" i="18"/>
  <c r="N168" i="18"/>
  <c r="N164" i="18"/>
  <c r="N173" i="18"/>
  <c r="N169" i="18"/>
  <c r="N165" i="18"/>
  <c r="N161" i="18"/>
  <c r="N217" i="18"/>
  <c r="N174" i="18"/>
  <c r="N170" i="18"/>
  <c r="N162" i="18"/>
  <c r="N97" i="16"/>
  <c r="N95" i="16" s="1"/>
  <c r="V106" i="11"/>
  <c r="V136" i="11"/>
  <c r="V112" i="11"/>
  <c r="V108" i="11"/>
  <c r="V52" i="8"/>
  <c r="V51" i="8" s="1"/>
  <c r="V115" i="11"/>
  <c r="V113" i="11"/>
  <c r="V109" i="11"/>
  <c r="V107" i="11"/>
  <c r="V105" i="11"/>
  <c r="V55" i="8"/>
  <c r="L59" i="8"/>
  <c r="L52" i="4"/>
  <c r="C45" i="5"/>
  <c r="C46" i="5"/>
  <c r="J137" i="23"/>
  <c r="J143" i="23"/>
  <c r="J139" i="23"/>
  <c r="J144" i="23"/>
  <c r="J140" i="23"/>
  <c r="J60" i="20"/>
  <c r="J57" i="20"/>
  <c r="J56" i="20" s="1"/>
  <c r="T55" i="4"/>
  <c r="T130" i="4" s="1"/>
  <c r="Q86" i="12"/>
  <c r="Q63" i="12"/>
  <c r="Q57" i="4"/>
  <c r="Q132" i="4" s="1"/>
  <c r="E100" i="11"/>
  <c r="C44" i="6"/>
  <c r="R27" i="5"/>
  <c r="C100" i="4"/>
  <c r="F74" i="24"/>
  <c r="F171" i="4" s="1"/>
  <c r="F69" i="4"/>
  <c r="F142" i="4" s="1"/>
  <c r="U74" i="24"/>
  <c r="U171" i="4" s="1"/>
  <c r="U69" i="4"/>
  <c r="U142" i="4" s="1"/>
  <c r="R74" i="24"/>
  <c r="R171" i="4" s="1"/>
  <c r="R69" i="4"/>
  <c r="R142" i="4" s="1"/>
  <c r="S158" i="23"/>
  <c r="S154" i="23"/>
  <c r="S155" i="23"/>
  <c r="S151" i="23"/>
  <c r="S163" i="23"/>
  <c r="S161" i="23"/>
  <c r="S61" i="20"/>
  <c r="T146" i="23"/>
  <c r="H170" i="23"/>
  <c r="H179" i="23"/>
  <c r="H172" i="23"/>
  <c r="H176" i="23"/>
  <c r="H62" i="20"/>
  <c r="I146" i="23"/>
  <c r="S137" i="23"/>
  <c r="S143" i="23"/>
  <c r="S139" i="23"/>
  <c r="S144" i="23"/>
  <c r="S140" i="23"/>
  <c r="S60" i="20"/>
  <c r="S57" i="20"/>
  <c r="S56" i="20" s="1"/>
  <c r="V163" i="23"/>
  <c r="V161" i="23"/>
  <c r="V158" i="23"/>
  <c r="V154" i="23"/>
  <c r="V155" i="23"/>
  <c r="V151" i="23"/>
  <c r="V61" i="20"/>
  <c r="V57" i="20"/>
  <c r="V56" i="20" s="1"/>
  <c r="M155" i="23"/>
  <c r="M151" i="23"/>
  <c r="M163" i="23"/>
  <c r="M161" i="23"/>
  <c r="M158" i="23"/>
  <c r="M154" i="23"/>
  <c r="M61" i="20"/>
  <c r="M57" i="20"/>
  <c r="M56" i="20" s="1"/>
  <c r="D141" i="23"/>
  <c r="S194" i="21"/>
  <c r="B160" i="18"/>
  <c r="T229" i="19"/>
  <c r="T192" i="19"/>
  <c r="T188" i="19"/>
  <c r="T185" i="19"/>
  <c r="T191" i="19"/>
  <c r="T187" i="19"/>
  <c r="T183" i="19"/>
  <c r="T178" i="19" s="1"/>
  <c r="T81" i="16"/>
  <c r="T77" i="16"/>
  <c r="T76" i="16" s="1"/>
  <c r="Q191" i="19"/>
  <c r="Q187" i="19"/>
  <c r="Q183" i="19"/>
  <c r="Q229" i="19"/>
  <c r="Q192" i="19"/>
  <c r="Q188" i="19"/>
  <c r="Q185" i="19"/>
  <c r="Q81" i="16"/>
  <c r="Q77" i="16"/>
  <c r="Q76" i="16" s="1"/>
  <c r="E175" i="18"/>
  <c r="E167" i="18"/>
  <c r="E163" i="18"/>
  <c r="E172" i="18"/>
  <c r="E168" i="18"/>
  <c r="E164" i="18"/>
  <c r="E173" i="18"/>
  <c r="E169" i="18"/>
  <c r="E165" i="18"/>
  <c r="E161" i="18"/>
  <c r="E217" i="18"/>
  <c r="E174" i="18"/>
  <c r="E170" i="18"/>
  <c r="E162" i="18"/>
  <c r="E97" i="16"/>
  <c r="E95" i="16" s="1"/>
  <c r="W160" i="19"/>
  <c r="C217" i="18"/>
  <c r="C174" i="18"/>
  <c r="C170" i="18"/>
  <c r="C162" i="18"/>
  <c r="C175" i="18"/>
  <c r="C167" i="18"/>
  <c r="C163" i="18"/>
  <c r="C172" i="18"/>
  <c r="C168" i="18"/>
  <c r="C164" i="18"/>
  <c r="C173" i="18"/>
  <c r="C169" i="18"/>
  <c r="C165" i="18"/>
  <c r="C161" i="18"/>
  <c r="C97" i="16"/>
  <c r="C95" i="16" s="1"/>
  <c r="T91" i="16"/>
  <c r="T89" i="16" s="1"/>
  <c r="T101" i="16"/>
  <c r="T164" i="4" s="1"/>
  <c r="T52" i="16"/>
  <c r="T62" i="4"/>
  <c r="T135" i="4" s="1"/>
  <c r="E100" i="16"/>
  <c r="E163" i="4" s="1"/>
  <c r="E61" i="4"/>
  <c r="K166" i="18"/>
  <c r="H253" i="15"/>
  <c r="H211" i="15"/>
  <c r="H218" i="15"/>
  <c r="H214" i="15"/>
  <c r="H210" i="15"/>
  <c r="H213" i="15"/>
  <c r="H209" i="15"/>
  <c r="H217" i="15"/>
  <c r="H71" i="12"/>
  <c r="H70" i="12" s="1"/>
  <c r="H78" i="12"/>
  <c r="W233" i="15"/>
  <c r="W182" i="15"/>
  <c r="W178" i="15"/>
  <c r="W183" i="15"/>
  <c r="W179" i="15"/>
  <c r="W185" i="15"/>
  <c r="W176" i="15"/>
  <c r="W76" i="12"/>
  <c r="W71" i="12"/>
  <c r="W70" i="12" s="1"/>
  <c r="M233" i="15"/>
  <c r="M176" i="15"/>
  <c r="M182" i="15"/>
  <c r="M178" i="15"/>
  <c r="M185" i="15"/>
  <c r="M179" i="15"/>
  <c r="M76" i="12"/>
  <c r="M71" i="12"/>
  <c r="M70" i="12" s="1"/>
  <c r="M183" i="15"/>
  <c r="Q3" i="4"/>
  <c r="Q5" i="4"/>
  <c r="S253" i="15"/>
  <c r="S218" i="15"/>
  <c r="S214" i="15"/>
  <c r="S213" i="15"/>
  <c r="S211" i="15"/>
  <c r="S210" i="15"/>
  <c r="S209" i="15"/>
  <c r="S217" i="15"/>
  <c r="S71" i="12"/>
  <c r="S70" i="12" s="1"/>
  <c r="S78" i="12"/>
  <c r="R171" i="15"/>
  <c r="B98" i="12"/>
  <c r="B159" i="4" s="1"/>
  <c r="B63" i="12"/>
  <c r="B86" i="12"/>
  <c r="B57" i="4"/>
  <c r="B132" i="4" s="1"/>
  <c r="E5" i="4"/>
  <c r="E130" i="4" s="1"/>
  <c r="E3" i="4"/>
  <c r="H100" i="11"/>
  <c r="V96" i="12"/>
  <c r="V157" i="4" s="1"/>
  <c r="V55" i="4"/>
  <c r="F5" i="4"/>
  <c r="F3" i="4"/>
  <c r="J73" i="12"/>
  <c r="J102" i="4" s="1"/>
  <c r="C59" i="8"/>
  <c r="C52" i="4"/>
  <c r="L46" i="6"/>
  <c r="H5" i="7"/>
  <c r="F5" i="7"/>
  <c r="F45" i="6"/>
  <c r="H41" i="6"/>
  <c r="G48" i="6"/>
  <c r="D45" i="6"/>
  <c r="G43" i="6"/>
  <c r="C129" i="11"/>
  <c r="C125" i="11"/>
  <c r="C130" i="11"/>
  <c r="C126" i="11"/>
  <c r="C122" i="11"/>
  <c r="C147" i="11"/>
  <c r="C123" i="11"/>
  <c r="C56" i="8"/>
  <c r="C54" i="8" s="1"/>
  <c r="C99" i="4" s="1"/>
  <c r="C132" i="11"/>
  <c r="E55" i="7"/>
  <c r="T42" i="6"/>
  <c r="C44" i="5"/>
  <c r="I27" i="5"/>
  <c r="N5" i="7"/>
  <c r="S42" i="5"/>
  <c r="D27" i="5"/>
  <c r="E54" i="7"/>
  <c r="T143" i="23"/>
  <c r="T139" i="23"/>
  <c r="T144" i="23"/>
  <c r="T140" i="23"/>
  <c r="T137" i="23"/>
  <c r="T57" i="20"/>
  <c r="T56" i="20" s="1"/>
  <c r="T60" i="20"/>
  <c r="G74" i="24"/>
  <c r="G171" i="4" s="1"/>
  <c r="G69" i="4"/>
  <c r="G142" i="4" s="1"/>
  <c r="L229" i="19"/>
  <c r="L192" i="19"/>
  <c r="L188" i="19"/>
  <c r="L185" i="19"/>
  <c r="L191" i="19"/>
  <c r="L187" i="19"/>
  <c r="L183" i="19"/>
  <c r="L81" i="16"/>
  <c r="L77" i="16"/>
  <c r="L76" i="16" s="1"/>
  <c r="M216" i="15"/>
  <c r="W55" i="4"/>
  <c r="L143" i="23"/>
  <c r="L139" i="23"/>
  <c r="L144" i="23"/>
  <c r="L140" i="23"/>
  <c r="L137" i="23"/>
  <c r="L57" i="20"/>
  <c r="L56" i="20" s="1"/>
  <c r="L60" i="20"/>
  <c r="G179" i="23"/>
  <c r="G170" i="23"/>
  <c r="G172" i="23"/>
  <c r="G176" i="23"/>
  <c r="G62" i="20"/>
  <c r="W132" i="23"/>
  <c r="W172" i="18"/>
  <c r="W168" i="18"/>
  <c r="W164" i="18"/>
  <c r="W173" i="18"/>
  <c r="W169" i="18"/>
  <c r="W165" i="18"/>
  <c r="W161" i="18"/>
  <c r="W217" i="18"/>
  <c r="W174" i="18"/>
  <c r="W170" i="18"/>
  <c r="W162" i="18"/>
  <c r="W175" i="18"/>
  <c r="W167" i="18"/>
  <c r="W163" i="18"/>
  <c r="W97" i="16"/>
  <c r="W95" i="16" s="1"/>
  <c r="E160" i="17"/>
  <c r="R98" i="12"/>
  <c r="R159" i="4" s="1"/>
  <c r="R86" i="12"/>
  <c r="R63" i="12"/>
  <c r="R57" i="4"/>
  <c r="R132" i="4" s="1"/>
  <c r="I98" i="12"/>
  <c r="I159" i="4" s="1"/>
  <c r="I63" i="12"/>
  <c r="I86" i="12"/>
  <c r="I57" i="4"/>
  <c r="I132" i="4" s="1"/>
  <c r="J46" i="6"/>
  <c r="Q72" i="37"/>
  <c r="M74" i="24"/>
  <c r="M171" i="4" s="1"/>
  <c r="M69" i="4"/>
  <c r="M142" i="4" s="1"/>
  <c r="J74" i="24"/>
  <c r="J171" i="4" s="1"/>
  <c r="J69" i="4"/>
  <c r="J142" i="4" s="1"/>
  <c r="L146" i="25"/>
  <c r="K158" i="23"/>
  <c r="K154" i="23"/>
  <c r="K155" i="23"/>
  <c r="K151" i="23"/>
  <c r="K163" i="23"/>
  <c r="K161" i="23"/>
  <c r="K61" i="20"/>
  <c r="C74" i="24"/>
  <c r="C171" i="4" s="1"/>
  <c r="C69" i="4"/>
  <c r="C142" i="4" s="1"/>
  <c r="U171" i="23"/>
  <c r="P161" i="23"/>
  <c r="P163" i="23"/>
  <c r="P158" i="23"/>
  <c r="P154" i="23"/>
  <c r="P155" i="23"/>
  <c r="P151" i="23"/>
  <c r="P61" i="20"/>
  <c r="P57" i="20"/>
  <c r="P56" i="20" s="1"/>
  <c r="K175" i="23"/>
  <c r="K137" i="23"/>
  <c r="K143" i="23"/>
  <c r="K139" i="23"/>
  <c r="K144" i="23"/>
  <c r="K140" i="23"/>
  <c r="K60" i="20"/>
  <c r="K57" i="20"/>
  <c r="K56" i="20" s="1"/>
  <c r="W74" i="24"/>
  <c r="W171" i="4" s="1"/>
  <c r="W69" i="4"/>
  <c r="W142" i="4" s="1"/>
  <c r="H171" i="23"/>
  <c r="N163" i="23"/>
  <c r="N161" i="23"/>
  <c r="N158" i="23"/>
  <c r="N154" i="23"/>
  <c r="N155" i="23"/>
  <c r="N151" i="23"/>
  <c r="N61" i="20"/>
  <c r="N57" i="20"/>
  <c r="N56" i="20" s="1"/>
  <c r="E155" i="23"/>
  <c r="E151" i="23"/>
  <c r="E163" i="23"/>
  <c r="E161" i="23"/>
  <c r="E158" i="23"/>
  <c r="E154" i="23"/>
  <c r="E61" i="20"/>
  <c r="E57" i="20"/>
  <c r="E56" i="20" s="1"/>
  <c r="O171" i="23"/>
  <c r="O132" i="23"/>
  <c r="U65" i="4"/>
  <c r="U138" i="4" s="1"/>
  <c r="R191" i="19"/>
  <c r="R187" i="19"/>
  <c r="R183" i="19"/>
  <c r="R229" i="19"/>
  <c r="R192" i="19"/>
  <c r="R188" i="19"/>
  <c r="R185" i="19"/>
  <c r="R81" i="16"/>
  <c r="R77" i="16"/>
  <c r="R76" i="16" s="1"/>
  <c r="V217" i="19"/>
  <c r="V176" i="19"/>
  <c r="V172" i="19"/>
  <c r="V168" i="19"/>
  <c r="V173" i="19"/>
  <c r="V169" i="19"/>
  <c r="V165" i="19"/>
  <c r="V167" i="19"/>
  <c r="V80" i="16"/>
  <c r="V77" i="16"/>
  <c r="V76" i="16" s="1"/>
  <c r="Q184" i="19"/>
  <c r="W166" i="18"/>
  <c r="R190" i="19"/>
  <c r="U166" i="18"/>
  <c r="L91" i="16"/>
  <c r="L89" i="16" s="1"/>
  <c r="L101" i="16"/>
  <c r="L164" i="4" s="1"/>
  <c r="L52" i="16"/>
  <c r="L62" i="4"/>
  <c r="L135" i="4" s="1"/>
  <c r="Q160" i="17"/>
  <c r="M171" i="19"/>
  <c r="C166" i="18"/>
  <c r="O233" i="15"/>
  <c r="O182" i="15"/>
  <c r="O178" i="15"/>
  <c r="O185" i="15"/>
  <c r="O183" i="15"/>
  <c r="O179" i="15"/>
  <c r="O176" i="15"/>
  <c r="O76" i="12"/>
  <c r="O71" i="12"/>
  <c r="O70" i="12" s="1"/>
  <c r="T233" i="15"/>
  <c r="T183" i="15"/>
  <c r="T179" i="15"/>
  <c r="T185" i="15"/>
  <c r="T176" i="15"/>
  <c r="T71" i="12"/>
  <c r="T70" i="12" s="1"/>
  <c r="T182" i="15"/>
  <c r="T178" i="15"/>
  <c r="T76" i="12"/>
  <c r="M63" i="12"/>
  <c r="M86" i="12"/>
  <c r="M57" i="4"/>
  <c r="M132" i="4" s="1"/>
  <c r="R132" i="11"/>
  <c r="R129" i="11"/>
  <c r="R125" i="11"/>
  <c r="R130" i="11"/>
  <c r="R126" i="11"/>
  <c r="R147" i="11"/>
  <c r="R123" i="11"/>
  <c r="R122" i="11"/>
  <c r="R56" i="8"/>
  <c r="H63" i="12"/>
  <c r="G106" i="11"/>
  <c r="G115" i="11"/>
  <c r="G107" i="11"/>
  <c r="G136" i="11"/>
  <c r="G112" i="11"/>
  <c r="G108" i="11"/>
  <c r="G105" i="11"/>
  <c r="G52" i="8"/>
  <c r="G51" i="8" s="1"/>
  <c r="G55" i="8"/>
  <c r="G109" i="11"/>
  <c r="G113" i="11"/>
  <c r="P100" i="11"/>
  <c r="H216" i="15"/>
  <c r="K66" i="8"/>
  <c r="K155" i="4" s="1"/>
  <c r="B48" i="6"/>
  <c r="W55" i="7"/>
  <c r="C52" i="7"/>
  <c r="R47" i="6"/>
  <c r="T44" i="6"/>
  <c r="V48" i="6"/>
  <c r="R44" i="6"/>
  <c r="T65" i="8"/>
  <c r="T154" i="4" s="1"/>
  <c r="T59" i="8"/>
  <c r="T52" i="4"/>
  <c r="J59" i="8"/>
  <c r="J52" i="4"/>
  <c r="I54" i="7"/>
  <c r="L42" i="6"/>
  <c r="L41" i="6" s="1"/>
  <c r="U27" i="5"/>
  <c r="V27" i="5"/>
  <c r="K5" i="5"/>
  <c r="G27" i="5"/>
  <c r="S48" i="5"/>
  <c r="I144" i="23"/>
  <c r="I140" i="23"/>
  <c r="I137" i="23"/>
  <c r="I143" i="23"/>
  <c r="I139" i="23"/>
  <c r="I60" i="20"/>
  <c r="I57" i="20"/>
  <c r="I56" i="20" s="1"/>
  <c r="I191" i="19"/>
  <c r="I187" i="19"/>
  <c r="I183" i="19"/>
  <c r="I229" i="19"/>
  <c r="I192" i="19"/>
  <c r="I188" i="19"/>
  <c r="I185" i="19"/>
  <c r="I81" i="16"/>
  <c r="I77" i="16"/>
  <c r="I76" i="16" s="1"/>
  <c r="O52" i="7"/>
  <c r="C42" i="6"/>
  <c r="C46" i="6"/>
  <c r="F5" i="5"/>
  <c r="F175" i="18"/>
  <c r="F167" i="18"/>
  <c r="F163" i="18"/>
  <c r="F172" i="18"/>
  <c r="F168" i="18"/>
  <c r="F164" i="18"/>
  <c r="F173" i="18"/>
  <c r="F169" i="18"/>
  <c r="F165" i="18"/>
  <c r="F161" i="18"/>
  <c r="F217" i="18"/>
  <c r="F174" i="18"/>
  <c r="F170" i="18"/>
  <c r="F162" i="18"/>
  <c r="F97" i="16"/>
  <c r="F95" i="16" s="1"/>
  <c r="E253" i="15"/>
  <c r="E217" i="15"/>
  <c r="E218" i="15"/>
  <c r="E214" i="15"/>
  <c r="E211" i="15"/>
  <c r="E210" i="15"/>
  <c r="E78" i="12"/>
  <c r="E213" i="15"/>
  <c r="E209" i="15"/>
  <c r="O55" i="4"/>
  <c r="J132" i="11"/>
  <c r="J129" i="11"/>
  <c r="J125" i="11"/>
  <c r="J130" i="11"/>
  <c r="J126" i="11"/>
  <c r="J147" i="11"/>
  <c r="J123" i="11"/>
  <c r="J56" i="8"/>
  <c r="J122" i="11"/>
  <c r="V147" i="11"/>
  <c r="V56" i="8"/>
  <c r="V101" i="4" s="1"/>
  <c r="T43" i="6"/>
  <c r="J42" i="6"/>
  <c r="B5" i="7"/>
  <c r="B53" i="7" s="1"/>
  <c r="C43" i="6"/>
  <c r="M27" i="5"/>
  <c r="E74" i="24"/>
  <c r="E171" i="4" s="1"/>
  <c r="E69" i="4"/>
  <c r="E142" i="4" s="1"/>
  <c r="B74" i="24"/>
  <c r="B171" i="4" s="1"/>
  <c r="B69" i="4"/>
  <c r="B142" i="4" s="1"/>
  <c r="O175" i="23"/>
  <c r="C158" i="23"/>
  <c r="C154" i="23"/>
  <c r="C155" i="23"/>
  <c r="C151" i="23"/>
  <c r="C163" i="23"/>
  <c r="C161" i="23"/>
  <c r="C61" i="20"/>
  <c r="H161" i="23"/>
  <c r="H158" i="23"/>
  <c r="H154" i="23"/>
  <c r="H155" i="23"/>
  <c r="H151" i="23"/>
  <c r="H163" i="23"/>
  <c r="H61" i="20"/>
  <c r="H57" i="20"/>
  <c r="H56" i="20" s="1"/>
  <c r="S171" i="23"/>
  <c r="W179" i="23"/>
  <c r="W170" i="23"/>
  <c r="W172" i="23"/>
  <c r="W176" i="23"/>
  <c r="W62" i="20"/>
  <c r="C137" i="23"/>
  <c r="C143" i="23"/>
  <c r="C139" i="23"/>
  <c r="C144" i="23"/>
  <c r="C140" i="23"/>
  <c r="C60" i="20"/>
  <c r="C57" i="20"/>
  <c r="C56" i="20" s="1"/>
  <c r="O74" i="24"/>
  <c r="O171" i="4" s="1"/>
  <c r="O69" i="4"/>
  <c r="O142" i="4" s="1"/>
  <c r="L165" i="23"/>
  <c r="F163" i="23"/>
  <c r="F161" i="23"/>
  <c r="F158" i="23"/>
  <c r="F154" i="23"/>
  <c r="F155" i="23"/>
  <c r="F151" i="23"/>
  <c r="F61" i="20"/>
  <c r="F57" i="20"/>
  <c r="F56" i="20" s="1"/>
  <c r="Q144" i="23"/>
  <c r="Q140" i="23"/>
  <c r="Q137" i="23"/>
  <c r="Q132" i="23" s="1"/>
  <c r="Q143" i="23"/>
  <c r="Q139" i="23"/>
  <c r="Q60" i="20"/>
  <c r="Q57" i="20"/>
  <c r="Q56" i="20" s="1"/>
  <c r="F171" i="23"/>
  <c r="R141" i="23"/>
  <c r="M65" i="4"/>
  <c r="M138" i="4" s="1"/>
  <c r="N171" i="18"/>
  <c r="S217" i="19"/>
  <c r="S176" i="19"/>
  <c r="S172" i="19"/>
  <c r="S168" i="19"/>
  <c r="S173" i="19"/>
  <c r="S169" i="19"/>
  <c r="S165" i="19"/>
  <c r="S167" i="19"/>
  <c r="S80" i="16"/>
  <c r="S77" i="16"/>
  <c r="S76" i="16" s="1"/>
  <c r="L190" i="19"/>
  <c r="R184" i="19"/>
  <c r="V175" i="18"/>
  <c r="V167" i="18"/>
  <c r="V163" i="18"/>
  <c r="V172" i="18"/>
  <c r="V168" i="18"/>
  <c r="V164" i="18"/>
  <c r="V173" i="18"/>
  <c r="V169" i="18"/>
  <c r="V165" i="18"/>
  <c r="V161" i="18"/>
  <c r="V217" i="18"/>
  <c r="V174" i="18"/>
  <c r="V170" i="18"/>
  <c r="V162" i="18"/>
  <c r="V97" i="16"/>
  <c r="V95" i="16" s="1"/>
  <c r="U217" i="19"/>
  <c r="U176" i="19"/>
  <c r="U172" i="19"/>
  <c r="U173" i="19"/>
  <c r="U169" i="19"/>
  <c r="U165" i="19"/>
  <c r="U168" i="19"/>
  <c r="U167" i="19"/>
  <c r="U80" i="16"/>
  <c r="U77" i="16"/>
  <c r="U76" i="16" s="1"/>
  <c r="O166" i="18"/>
  <c r="M166" i="18"/>
  <c r="D91" i="16"/>
  <c r="D101" i="16"/>
  <c r="D164" i="4" s="1"/>
  <c r="D52" i="16"/>
  <c r="D62" i="4"/>
  <c r="D135" i="4" s="1"/>
  <c r="I160" i="17"/>
  <c r="W171" i="17"/>
  <c r="U160" i="17"/>
  <c r="W181" i="15"/>
  <c r="U253" i="15"/>
  <c r="U214" i="15"/>
  <c r="U211" i="15"/>
  <c r="U210" i="15"/>
  <c r="U213" i="15"/>
  <c r="U209" i="15"/>
  <c r="U217" i="15"/>
  <c r="U218" i="15"/>
  <c r="U78" i="12"/>
  <c r="G233" i="15"/>
  <c r="G185" i="15"/>
  <c r="G182" i="15"/>
  <c r="G178" i="15"/>
  <c r="G183" i="15"/>
  <c r="G179" i="15"/>
  <c r="G176" i="15"/>
  <c r="G76" i="12"/>
  <c r="G71" i="12"/>
  <c r="G70" i="12" s="1"/>
  <c r="L233" i="15"/>
  <c r="L183" i="15"/>
  <c r="L179" i="15"/>
  <c r="L176" i="15"/>
  <c r="L71" i="12"/>
  <c r="L70" i="12" s="1"/>
  <c r="L182" i="15"/>
  <c r="L178" i="15"/>
  <c r="L76" i="12"/>
  <c r="L185" i="15"/>
  <c r="B102" i="4"/>
  <c r="K253" i="15"/>
  <c r="K214" i="15"/>
  <c r="K213" i="15"/>
  <c r="K211" i="15"/>
  <c r="K210" i="15"/>
  <c r="K209" i="15"/>
  <c r="K217" i="15"/>
  <c r="K218" i="15"/>
  <c r="K71" i="12"/>
  <c r="K70" i="12" s="1"/>
  <c r="K78" i="12"/>
  <c r="R73" i="12"/>
  <c r="R102" i="4" s="1"/>
  <c r="D86" i="12"/>
  <c r="D57" i="4"/>
  <c r="D132" i="4" s="1"/>
  <c r="O86" i="12"/>
  <c r="O57" i="4"/>
  <c r="O132" i="4" s="1"/>
  <c r="R128" i="11"/>
  <c r="H117" i="11"/>
  <c r="G111" i="11"/>
  <c r="F130" i="11"/>
  <c r="F126" i="11"/>
  <c r="F122" i="11"/>
  <c r="F147" i="11"/>
  <c r="F123" i="11"/>
  <c r="F132" i="11"/>
  <c r="F129" i="11"/>
  <c r="F125" i="11"/>
  <c r="F56" i="8"/>
  <c r="C66" i="8"/>
  <c r="C155" i="4" s="1"/>
  <c r="B47" i="6"/>
  <c r="F44" i="6"/>
  <c r="R42" i="6"/>
  <c r="W54" i="7"/>
  <c r="J47" i="6"/>
  <c r="L44" i="6"/>
  <c r="G44" i="6"/>
  <c r="N48" i="6"/>
  <c r="J44" i="6"/>
  <c r="V55" i="7"/>
  <c r="S147" i="11"/>
  <c r="S56" i="8"/>
  <c r="S101" i="4" s="1"/>
  <c r="K52" i="8"/>
  <c r="K51" i="8" s="1"/>
  <c r="G55" i="7"/>
  <c r="D42" i="6"/>
  <c r="Q52" i="7"/>
  <c r="N47" i="6"/>
  <c r="W27" i="5"/>
  <c r="N27" i="5"/>
  <c r="H113" i="4" l="1"/>
  <c r="H77" i="20"/>
  <c r="H168" i="4" s="1"/>
  <c r="P113" i="4"/>
  <c r="P77" i="20"/>
  <c r="P168" i="4" s="1"/>
  <c r="B114" i="4"/>
  <c r="B78" i="20"/>
  <c r="B169" i="4" s="1"/>
  <c r="J114" i="4"/>
  <c r="J78" i="20"/>
  <c r="J169" i="4" s="1"/>
  <c r="U113" i="4"/>
  <c r="U77" i="20"/>
  <c r="U168" i="4" s="1"/>
  <c r="L114" i="4"/>
  <c r="L78" i="20"/>
  <c r="L169" i="4" s="1"/>
  <c r="D114" i="4"/>
  <c r="D78" i="20"/>
  <c r="D169" i="4" s="1"/>
  <c r="V113" i="4"/>
  <c r="V77" i="20"/>
  <c r="V168" i="4" s="1"/>
  <c r="E165" i="23"/>
  <c r="W146" i="23"/>
  <c r="Q114" i="4"/>
  <c r="Q78" i="20"/>
  <c r="Q169" i="4" s="1"/>
  <c r="S132" i="23"/>
  <c r="K132" i="23"/>
  <c r="R114" i="4"/>
  <c r="R78" i="20"/>
  <c r="R169" i="4" s="1"/>
  <c r="T114" i="4"/>
  <c r="T78" i="20"/>
  <c r="T169" i="4" s="1"/>
  <c r="D132" i="23"/>
  <c r="N113" i="4"/>
  <c r="N77" i="20"/>
  <c r="N168" i="4" s="1"/>
  <c r="M113" i="4"/>
  <c r="M77" i="20"/>
  <c r="M168" i="4" s="1"/>
  <c r="I114" i="4"/>
  <c r="I78" i="20"/>
  <c r="I169" i="4" s="1"/>
  <c r="M165" i="23"/>
  <c r="F113" i="4"/>
  <c r="F77" i="20"/>
  <c r="F168" i="4" s="1"/>
  <c r="C54" i="7"/>
  <c r="T53" i="7"/>
  <c r="L178" i="19"/>
  <c r="V160" i="19"/>
  <c r="S91" i="16"/>
  <c r="S89" i="16" s="1"/>
  <c r="S62" i="4"/>
  <c r="S135" i="4" s="1"/>
  <c r="S52" i="16"/>
  <c r="S61" i="4" s="1"/>
  <c r="S134" i="4" s="1"/>
  <c r="P91" i="16"/>
  <c r="P89" i="16" s="1"/>
  <c r="P52" i="16"/>
  <c r="P101" i="16"/>
  <c r="P164" i="4" s="1"/>
  <c r="P62" i="4"/>
  <c r="P135" i="4" s="1"/>
  <c r="D160" i="18"/>
  <c r="H91" i="16"/>
  <c r="H89" i="16" s="1"/>
  <c r="H62" i="4"/>
  <c r="H135" i="4" s="1"/>
  <c r="H101" i="16"/>
  <c r="H164" i="4" s="1"/>
  <c r="H52" i="16"/>
  <c r="Q101" i="16"/>
  <c r="Q164" i="4" s="1"/>
  <c r="Q91" i="16"/>
  <c r="Q89" i="16" s="1"/>
  <c r="Q52" i="16"/>
  <c r="Q61" i="4" s="1"/>
  <c r="Q134" i="4" s="1"/>
  <c r="Q62" i="4"/>
  <c r="Q135" i="4" s="1"/>
  <c r="U91" i="16"/>
  <c r="U89" i="16" s="1"/>
  <c r="U52" i="16"/>
  <c r="U61" i="4" s="1"/>
  <c r="U134" i="4" s="1"/>
  <c r="U62" i="4"/>
  <c r="U135" i="4" s="1"/>
  <c r="L160" i="18"/>
  <c r="M91" i="16"/>
  <c r="M89" i="16" s="1"/>
  <c r="M52" i="16"/>
  <c r="M61" i="4" s="1"/>
  <c r="M134" i="4" s="1"/>
  <c r="M62" i="4"/>
  <c r="M135" i="4" s="1"/>
  <c r="D54" i="7"/>
  <c r="P52" i="7"/>
  <c r="D53" i="7"/>
  <c r="D52" i="7"/>
  <c r="Q104" i="4"/>
  <c r="Q73" i="12"/>
  <c r="Q102" i="4" s="1"/>
  <c r="T55" i="7"/>
  <c r="T47" i="7" s="1"/>
  <c r="S105" i="4"/>
  <c r="S75" i="12"/>
  <c r="S99" i="12"/>
  <c r="S160" i="4" s="1"/>
  <c r="Q98" i="12"/>
  <c r="Q159" i="4" s="1"/>
  <c r="N104" i="4"/>
  <c r="N98" i="12"/>
  <c r="N159" i="4" s="1"/>
  <c r="N73" i="12"/>
  <c r="N102" i="4" s="1"/>
  <c r="F130" i="4"/>
  <c r="N55" i="4"/>
  <c r="G47" i="7"/>
  <c r="R52" i="7"/>
  <c r="L54" i="7"/>
  <c r="V52" i="7"/>
  <c r="L52" i="7"/>
  <c r="V53" i="7"/>
  <c r="P54" i="7"/>
  <c r="N130" i="4"/>
  <c r="P55" i="7"/>
  <c r="L53" i="7"/>
  <c r="R55" i="7"/>
  <c r="C117" i="11"/>
  <c r="Q100" i="11"/>
  <c r="J52" i="7"/>
  <c r="J54" i="7"/>
  <c r="R100" i="11"/>
  <c r="E99" i="4"/>
  <c r="E65" i="8"/>
  <c r="E154" i="4" s="1"/>
  <c r="J55" i="7"/>
  <c r="R54" i="7"/>
  <c r="U99" i="4"/>
  <c r="U65" i="8"/>
  <c r="U154" i="4" s="1"/>
  <c r="Q54" i="8"/>
  <c r="Q100" i="4"/>
  <c r="Q66" i="8"/>
  <c r="Q155" i="4" s="1"/>
  <c r="W100" i="11"/>
  <c r="H65" i="8"/>
  <c r="H154" i="4" s="1"/>
  <c r="L65" i="8"/>
  <c r="L154" i="4" s="1"/>
  <c r="M99" i="4"/>
  <c r="M65" i="8"/>
  <c r="M154" i="4" s="1"/>
  <c r="F100" i="11"/>
  <c r="O47" i="7"/>
  <c r="Q47" i="7"/>
  <c r="U47" i="7"/>
  <c r="E47" i="7"/>
  <c r="O41" i="6"/>
  <c r="W41" i="6"/>
  <c r="K53" i="7"/>
  <c r="K55" i="7"/>
  <c r="M41" i="6"/>
  <c r="K52" i="7"/>
  <c r="E41" i="6"/>
  <c r="V41" i="6"/>
  <c r="B41" i="6"/>
  <c r="F41" i="6"/>
  <c r="W47" i="7"/>
  <c r="I41" i="6"/>
  <c r="R41" i="6"/>
  <c r="K54" i="7"/>
  <c r="K107" i="4"/>
  <c r="K73" i="12"/>
  <c r="K101" i="12"/>
  <c r="K162" i="4" s="1"/>
  <c r="W115" i="4"/>
  <c r="W79" i="20"/>
  <c r="W170" i="4" s="1"/>
  <c r="C114" i="4"/>
  <c r="C78" i="20"/>
  <c r="C169" i="4" s="1"/>
  <c r="R101" i="4"/>
  <c r="R67" i="8"/>
  <c r="R156" i="4" s="1"/>
  <c r="F53" i="7"/>
  <c r="F52" i="7"/>
  <c r="F54" i="7"/>
  <c r="K42" i="5"/>
  <c r="K46" i="5"/>
  <c r="K45" i="5"/>
  <c r="K44" i="5"/>
  <c r="K43" i="5"/>
  <c r="K47" i="5"/>
  <c r="R102" i="16"/>
  <c r="R165" i="4" s="1"/>
  <c r="R79" i="16"/>
  <c r="R110" i="4"/>
  <c r="P115" i="4"/>
  <c r="P79" i="20"/>
  <c r="P170" i="4" s="1"/>
  <c r="G75" i="12"/>
  <c r="G105" i="4"/>
  <c r="G99" i="12"/>
  <c r="G160" i="4" s="1"/>
  <c r="U107" i="4"/>
  <c r="U101" i="12"/>
  <c r="U162" i="4" s="1"/>
  <c r="D61" i="4"/>
  <c r="D134" i="4" s="1"/>
  <c r="V160" i="18"/>
  <c r="S160" i="19"/>
  <c r="C59" i="20"/>
  <c r="C113" i="4"/>
  <c r="C77" i="20"/>
  <c r="C168" i="4" s="1"/>
  <c r="H146" i="23"/>
  <c r="V5" i="5"/>
  <c r="G54" i="8"/>
  <c r="G100" i="4"/>
  <c r="G66" i="8"/>
  <c r="G155" i="4" s="1"/>
  <c r="R96" i="12"/>
  <c r="R157" i="4" s="1"/>
  <c r="R55" i="4"/>
  <c r="R130" i="4" s="1"/>
  <c r="N53" i="7"/>
  <c r="N54" i="7"/>
  <c r="N52" i="7"/>
  <c r="Q128" i="4"/>
  <c r="W75" i="12"/>
  <c r="W105" i="4"/>
  <c r="W99" i="12"/>
  <c r="W160" i="4" s="1"/>
  <c r="Q178" i="19"/>
  <c r="V146" i="23"/>
  <c r="H115" i="4"/>
  <c r="H79" i="20"/>
  <c r="H170" i="4" s="1"/>
  <c r="R5" i="5"/>
  <c r="V100" i="11"/>
  <c r="I47" i="7"/>
  <c r="N101" i="4"/>
  <c r="N67" i="8"/>
  <c r="N156" i="4" s="1"/>
  <c r="B100" i="11"/>
  <c r="B102" i="16"/>
  <c r="B165" i="4" s="1"/>
  <c r="B79" i="16"/>
  <c r="B110" i="4"/>
  <c r="G146" i="23"/>
  <c r="P48" i="5"/>
  <c r="P5" i="5"/>
  <c r="U128" i="4"/>
  <c r="O59" i="20"/>
  <c r="O114" i="4"/>
  <c r="O78" i="20"/>
  <c r="O169" i="4" s="1"/>
  <c r="J178" i="19"/>
  <c r="D75" i="12"/>
  <c r="D105" i="4"/>
  <c r="D99" i="12"/>
  <c r="D160" i="4" s="1"/>
  <c r="E5" i="5"/>
  <c r="E48" i="5" s="1"/>
  <c r="S47" i="7"/>
  <c r="J54" i="8"/>
  <c r="J66" i="8"/>
  <c r="J155" i="4" s="1"/>
  <c r="J100" i="4"/>
  <c r="C204" i="15"/>
  <c r="U171" i="15"/>
  <c r="W160" i="17"/>
  <c r="M115" i="4"/>
  <c r="M79" i="20"/>
  <c r="M170" i="4" s="1"/>
  <c r="B59" i="20"/>
  <c r="B113" i="4"/>
  <c r="B77" i="20"/>
  <c r="B168" i="4" s="1"/>
  <c r="V165" i="23"/>
  <c r="V128" i="4"/>
  <c r="I59" i="20"/>
  <c r="I113" i="4"/>
  <c r="I77" i="20"/>
  <c r="I168" i="4" s="1"/>
  <c r="K114" i="4"/>
  <c r="K78" i="20"/>
  <c r="K169" i="4" s="1"/>
  <c r="C129" i="4"/>
  <c r="C51" i="4"/>
  <c r="S114" i="4"/>
  <c r="S78" i="20"/>
  <c r="S169" i="4" s="1"/>
  <c r="J59" i="20"/>
  <c r="J113" i="4"/>
  <c r="J77" i="20"/>
  <c r="J168" i="4" s="1"/>
  <c r="U79" i="16"/>
  <c r="U109" i="4"/>
  <c r="U101" i="16"/>
  <c r="U164" i="4" s="1"/>
  <c r="L129" i="4"/>
  <c r="C165" i="23"/>
  <c r="F79" i="16"/>
  <c r="F108" i="4" s="1"/>
  <c r="F109" i="4"/>
  <c r="D41" i="6"/>
  <c r="W165" i="23"/>
  <c r="C146" i="23"/>
  <c r="M5" i="5"/>
  <c r="E107" i="4"/>
  <c r="E101" i="12"/>
  <c r="E162" i="4" s="1"/>
  <c r="F43" i="5"/>
  <c r="F46" i="5"/>
  <c r="F45" i="5"/>
  <c r="F42" i="5"/>
  <c r="F44" i="5"/>
  <c r="F47" i="5"/>
  <c r="I178" i="19"/>
  <c r="I132" i="23"/>
  <c r="U5" i="5"/>
  <c r="U48" i="5" s="1"/>
  <c r="J129" i="4"/>
  <c r="C47" i="7"/>
  <c r="H55" i="4"/>
  <c r="T75" i="12"/>
  <c r="T105" i="4"/>
  <c r="T99" i="12"/>
  <c r="T160" i="4" s="1"/>
  <c r="K59" i="20"/>
  <c r="K113" i="4"/>
  <c r="K77" i="20"/>
  <c r="K168" i="4" s="1"/>
  <c r="K146" i="23"/>
  <c r="W171" i="15"/>
  <c r="H107" i="4"/>
  <c r="H73" i="12"/>
  <c r="H102" i="4" s="1"/>
  <c r="H101" i="12"/>
  <c r="H162" i="4" s="1"/>
  <c r="C160" i="18"/>
  <c r="S59" i="20"/>
  <c r="S113" i="4"/>
  <c r="S77" i="20"/>
  <c r="S168" i="4" s="1"/>
  <c r="S146" i="23"/>
  <c r="N160" i="18"/>
  <c r="G41" i="6"/>
  <c r="K129" i="4"/>
  <c r="K51" i="4"/>
  <c r="B101" i="4"/>
  <c r="B67" i="8"/>
  <c r="B156" i="4" s="1"/>
  <c r="P107" i="4"/>
  <c r="P101" i="12"/>
  <c r="P162" i="4" s="1"/>
  <c r="P73" i="12"/>
  <c r="M204" i="15"/>
  <c r="M160" i="19"/>
  <c r="N128" i="4"/>
  <c r="N91" i="16"/>
  <c r="N101" i="16"/>
  <c r="N164" i="4" s="1"/>
  <c r="N52" i="16"/>
  <c r="N62" i="4"/>
  <c r="N135" i="4" s="1"/>
  <c r="G160" i="18"/>
  <c r="N115" i="4"/>
  <c r="N79" i="20"/>
  <c r="N170" i="4" s="1"/>
  <c r="O146" i="23"/>
  <c r="N54" i="8"/>
  <c r="N100" i="4"/>
  <c r="N66" i="8"/>
  <c r="N155" i="4" s="1"/>
  <c r="F160" i="19"/>
  <c r="K101" i="4"/>
  <c r="K67" i="8"/>
  <c r="K156" i="4" s="1"/>
  <c r="F160" i="18"/>
  <c r="V114" i="4"/>
  <c r="V78" i="20"/>
  <c r="V169" i="4" s="1"/>
  <c r="V59" i="20"/>
  <c r="G114" i="4"/>
  <c r="G78" i="20"/>
  <c r="G169" i="4" s="1"/>
  <c r="U130" i="4"/>
  <c r="D79" i="16"/>
  <c r="D108" i="4" s="1"/>
  <c r="D110" i="4"/>
  <c r="D102" i="16"/>
  <c r="D165" i="4" s="1"/>
  <c r="T160" i="18"/>
  <c r="G171" i="15"/>
  <c r="K204" i="15"/>
  <c r="L171" i="15"/>
  <c r="D89" i="16"/>
  <c r="U160" i="19"/>
  <c r="J117" i="11"/>
  <c r="F48" i="5"/>
  <c r="G100" i="11"/>
  <c r="M55" i="4"/>
  <c r="E114" i="4"/>
  <c r="E59" i="20"/>
  <c r="E78" i="20"/>
  <c r="E169" i="4" s="1"/>
  <c r="P59" i="20"/>
  <c r="P114" i="4"/>
  <c r="P78" i="20"/>
  <c r="P169" i="4" s="1"/>
  <c r="L59" i="20"/>
  <c r="L113" i="4"/>
  <c r="L77" i="20"/>
  <c r="L168" i="4" s="1"/>
  <c r="T59" i="20"/>
  <c r="T113" i="4"/>
  <c r="T77" i="20"/>
  <c r="T168" i="4" s="1"/>
  <c r="I5" i="5"/>
  <c r="E128" i="4"/>
  <c r="M171" i="15"/>
  <c r="M146" i="23"/>
  <c r="N55" i="7"/>
  <c r="S54" i="8"/>
  <c r="O54" i="8"/>
  <c r="O100" i="4"/>
  <c r="O66" i="8"/>
  <c r="O155" i="4" s="1"/>
  <c r="B117" i="11"/>
  <c r="F91" i="16"/>
  <c r="F101" i="16"/>
  <c r="F164" i="4" s="1"/>
  <c r="F52" i="16"/>
  <c r="F62" i="4"/>
  <c r="F135" i="4" s="1"/>
  <c r="U114" i="4"/>
  <c r="U78" i="20"/>
  <c r="U169" i="4" s="1"/>
  <c r="U59" i="20"/>
  <c r="F115" i="4"/>
  <c r="F79" i="20"/>
  <c r="F170" i="4" s="1"/>
  <c r="U115" i="4"/>
  <c r="U79" i="20"/>
  <c r="U170" i="4" s="1"/>
  <c r="K54" i="8"/>
  <c r="R54" i="8"/>
  <c r="R100" i="4"/>
  <c r="R66" i="8"/>
  <c r="R155" i="4" s="1"/>
  <c r="H5" i="5"/>
  <c r="H48" i="5" s="1"/>
  <c r="N160" i="17"/>
  <c r="K115" i="4"/>
  <c r="K79" i="20"/>
  <c r="K170" i="4" s="1"/>
  <c r="R132" i="23"/>
  <c r="D51" i="4"/>
  <c r="D129" i="4"/>
  <c r="K117" i="11"/>
  <c r="N100" i="11"/>
  <c r="O160" i="18"/>
  <c r="C41" i="5"/>
  <c r="U110" i="4"/>
  <c r="U102" i="16"/>
  <c r="U165" i="4" s="1"/>
  <c r="L75" i="12"/>
  <c r="L105" i="4"/>
  <c r="L99" i="12"/>
  <c r="L160" i="4" s="1"/>
  <c r="S79" i="16"/>
  <c r="S109" i="4"/>
  <c r="S101" i="16"/>
  <c r="S164" i="4" s="1"/>
  <c r="H59" i="20"/>
  <c r="H114" i="4"/>
  <c r="H78" i="20"/>
  <c r="H169" i="4" s="1"/>
  <c r="M128" i="4"/>
  <c r="T5" i="5"/>
  <c r="J96" i="12"/>
  <c r="J157" i="4" s="1"/>
  <c r="J55" i="4"/>
  <c r="J130" i="4" s="1"/>
  <c r="V115" i="4"/>
  <c r="V79" i="20"/>
  <c r="V170" i="4" s="1"/>
  <c r="E204" i="15"/>
  <c r="E146" i="23"/>
  <c r="G165" i="23"/>
  <c r="H52" i="7"/>
  <c r="H55" i="7"/>
  <c r="H53" i="7"/>
  <c r="S204" i="15"/>
  <c r="V54" i="8"/>
  <c r="V100" i="4"/>
  <c r="V66" i="8"/>
  <c r="V155" i="4" s="1"/>
  <c r="O5" i="5"/>
  <c r="O48" i="5" s="1"/>
  <c r="B54" i="8"/>
  <c r="B100" i="4"/>
  <c r="B66" i="8"/>
  <c r="B155" i="4" s="1"/>
  <c r="G160" i="17"/>
  <c r="U146" i="23"/>
  <c r="F117" i="11"/>
  <c r="U204" i="15"/>
  <c r="Q59" i="20"/>
  <c r="Q113" i="4"/>
  <c r="Q77" i="20"/>
  <c r="Q168" i="4" s="1"/>
  <c r="F114" i="4"/>
  <c r="F78" i="20"/>
  <c r="F169" i="4" s="1"/>
  <c r="F59" i="20"/>
  <c r="J101" i="4"/>
  <c r="J67" i="8"/>
  <c r="J156" i="4" s="1"/>
  <c r="L61" i="4"/>
  <c r="L134" i="4" s="1"/>
  <c r="P146" i="23"/>
  <c r="W160" i="18"/>
  <c r="C101" i="4"/>
  <c r="C67" i="8"/>
  <c r="C156" i="4" s="1"/>
  <c r="F128" i="4"/>
  <c r="T61" i="4"/>
  <c r="T134" i="4" s="1"/>
  <c r="Q79" i="16"/>
  <c r="Q110" i="4"/>
  <c r="Q102" i="16"/>
  <c r="Q165" i="4" s="1"/>
  <c r="J132" i="23"/>
  <c r="L5" i="5"/>
  <c r="L48" i="5" s="1"/>
  <c r="O100" i="11"/>
  <c r="F160" i="17"/>
  <c r="M160" i="18"/>
  <c r="P165" i="23"/>
  <c r="N79" i="16"/>
  <c r="N108" i="4" s="1"/>
  <c r="N109" i="4"/>
  <c r="O91" i="16"/>
  <c r="O101" i="16"/>
  <c r="O164" i="4" s="1"/>
  <c r="O52" i="16"/>
  <c r="O62" i="4"/>
  <c r="O135" i="4" s="1"/>
  <c r="U160" i="18"/>
  <c r="E115" i="4"/>
  <c r="E79" i="20"/>
  <c r="E170" i="4" s="1"/>
  <c r="J102" i="16"/>
  <c r="J165" i="4" s="1"/>
  <c r="J79" i="16"/>
  <c r="J110" i="4"/>
  <c r="O115" i="4"/>
  <c r="O79" i="20"/>
  <c r="O170" i="4" s="1"/>
  <c r="J100" i="11"/>
  <c r="U75" i="12"/>
  <c r="U99" i="12"/>
  <c r="U160" i="4" s="1"/>
  <c r="U105" i="4"/>
  <c r="V91" i="16"/>
  <c r="V101" i="16"/>
  <c r="V164" i="4" s="1"/>
  <c r="V52" i="16"/>
  <c r="V62" i="4"/>
  <c r="V135" i="4" s="1"/>
  <c r="F55" i="7"/>
  <c r="K48" i="5"/>
  <c r="Q5" i="5"/>
  <c r="Q48" i="5" s="1"/>
  <c r="G91" i="16"/>
  <c r="G101" i="16"/>
  <c r="G164" i="4" s="1"/>
  <c r="G52" i="16"/>
  <c r="G62" i="4"/>
  <c r="G135" i="4" s="1"/>
  <c r="M107" i="4"/>
  <c r="M101" i="12"/>
  <c r="M162" i="4" s="1"/>
  <c r="M79" i="16"/>
  <c r="M109" i="4"/>
  <c r="M101" i="16"/>
  <c r="M164" i="4" s="1"/>
  <c r="E99" i="12"/>
  <c r="E160" i="4" s="1"/>
  <c r="E75" i="12"/>
  <c r="E105" i="4"/>
  <c r="W91" i="16"/>
  <c r="W101" i="16"/>
  <c r="W164" i="4" s="1"/>
  <c r="W52" i="16"/>
  <c r="W62" i="4"/>
  <c r="W135" i="4" s="1"/>
  <c r="N5" i="5"/>
  <c r="N48" i="5" s="1"/>
  <c r="F146" i="23"/>
  <c r="B52" i="7"/>
  <c r="B54" i="7"/>
  <c r="B55" i="7"/>
  <c r="O130" i="4"/>
  <c r="I79" i="16"/>
  <c r="I110" i="4"/>
  <c r="I102" i="16"/>
  <c r="I165" i="4" s="1"/>
  <c r="P130" i="4"/>
  <c r="O75" i="12"/>
  <c r="O105" i="4"/>
  <c r="O99" i="12"/>
  <c r="O160" i="4" s="1"/>
  <c r="V79" i="16"/>
  <c r="V108" i="4" s="1"/>
  <c r="V109" i="4"/>
  <c r="R178" i="19"/>
  <c r="N114" i="4"/>
  <c r="N59" i="20"/>
  <c r="N78" i="20"/>
  <c r="N169" i="4" s="1"/>
  <c r="G115" i="4"/>
  <c r="G79" i="20"/>
  <c r="G170" i="4" s="1"/>
  <c r="L132" i="23"/>
  <c r="W130" i="4"/>
  <c r="T132" i="23"/>
  <c r="D5" i="5"/>
  <c r="D48" i="5" s="1"/>
  <c r="S107" i="4"/>
  <c r="S73" i="12"/>
  <c r="S101" i="12"/>
  <c r="S162" i="4" s="1"/>
  <c r="H204" i="15"/>
  <c r="H165" i="23"/>
  <c r="F165" i="23"/>
  <c r="U165" i="23"/>
  <c r="E171" i="15"/>
  <c r="G59" i="20"/>
  <c r="G113" i="4"/>
  <c r="G77" i="20"/>
  <c r="G168" i="4" s="1"/>
  <c r="S129" i="4"/>
  <c r="S51" i="4"/>
  <c r="O160" i="17"/>
  <c r="S160" i="18"/>
  <c r="N165" i="23"/>
  <c r="Q129" i="4"/>
  <c r="V160" i="17"/>
  <c r="S115" i="4"/>
  <c r="S79" i="20"/>
  <c r="S170" i="4" s="1"/>
  <c r="G5" i="5"/>
  <c r="G48" i="5" s="1"/>
  <c r="T41" i="6"/>
  <c r="I129" i="4"/>
  <c r="G130" i="4"/>
  <c r="R117" i="11"/>
  <c r="C65" i="8"/>
  <c r="C154" i="4" s="1"/>
  <c r="B96" i="12"/>
  <c r="B157" i="4" s="1"/>
  <c r="B55" i="4"/>
  <c r="B130" i="4" s="1"/>
  <c r="E160" i="18"/>
  <c r="W5" i="5"/>
  <c r="W48" i="5" s="1"/>
  <c r="F101" i="4"/>
  <c r="F67" i="8"/>
  <c r="F156" i="4" s="1"/>
  <c r="C132" i="23"/>
  <c r="J41" i="6"/>
  <c r="C41" i="6"/>
  <c r="T129" i="4"/>
  <c r="T171" i="15"/>
  <c r="O171" i="15"/>
  <c r="N146" i="23"/>
  <c r="I96" i="12"/>
  <c r="I157" i="4" s="1"/>
  <c r="I55" i="4"/>
  <c r="I130" i="4" s="1"/>
  <c r="L79" i="16"/>
  <c r="L108" i="4" s="1"/>
  <c r="L110" i="4"/>
  <c r="L102" i="16"/>
  <c r="L165" i="4" s="1"/>
  <c r="S41" i="5"/>
  <c r="V130" i="4"/>
  <c r="M75" i="12"/>
  <c r="M105" i="4"/>
  <c r="M99" i="12"/>
  <c r="M160" i="4" s="1"/>
  <c r="E134" i="4"/>
  <c r="E51" i="4"/>
  <c r="T79" i="16"/>
  <c r="T108" i="4" s="1"/>
  <c r="T110" i="4"/>
  <c r="T102" i="16"/>
  <c r="T165" i="4" s="1"/>
  <c r="M114" i="4"/>
  <c r="M78" i="20"/>
  <c r="M169" i="4" s="1"/>
  <c r="M59" i="20"/>
  <c r="Q96" i="12"/>
  <c r="Q55" i="4"/>
  <c r="Q130" i="4" s="1"/>
  <c r="R129" i="4"/>
  <c r="F54" i="8"/>
  <c r="F100" i="4"/>
  <c r="F66" i="8"/>
  <c r="F155" i="4" s="1"/>
  <c r="K160" i="18"/>
  <c r="B178" i="19"/>
  <c r="C115" i="4"/>
  <c r="C79" i="20"/>
  <c r="C170" i="4" s="1"/>
  <c r="B129" i="4"/>
  <c r="N160" i="19"/>
  <c r="G132" i="23"/>
  <c r="B5" i="5"/>
  <c r="B48" i="5" s="1"/>
  <c r="K165" i="23"/>
  <c r="D171" i="15"/>
  <c r="R59" i="20"/>
  <c r="R113" i="4"/>
  <c r="R77" i="20"/>
  <c r="R168" i="4" s="1"/>
  <c r="O165" i="23"/>
  <c r="J5" i="5"/>
  <c r="W54" i="8"/>
  <c r="W100" i="4"/>
  <c r="W66" i="8"/>
  <c r="W155" i="4" s="1"/>
  <c r="C73" i="12"/>
  <c r="C107" i="4"/>
  <c r="C101" i="12"/>
  <c r="C162" i="4" s="1"/>
  <c r="B132" i="23"/>
  <c r="W59" i="20"/>
  <c r="W114" i="4"/>
  <c r="W78" i="20"/>
  <c r="W169" i="4" s="1"/>
  <c r="D59" i="20"/>
  <c r="D113" i="4"/>
  <c r="D77" i="20"/>
  <c r="D168" i="4" s="1"/>
  <c r="S165" i="23"/>
  <c r="M47" i="7"/>
  <c r="H54" i="7"/>
  <c r="U178" i="19"/>
  <c r="V47" i="7" l="1"/>
  <c r="D47" i="7"/>
  <c r="H61" i="4"/>
  <c r="H134" i="4" s="1"/>
  <c r="H100" i="16"/>
  <c r="H163" i="4" s="1"/>
  <c r="U51" i="4"/>
  <c r="P100" i="16"/>
  <c r="P163" i="4" s="1"/>
  <c r="P61" i="4"/>
  <c r="L100" i="16"/>
  <c r="L163" i="4" s="1"/>
  <c r="J47" i="7"/>
  <c r="L47" i="7"/>
  <c r="N96" i="12"/>
  <c r="N157" i="4" s="1"/>
  <c r="P47" i="7"/>
  <c r="R47" i="7"/>
  <c r="S104" i="4"/>
  <c r="S98" i="12"/>
  <c r="S159" i="4" s="1"/>
  <c r="J51" i="4"/>
  <c r="R51" i="4"/>
  <c r="Q99" i="4"/>
  <c r="Q65" i="8"/>
  <c r="Q154" i="4" s="1"/>
  <c r="F41" i="5"/>
  <c r="K47" i="7"/>
  <c r="B47" i="7"/>
  <c r="S102" i="4"/>
  <c r="S96" i="12"/>
  <c r="S157" i="4" s="1"/>
  <c r="Q112" i="4"/>
  <c r="Q76" i="20"/>
  <c r="Q167" i="4" s="1"/>
  <c r="O99" i="4"/>
  <c r="O65" i="8"/>
  <c r="O154" i="4" s="1"/>
  <c r="R112" i="4"/>
  <c r="R76" i="20"/>
  <c r="R167" i="4" s="1"/>
  <c r="M73" i="12"/>
  <c r="M104" i="4"/>
  <c r="M98" i="12"/>
  <c r="M159" i="4" s="1"/>
  <c r="W89" i="16"/>
  <c r="U104" i="4"/>
  <c r="U73" i="12"/>
  <c r="U98" i="12"/>
  <c r="U159" i="4" s="1"/>
  <c r="B99" i="4"/>
  <c r="B65" i="8"/>
  <c r="B154" i="4" s="1"/>
  <c r="F100" i="16"/>
  <c r="F163" i="4" s="1"/>
  <c r="F61" i="4"/>
  <c r="I45" i="5"/>
  <c r="I43" i="5"/>
  <c r="I42" i="5"/>
  <c r="I47" i="5"/>
  <c r="I44" i="5"/>
  <c r="I46" i="5"/>
  <c r="N100" i="16"/>
  <c r="N163" i="4" s="1"/>
  <c r="N61" i="4"/>
  <c r="P102" i="4"/>
  <c r="P96" i="12"/>
  <c r="P157" i="4" s="1"/>
  <c r="K112" i="4"/>
  <c r="K76" i="20"/>
  <c r="K167" i="4" s="1"/>
  <c r="U108" i="4"/>
  <c r="U100" i="16"/>
  <c r="U163" i="4" s="1"/>
  <c r="J112" i="4"/>
  <c r="J76" i="20"/>
  <c r="B108" i="4"/>
  <c r="B100" i="16"/>
  <c r="R44" i="5"/>
  <c r="R47" i="5"/>
  <c r="R45" i="5"/>
  <c r="R46" i="5"/>
  <c r="R43" i="5"/>
  <c r="R42" i="5"/>
  <c r="O89" i="16"/>
  <c r="W99" i="4"/>
  <c r="W65" i="8"/>
  <c r="W154" i="4" s="1"/>
  <c r="B51" i="4"/>
  <c r="T51" i="4"/>
  <c r="D42" i="5"/>
  <c r="D47" i="5"/>
  <c r="D45" i="5"/>
  <c r="D46" i="5"/>
  <c r="D44" i="5"/>
  <c r="D43" i="5"/>
  <c r="I108" i="4"/>
  <c r="I98" i="4" s="1"/>
  <c r="I100" i="16"/>
  <c r="N43" i="5"/>
  <c r="N45" i="5"/>
  <c r="N46" i="5"/>
  <c r="N42" i="5"/>
  <c r="N44" i="5"/>
  <c r="N47" i="5"/>
  <c r="G89" i="16"/>
  <c r="Q108" i="4"/>
  <c r="Q100" i="16"/>
  <c r="F112" i="4"/>
  <c r="F76" i="20"/>
  <c r="F167" i="4" s="1"/>
  <c r="O43" i="5"/>
  <c r="O46" i="5"/>
  <c r="O44" i="5"/>
  <c r="O45" i="5"/>
  <c r="O42" i="5"/>
  <c r="O47" i="5"/>
  <c r="H47" i="7"/>
  <c r="S108" i="4"/>
  <c r="S100" i="16"/>
  <c r="I48" i="5"/>
  <c r="V112" i="4"/>
  <c r="V76" i="20"/>
  <c r="N99" i="4"/>
  <c r="N65" i="8"/>
  <c r="I112" i="4"/>
  <c r="I76" i="20"/>
  <c r="E46" i="5"/>
  <c r="E47" i="5"/>
  <c r="E42" i="5"/>
  <c r="E43" i="5"/>
  <c r="E45" i="5"/>
  <c r="E44" i="5"/>
  <c r="O112" i="4"/>
  <c r="O76" i="20"/>
  <c r="R48" i="5"/>
  <c r="C112" i="4"/>
  <c r="C76" i="20"/>
  <c r="J47" i="5"/>
  <c r="J45" i="5"/>
  <c r="J44" i="5"/>
  <c r="J46" i="5"/>
  <c r="J43" i="5"/>
  <c r="J42" i="5"/>
  <c r="I51" i="4"/>
  <c r="Q51" i="4"/>
  <c r="O73" i="12"/>
  <c r="O104" i="4"/>
  <c r="O98" i="12"/>
  <c r="O159" i="4" s="1"/>
  <c r="M108" i="4"/>
  <c r="M100" i="16"/>
  <c r="M163" i="4" s="1"/>
  <c r="L42" i="5"/>
  <c r="L43" i="5"/>
  <c r="L44" i="5"/>
  <c r="L45" i="5"/>
  <c r="L46" i="5"/>
  <c r="L47" i="5"/>
  <c r="U112" i="4"/>
  <c r="U76" i="20"/>
  <c r="U167" i="4" s="1"/>
  <c r="F89" i="16"/>
  <c r="P112" i="4"/>
  <c r="P76" i="20"/>
  <c r="P167" i="4" s="1"/>
  <c r="N89" i="16"/>
  <c r="W73" i="12"/>
  <c r="W104" i="4"/>
  <c r="W98" i="12"/>
  <c r="W159" i="4" s="1"/>
  <c r="V100" i="16"/>
  <c r="V163" i="4" s="1"/>
  <c r="V61" i="4"/>
  <c r="M43" i="5"/>
  <c r="M44" i="5"/>
  <c r="M46" i="5"/>
  <c r="M42" i="5"/>
  <c r="M45" i="5"/>
  <c r="M47" i="5"/>
  <c r="G73" i="12"/>
  <c r="G104" i="4"/>
  <c r="G98" i="12"/>
  <c r="G159" i="4" s="1"/>
  <c r="N112" i="4"/>
  <c r="N76" i="20"/>
  <c r="N167" i="4" s="1"/>
  <c r="G99" i="4"/>
  <c r="G65" i="8"/>
  <c r="G154" i="4" s="1"/>
  <c r="C102" i="4"/>
  <c r="C98" i="4" s="1"/>
  <c r="C153" i="4" s="1"/>
  <c r="C96" i="12"/>
  <c r="C157" i="4" s="1"/>
  <c r="Q157" i="4"/>
  <c r="W47" i="5"/>
  <c r="W43" i="5"/>
  <c r="W42" i="5"/>
  <c r="W44" i="5"/>
  <c r="W46" i="5"/>
  <c r="W45" i="5"/>
  <c r="E98" i="12"/>
  <c r="E159" i="4" s="1"/>
  <c r="E73" i="12"/>
  <c r="E104" i="4"/>
  <c r="O100" i="16"/>
  <c r="O163" i="4" s="1"/>
  <c r="O61" i="4"/>
  <c r="T100" i="16"/>
  <c r="T163" i="4" s="1"/>
  <c r="R99" i="4"/>
  <c r="R65" i="8"/>
  <c r="R154" i="4" s="1"/>
  <c r="T112" i="4"/>
  <c r="T76" i="20"/>
  <c r="T167" i="4" s="1"/>
  <c r="E112" i="4"/>
  <c r="E76" i="20"/>
  <c r="E167" i="4" s="1"/>
  <c r="S112" i="4"/>
  <c r="S76" i="20"/>
  <c r="S167" i="4" s="1"/>
  <c r="T73" i="12"/>
  <c r="T104" i="4"/>
  <c r="T98" i="12"/>
  <c r="T159" i="4" s="1"/>
  <c r="M48" i="5"/>
  <c r="L51" i="4"/>
  <c r="P44" i="5"/>
  <c r="P47" i="5"/>
  <c r="P42" i="5"/>
  <c r="P46" i="5"/>
  <c r="P43" i="5"/>
  <c r="P45" i="5"/>
  <c r="V43" i="5"/>
  <c r="V45" i="5"/>
  <c r="V46" i="5"/>
  <c r="V42" i="5"/>
  <c r="V44" i="5"/>
  <c r="V47" i="5"/>
  <c r="F47" i="7"/>
  <c r="D112" i="4"/>
  <c r="D76" i="20"/>
  <c r="D167" i="4" s="1"/>
  <c r="J48" i="5"/>
  <c r="G44" i="5"/>
  <c r="G46" i="5"/>
  <c r="G45" i="5"/>
  <c r="G42" i="5"/>
  <c r="G47" i="5"/>
  <c r="G43" i="5"/>
  <c r="V89" i="16"/>
  <c r="J108" i="4"/>
  <c r="J100" i="16"/>
  <c r="V99" i="4"/>
  <c r="V98" i="4" s="1"/>
  <c r="V65" i="8"/>
  <c r="L73" i="12"/>
  <c r="L104" i="4"/>
  <c r="L98" i="12"/>
  <c r="L159" i="4" s="1"/>
  <c r="K99" i="4"/>
  <c r="K65" i="8"/>
  <c r="K154" i="4" s="1"/>
  <c r="U44" i="5"/>
  <c r="U47" i="5"/>
  <c r="U43" i="5"/>
  <c r="U46" i="5"/>
  <c r="U45" i="5"/>
  <c r="U42" i="5"/>
  <c r="U41" i="5" s="1"/>
  <c r="D73" i="12"/>
  <c r="D104" i="4"/>
  <c r="D98" i="12"/>
  <c r="D159" i="4" s="1"/>
  <c r="V48" i="5"/>
  <c r="G112" i="4"/>
  <c r="G76" i="20"/>
  <c r="G167" i="4" s="1"/>
  <c r="W100" i="16"/>
  <c r="W163" i="4" s="1"/>
  <c r="W61" i="4"/>
  <c r="H112" i="4"/>
  <c r="H98" i="4" s="1"/>
  <c r="H76" i="20"/>
  <c r="H167" i="4" s="1"/>
  <c r="N47" i="7"/>
  <c r="D100" i="16"/>
  <c r="D163" i="4" s="1"/>
  <c r="K41" i="5"/>
  <c r="K102" i="4"/>
  <c r="K96" i="12"/>
  <c r="K157" i="4" s="1"/>
  <c r="B46" i="5"/>
  <c r="B45" i="5"/>
  <c r="B43" i="5"/>
  <c r="B47" i="5"/>
  <c r="B42" i="5"/>
  <c r="B44" i="5"/>
  <c r="F99" i="4"/>
  <c r="F98" i="4" s="1"/>
  <c r="F65" i="8"/>
  <c r="F154" i="4" s="1"/>
  <c r="Q45" i="5"/>
  <c r="Q43" i="5"/>
  <c r="Q46" i="5"/>
  <c r="Q42" i="5"/>
  <c r="Q47" i="5"/>
  <c r="Q44" i="5"/>
  <c r="W112" i="4"/>
  <c r="W76" i="20"/>
  <c r="M112" i="4"/>
  <c r="M76" i="20"/>
  <c r="M167" i="4" s="1"/>
  <c r="T42" i="5"/>
  <c r="T47" i="5"/>
  <c r="T43" i="5"/>
  <c r="T45" i="5"/>
  <c r="T46" i="5"/>
  <c r="T44" i="5"/>
  <c r="M130" i="4"/>
  <c r="M51" i="4"/>
  <c r="H130" i="4"/>
  <c r="H51" i="4"/>
  <c r="G100" i="16"/>
  <c r="G163" i="4" s="1"/>
  <c r="G61" i="4"/>
  <c r="T48" i="5"/>
  <c r="H44" i="5"/>
  <c r="H42" i="5"/>
  <c r="H46" i="5"/>
  <c r="H43" i="5"/>
  <c r="H47" i="5"/>
  <c r="H45" i="5"/>
  <c r="S99" i="4"/>
  <c r="S98" i="4" s="1"/>
  <c r="S153" i="4" s="1"/>
  <c r="S65" i="8"/>
  <c r="S154" i="4" s="1"/>
  <c r="L112" i="4"/>
  <c r="L76" i="20"/>
  <c r="L167" i="4" s="1"/>
  <c r="H96" i="12"/>
  <c r="H157" i="4" s="1"/>
  <c r="B112" i="4"/>
  <c r="B76" i="20"/>
  <c r="J99" i="4"/>
  <c r="J65" i="8"/>
  <c r="J154" i="4" s="1"/>
  <c r="R108" i="4"/>
  <c r="R100" i="16"/>
  <c r="Q98" i="4" l="1"/>
  <c r="Q153" i="4" s="1"/>
  <c r="J98" i="4"/>
  <c r="R98" i="4"/>
  <c r="R153" i="4" s="1"/>
  <c r="P134" i="4"/>
  <c r="P51" i="4"/>
  <c r="J153" i="4"/>
  <c r="M41" i="5"/>
  <c r="O41" i="5"/>
  <c r="V41" i="5"/>
  <c r="V167" i="4"/>
  <c r="R163" i="4"/>
  <c r="G134" i="4"/>
  <c r="G51" i="4"/>
  <c r="H153" i="4"/>
  <c r="W167" i="4"/>
  <c r="W41" i="5"/>
  <c r="G102" i="4"/>
  <c r="G96" i="12"/>
  <c r="G157" i="4" s="1"/>
  <c r="O167" i="4"/>
  <c r="N41" i="5"/>
  <c r="N134" i="4"/>
  <c r="N51" i="4"/>
  <c r="K98" i="4"/>
  <c r="P41" i="5"/>
  <c r="L41" i="5"/>
  <c r="O102" i="4"/>
  <c r="O96" i="12"/>
  <c r="O157" i="4" s="1"/>
  <c r="Q163" i="4"/>
  <c r="O98" i="4"/>
  <c r="I167" i="4"/>
  <c r="U102" i="4"/>
  <c r="U98" i="4" s="1"/>
  <c r="U96" i="12"/>
  <c r="U157" i="4" s="1"/>
  <c r="M102" i="4"/>
  <c r="M98" i="4" s="1"/>
  <c r="M153" i="4" s="1"/>
  <c r="M96" i="12"/>
  <c r="M157" i="4" s="1"/>
  <c r="T41" i="5"/>
  <c r="T102" i="4"/>
  <c r="T98" i="4" s="1"/>
  <c r="T96" i="12"/>
  <c r="T157" i="4" s="1"/>
  <c r="O134" i="4"/>
  <c r="O51" i="4"/>
  <c r="S163" i="4"/>
  <c r="F134" i="4"/>
  <c r="F51" i="4"/>
  <c r="Q41" i="5"/>
  <c r="L102" i="4"/>
  <c r="L98" i="4" s="1"/>
  <c r="L153" i="4" s="1"/>
  <c r="L96" i="12"/>
  <c r="L157" i="4" s="1"/>
  <c r="W102" i="4"/>
  <c r="W98" i="4" s="1"/>
  <c r="W96" i="12"/>
  <c r="W157" i="4" s="1"/>
  <c r="I153" i="4"/>
  <c r="R41" i="5"/>
  <c r="B163" i="4"/>
  <c r="B167" i="4"/>
  <c r="V154" i="4"/>
  <c r="G41" i="5"/>
  <c r="G98" i="4"/>
  <c r="J41" i="5"/>
  <c r="C167" i="4"/>
  <c r="E41" i="5"/>
  <c r="N154" i="4"/>
  <c r="D41" i="5"/>
  <c r="I41" i="5"/>
  <c r="J163" i="4"/>
  <c r="B41" i="5"/>
  <c r="H41" i="5"/>
  <c r="W134" i="4"/>
  <c r="W51" i="4"/>
  <c r="D102" i="4"/>
  <c r="D98" i="4" s="1"/>
  <c r="D96" i="12"/>
  <c r="D157" i="4" s="1"/>
  <c r="E102" i="4"/>
  <c r="E98" i="4" s="1"/>
  <c r="E96" i="12"/>
  <c r="E157" i="4" s="1"/>
  <c r="V134" i="4"/>
  <c r="V51" i="4"/>
  <c r="N98" i="4"/>
  <c r="I163" i="4"/>
  <c r="J167" i="4"/>
  <c r="P98" i="4"/>
  <c r="B98" i="4"/>
  <c r="B153" i="4" s="1"/>
  <c r="T153" i="4" l="1"/>
  <c r="V153" i="4"/>
  <c r="P153" i="4"/>
  <c r="U153" i="4"/>
  <c r="F153" i="4"/>
  <c r="K153" i="4"/>
  <c r="E153" i="4"/>
  <c r="O153" i="4"/>
  <c r="N153" i="4"/>
  <c r="D153" i="4"/>
  <c r="W153" i="4"/>
  <c r="G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<sst xmlns="http://schemas.openxmlformats.org/spreadsheetml/2006/main" count="8364" uniqueCount="3249">
  <si>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</si>
  <si>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</si>
  <si>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</si>
  <si>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</si>
  <si>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</si>
  <si>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</si>
  <si>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</si>
  <si>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</si>
  <si>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</si>
  <si>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</si>
  <si>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NL</t>
  </si>
  <si>
    <t>Netherlands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</si>
  <si>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</si>
  <si>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</si>
  <si>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</si>
  <si>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</si>
  <si>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</si>
  <si>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</si>
  <si>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</si>
  <si>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</si>
  <si>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</si>
  <si>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</si>
  <si>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</si>
  <si>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</si>
  <si>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</si>
  <si>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</si>
  <si>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</si>
  <si>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</si>
  <si>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</si>
  <si>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</si>
  <si>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</si>
  <si>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</si>
  <si>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</si>
  <si>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</si>
  <si>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</si>
  <si>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</si>
  <si>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</si>
  <si>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</si>
  <si>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</si>
  <si>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</si>
  <si>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</si>
  <si>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</si>
  <si>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</si>
  <si>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</si>
  <si>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</si>
  <si>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</si>
  <si>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</si>
  <si>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</si>
  <si>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</si>
  <si>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</si>
  <si>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</si>
  <si>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</si>
  <si>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</si>
  <si>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</si>
  <si>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</si>
  <si>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</si>
  <si>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</si>
  <si>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</si>
  <si>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</si>
  <si>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</si>
  <si>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</si>
  <si>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</si>
  <si>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</si>
  <si>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</si>
  <si>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</si>
  <si>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</si>
  <si>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</si>
  <si>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</si>
  <si>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</si>
  <si>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</si>
  <si>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</si>
  <si>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</si>
  <si>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</si>
  <si>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</si>
  <si>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</si>
  <si>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</si>
  <si>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</si>
  <si>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</si>
  <si>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</si>
  <si>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</si>
  <si>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</si>
  <si>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</si>
  <si>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</si>
  <si>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</si>
  <si>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</si>
  <si>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</si>
  <si>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</si>
  <si>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</si>
  <si>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</si>
  <si>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</si>
  <si>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</si>
  <si>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</si>
  <si>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</si>
  <si>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</si>
  <si>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</si>
  <si>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</si>
  <si>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</si>
  <si>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</si>
  <si>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</si>
  <si>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</si>
  <si>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</si>
  <si>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</si>
  <si>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</si>
  <si>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</si>
  <si>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</si>
  <si>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</si>
  <si>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</si>
  <si>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</si>
  <si>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</si>
  <si>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</si>
  <si>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</si>
  <si>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</si>
  <si>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PROCESS_EMI.ktCO2.NL.NSI.TOTAL</t>
  </si>
  <si>
    <t>Market shares of CO2 emissions (%)</t>
  </si>
  <si>
    <t>VA.Meuro2015.NL.ISI.BF_BOF</t>
  </si>
  <si>
    <t>VA.Meuro2015.NL.ISI.EAF</t>
  </si>
  <si>
    <t>Physical output (kt steel)</t>
  </si>
  <si>
    <t>OUTPUT.kt.NL.ISI.BF_BOF</t>
  </si>
  <si>
    <t>OUTPUT.kt.NL.ISI.EAF</t>
  </si>
  <si>
    <t>Installed capacity (kt steel production)</t>
  </si>
  <si>
    <t>CAP.kt.NL.ISI.BF_BOF</t>
  </si>
  <si>
    <t>CAP.kt.NL.ISI.EAF</t>
  </si>
  <si>
    <t>Capacity investment (kt steel production)</t>
  </si>
  <si>
    <t>NEWCAP.kt.NL.ISI.BF_BOF</t>
  </si>
  <si>
    <t>NEWCAP.kt.NL.ISI.EAF</t>
  </si>
  <si>
    <t>Decommissioned capacity (kt steel production)</t>
  </si>
  <si>
    <t>Idle capacity (kt steel production)</t>
  </si>
  <si>
    <t>FEC.ktoe.NL.ISI.TOTAL.TOTAL.TOTAL.TOTAL</t>
  </si>
  <si>
    <t>FEC.ktoe.NL.ISI.TOTAL.TOTAL.TOTAL.NONCOKE_SOLIDS</t>
  </si>
  <si>
    <t>FEC.ktoe.NL.ISI.TOTAL.TOTAL.TOTAL.COKE</t>
  </si>
  <si>
    <t>FEC.ktoe.NL.ISI.TOTAL.TOTAL.TOTAL.RFG</t>
  </si>
  <si>
    <t>FEC.ktoe.NL.ISI.TOTAL.TOTAL.TOTAL.LPG</t>
  </si>
  <si>
    <t>FEC.ktoe.NL.ISI.TOTAL.TOTAL.TOTAL.DIESEL</t>
  </si>
  <si>
    <t>FEC.ktoe.NL.ISI.TOTAL.TOTAL.TOTAL.RFO</t>
  </si>
  <si>
    <t>FEC.ktoe.NL.ISI.TOTAL.TOTAL.TOTAL.OTHER</t>
  </si>
  <si>
    <t>FEC.ktoe.NL.ISI.TOTAL.TOTAL.TOTAL.NG</t>
  </si>
  <si>
    <t>FEC.ktoe.NL.ISI.TOTAL.TOTAL.TOTAL.DERIVED</t>
  </si>
  <si>
    <t>FEC.ktoe.NL.ISI.TOTAL.TOTAL.TOTAL.BIOMASS_WASTE</t>
  </si>
  <si>
    <t>FEC.ktoe.NL.ISI.TOTAL.TOTAL.TOTAL.BIOGAS</t>
  </si>
  <si>
    <t>FEC.ktoe.NL.ISI.TOTAL.TOTAL.TOTAL.LIQBIO</t>
  </si>
  <si>
    <t>FEC.ktoe.NL.ISI.TOTAL.TOTAL.TOTAL.SOLAR</t>
  </si>
  <si>
    <t>FEC.ktoe.NL.ISI.TOTAL.TOTAL.TOTAL.GEO</t>
  </si>
  <si>
    <t>FEC.ktoe.NL.ISI.TOTAL.TOTAL.TOTAL.AMBIENT</t>
  </si>
  <si>
    <t>FEC.ktoe.NL.ISI.TOTAL.TOTAL.TOTAL.STEAM_DISTR</t>
  </si>
  <si>
    <t>FEC.ktoe.NL.ISI.TOTAL.TOTAL.TOTAL.ELEC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</si>
  <si>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</si>
  <si>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</si>
  <si>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</si>
  <si>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</si>
  <si>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</si>
  <si>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</si>
  <si>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</si>
  <si>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</si>
  <si>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</si>
  <si>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FEC.ktoe.NL.ISI.BF_BOF.TOTAL.TOTAL.TOTAL</t>
  </si>
  <si>
    <t>FEC.ktoe.NL.ISI.BF_BOF.LIGHT.GENERIC.ELEC</t>
  </si>
  <si>
    <t>FEC.ktoe.NL.ISI.BF_BOF.AIRCOMP.GENERIC.ELEC</t>
  </si>
  <si>
    <t>FEC.ktoe.NL.ISI.BF_BOF.MOTOR.GENERIC.ELEC</t>
  </si>
  <si>
    <t>FEC.ktoe.NL.ISI.BF_BOF.FANS.GENERIC.ELEC</t>
  </si>
  <si>
    <t>FEC.ktoe.NL.ISI.BF_BOF.LOW_ENTH.TOTAL.TOTAL</t>
  </si>
  <si>
    <t>Diesel oil and liquid biofuels</t>
  </si>
  <si>
    <t>FEC.ktoe.NL.ISI.BF_BOF.LOW_ENTH.THERM.DIESEL_LIQBIO</t>
  </si>
  <si>
    <t>Natural gas and biogas</t>
  </si>
  <si>
    <t>FEC.ktoe.NL.ISI.BF_BOF.LOW_ENTH.THERM.NG_BIOGAS</t>
  </si>
  <si>
    <t>FEC.ktoe.NL.ISI.BF_BOF.LOW_ENTH.THERM.SOLAR_GEO</t>
  </si>
  <si>
    <t>FEC.ktoe.NL.ISI.BF_BOF.LOW_ENTH.HP.AMBIENT</t>
  </si>
  <si>
    <t>FEC.ktoe.NL.ISI.BF_BOF.LOW_ENTH.THERM.ELEC</t>
  </si>
  <si>
    <t>Steel: Sinter/Pellet-making</t>
  </si>
  <si>
    <t>FEC.ktoe.NL.ISI.BF_BOF.SINTERING.TOTAL.TOTAL</t>
  </si>
  <si>
    <t>FEC.ktoe.NL.ISI.BF_BOF.SINTERING.THERM.NONCOKE_SOLIDS</t>
  </si>
  <si>
    <t>FEC.ktoe.NL.ISI.BF_BOF.SINTERING.THERM.RFO</t>
  </si>
  <si>
    <t>FEC.ktoe.NL.ISI.BF_BOF.SINTERING.THERM.NG_BIOGAS</t>
  </si>
  <si>
    <t>FEC.ktoe.NL.ISI.BF_BOF.SINTERING.THERM.DERIVED</t>
  </si>
  <si>
    <t>FEC.ktoe.NL.ISI.BF_BOF.SINTERING.THERM.ELEC</t>
  </si>
  <si>
    <t>Steel: Blast /Basic oxygen furnace</t>
  </si>
  <si>
    <t>FEC.ktoe.NL.ISI.BF_BOF.BLAST_FURNACE.TOTAL.TOTAL</t>
  </si>
  <si>
    <t>FEC.ktoe.NL.ISI.BF_BOF.BLAST_FURNACE.THERM.NONCOKE_SOLIDS</t>
  </si>
  <si>
    <t>FEC.ktoe.NL.ISI.BF_BOF.BLAST_FURNACE.THERM.COKE</t>
  </si>
  <si>
    <t>FEC.ktoe.NL.ISI.BF_BOF.BLAST_FURNACE.THERM.RFO</t>
  </si>
  <si>
    <t>FEC.ktoe.NL.ISI.BF_BOF.BLAST_FURNACE.THERM.NG_BIOGAS</t>
  </si>
  <si>
    <t>FEC.ktoe.NL.ISI.BF_BOF.BLAST_FURNACE.THERM.DERIVED</t>
  </si>
  <si>
    <t>Steel: Furnaces, refining and rolling</t>
  </si>
  <si>
    <t>FEC.ktoe.NL.ISI.BF_BOF.REFINING.TOTAL.TOTAL</t>
  </si>
  <si>
    <t>Steel: Furnaces, refining and rolling - Thermal</t>
  </si>
  <si>
    <t>FEC.ktoe.NL.ISI.BF_BOF.REFINING.THERM.TOTAL</t>
  </si>
  <si>
    <t>FEC.ktoe.NL.ISI.BF_BOF.REFINING.THERM.LPG</t>
  </si>
  <si>
    <t>FEC.ktoe.NL.ISI.BF_BOF.REFINING.THERM.DIESEL_LIQBIO</t>
  </si>
  <si>
    <t>FEC.ktoe.NL.ISI.BF_BOF.REFINING.THERM.RFO</t>
  </si>
  <si>
    <t>FEC.ktoe.NL.ISI.BF_BOF.REFINING.THERM.NG_BIOGAS</t>
  </si>
  <si>
    <t>Steel: Furnaces, refining and rolling - Electric</t>
  </si>
  <si>
    <t>FEC.ktoe.NL.ISI.BF_BOF.REFINING.ELEC.ELEC</t>
  </si>
  <si>
    <t>Steel: Product finishing</t>
  </si>
  <si>
    <t>Steel: Product finishing - Thermal</t>
  </si>
  <si>
    <t>FEC.ktoe.NL.ISI.BF_BOF.FINISHING.THERM.TOTAL</t>
  </si>
  <si>
    <t>FEC.ktoe.NL.ISI.BF_BOF.FINISHING.THERM.LPG</t>
  </si>
  <si>
    <t>FEC.ktoe.NL.ISI.BF_BOF.FINISHING.THERM.DIESEL_LIQBIO</t>
  </si>
  <si>
    <t>FEC.ktoe.NL.ISI.BF_BOF.FINISHING.THERM.NG_BIOGAS</t>
  </si>
  <si>
    <t>Steel: Product finishing - Steam</t>
  </si>
  <si>
    <t>FEC.ktoe.NL.ISI.BF_BOF.FINISHING_STEAM.TOTAL.TOTAL</t>
  </si>
  <si>
    <t>FEC.ktoe.NL.ISI.BF_BOF.FINISHING_STEAM.STEAM.NONCOKE_SOLIDS</t>
  </si>
  <si>
    <t>FEC.ktoe.NL.ISI.BF_BOF.FINISHING_STEAM.STEAM.RFG</t>
  </si>
  <si>
    <t>FEC.ktoe.NL.ISI.BF_BOF.FINISHING_STEAM.STEAM.LPG</t>
  </si>
  <si>
    <t>FEC.ktoe.NL.ISI.BF_BOF.FINISHING_STEAM.STEAM.DIESEL_LIQBIO</t>
  </si>
  <si>
    <t>FEC.ktoe.NL.ISI.BF_BOF.FINISHING_STEAM.STEAM.RFO</t>
  </si>
  <si>
    <t>FEC.ktoe.NL.ISI.BF_BOF.FINISHING_STEAM.STEAM.OTHER</t>
  </si>
  <si>
    <t>FEC.ktoe.NL.ISI.BF_BOF.FINISHING_STEAM.STEAM.NG_BIOGAS</t>
  </si>
  <si>
    <t>FEC.ktoe.NL.ISI.BF_BOF.FINISHING_STEAM.STEAM.DERIVED</t>
  </si>
  <si>
    <t>FEC.ktoe.NL.ISI.BF_BOF.FINISHING_STEAM.STEAM.BIOMASS_WASTE</t>
  </si>
  <si>
    <t>FEC.ktoe.NL.ISI.BF_BOF.FINISHING_STEAM.STEAM.STEAM_DISTR</t>
  </si>
  <si>
    <t>Steel: Product finishing - Electric</t>
  </si>
  <si>
    <t>FEC.ktoe.NL.ISI.BF_BOF.FINISHING.ELEC.ELEC</t>
  </si>
  <si>
    <t>FEC.ktoe.NL.ISI.EAF.TOTAL.TOTAL.TOTAL</t>
  </si>
  <si>
    <t>FEC.ktoe.NL.ISI.EAF.LIGHT.GENERIC.ELEC</t>
  </si>
  <si>
    <t>FEC.ktoe.NL.ISI.EAF.AIRCOMP.GENERIC.ELEC</t>
  </si>
  <si>
    <t>FEC.ktoe.NL.ISI.EAF.MOTOR.GENERIC.ELEC</t>
  </si>
  <si>
    <t>FEC.ktoe.NL.ISI.EAF.FANS.GENERIC.ELEC</t>
  </si>
  <si>
    <t>FEC.ktoe.NL.ISI.EAF.LOW_ENTH.TOTAL.TOTAL</t>
  </si>
  <si>
    <t>FEC.ktoe.NL.ISI.EAF.LOW_ENTH.THERM.DIESEL_LIQBIO</t>
  </si>
  <si>
    <t>FEC.ktoe.NL.ISI.EAF.LOW_ENTH.THERM.NG_BIOGAS</t>
  </si>
  <si>
    <t>FEC.ktoe.NL.ISI.EAF.LOW_ENTH.THERM.SOLAR_GEO</t>
  </si>
  <si>
    <t>FEC.ktoe.NL.ISI.EAF.LOW_ENTH.HP.AMBIENT</t>
  </si>
  <si>
    <t>FEC.ktoe.NL.ISI.EAF.LOW_ENTH.THERM.ELEC</t>
  </si>
  <si>
    <t>Steel: Smelters</t>
  </si>
  <si>
    <t>FEC.ktoe.NL.ISI.EAF.SMELTING.TOTAL.TOTAL</t>
  </si>
  <si>
    <t>FEC.ktoe.NL.ISI.EAF.SMELTING.THERM.NONCOKE_SOLIDS</t>
  </si>
  <si>
    <t>FEC.ktoe.NL.ISI.EAF.SMELTING.THERM.RFO</t>
  </si>
  <si>
    <t>FEC.ktoe.NL.ISI.EAF.SMELTING.THERM.NG_BIOGAS</t>
  </si>
  <si>
    <t>FEC.ktoe.NL.ISI.EAF.SMELTING.THERM.DERIVED</t>
  </si>
  <si>
    <t>Steel: Electric arc</t>
  </si>
  <si>
    <t>FEC.ktoe.NL.ISI.EAF.ARC_FURNACE.ELEC.ELEC</t>
  </si>
  <si>
    <t>FEC.ktoe.NL.ISI.EAF.REFINING.TOTAL.TOTAL</t>
  </si>
  <si>
    <t>FEC.ktoe.NL.ISI.EAF.REFINING.THERM.TOTAL</t>
  </si>
  <si>
    <t>FEC.ktoe.NL.ISI.EAF.REFINING.THERM.LPG</t>
  </si>
  <si>
    <t>FEC.ktoe.NL.ISI.EAF.REFINING.THERM.DIESEL_LIQBIO</t>
  </si>
  <si>
    <t>FEC.ktoe.NL.ISI.EAF.REFINING.THERM.RFO</t>
  </si>
  <si>
    <t>FEC.ktoe.NL.ISI.EAF.REFINING.THERM.NG_BIOGAS</t>
  </si>
  <si>
    <t>FEC.ktoe.NL.ISI.EAF.REFINING.ELEC.ELEC</t>
  </si>
  <si>
    <t>FEC.ktoe.NL.ISI.EAF.FINISHING.THERM.TOTAL</t>
  </si>
  <si>
    <t>FEC.ktoe.NL.ISI.EAF.FINISHING.THERM.LPG</t>
  </si>
  <si>
    <t>FEC.ktoe.NL.ISI.EAF.FINISHING.THERM.DIESEL_LIQBIO</t>
  </si>
  <si>
    <t>FEC.ktoe.NL.ISI.EAF.FINISHING.THERM.NG_BIOGAS</t>
  </si>
  <si>
    <t>FEC.ktoe.NL.ISI.EAF.FINISHING_STEAM.TOTAL.TOTAL</t>
  </si>
  <si>
    <t>FEC.ktoe.NL.ISI.EAF.FINISHING_STEAM.STEAM.NONCOKE_SOLIDS</t>
  </si>
  <si>
    <t>FEC.ktoe.NL.ISI.EAF.FINISHING_STEAM.STEAM.RFG</t>
  </si>
  <si>
    <t>FEC.ktoe.NL.ISI.EAF.FINISHING_STEAM.STEAM.LPG</t>
  </si>
  <si>
    <t>FEC.ktoe.NL.ISI.EAF.FINISHING_STEAM.STEAM.DIESEL_LIQBIO</t>
  </si>
  <si>
    <t>FEC.ktoe.NL.ISI.EAF.FINISHING_STEAM.STEAM.RFO</t>
  </si>
  <si>
    <t>FEC.ktoe.NL.ISI.EAF.FINISHING_STEAM.STEAM.OTHER</t>
  </si>
  <si>
    <t>FEC.ktoe.NL.ISI.EAF.FINISHING_STEAM.STEAM.NG_BIOGAS</t>
  </si>
  <si>
    <t>FEC.ktoe.NL.ISI.EAF.FINISHING_STEAM.STEAM.DERIVED</t>
  </si>
  <si>
    <t>FEC.ktoe.NL.ISI.EAF.FINISHING_STEAM.STEAM.BIOMASS_WASTE</t>
  </si>
  <si>
    <t>FEC.ktoe.NL.ISI.EAF.FINISHING_STEAM.STEAM.STEAM_DISTR</t>
  </si>
  <si>
    <t>FEC.ktoe.NL.ISI.EAF.FINISHING.ELEC.ELEC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</si>
  <si>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</si>
  <si>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</si>
  <si>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</si>
  <si>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UED.ktoe.NL.ISI.BF_BOF.TOTAL.TOTAL.TOTAL</t>
  </si>
  <si>
    <t>UED.ktoe.NL.ISI.BF_BOF.LIGHT.GENERIC.ELEC</t>
  </si>
  <si>
    <t>UED.ktoe.NL.ISI.BF_BOF.AIRCOMP.GENERIC.ELEC</t>
  </si>
  <si>
    <t>UED.ktoe.NL.ISI.BF_BOF.MOTOR.GENERIC.ELEC</t>
  </si>
  <si>
    <t>UED.ktoe.NL.ISI.BF_BOF.FANS.GENERIC.ELEC</t>
  </si>
  <si>
    <t>UED.ktoe.NL.ISI.BF_BOF.LOW_ENTH.TOTAL.TOTAL</t>
  </si>
  <si>
    <t>UED.ktoe.NL.ISI.BF_BOF.LOW_ENTH.THERM.DIESEL_LIQBIO</t>
  </si>
  <si>
    <t>UED.ktoe.NL.ISI.BF_BOF.LOW_ENTH.THERM.NG_BIOGAS</t>
  </si>
  <si>
    <t>UED.ktoe.NL.ISI.BF_BOF.LOW_ENTH.THERM.SOLAR_GEO</t>
  </si>
  <si>
    <t>UED.ktoe.NL.ISI.BF_BOF.LOW_ENTH.HP.AMBIENT</t>
  </si>
  <si>
    <t>UED.ktoe.NL.ISI.BF_BOF.LOW_ENTH.THERM.ELEC</t>
  </si>
  <si>
    <t>UED.ktoe.NL.ISI.BF_BOF.SINTERING.TOTAL.TOTAL</t>
  </si>
  <si>
    <t>UED.ktoe.NL.ISI.BF_BOF.SINTERING.THERM.NONCOKE_SOLIDS</t>
  </si>
  <si>
    <t>UED.ktoe.NL.ISI.BF_BOF.SINTERING.THERM.RFO</t>
  </si>
  <si>
    <t>UED.ktoe.NL.ISI.BF_BOF.SINTERING.THERM.NG_BIOGAS</t>
  </si>
  <si>
    <t>UED.ktoe.NL.ISI.BF_BOF.SINTERING.THERM.DERIVED</t>
  </si>
  <si>
    <t>UED.ktoe.NL.ISI.BF_BOF.SINTERING.THERM.ELEC</t>
  </si>
  <si>
    <t>UED.ktoe.NL.ISI.BF_BOF.BLAST_FURNACE.TOTAL.TOTAL</t>
  </si>
  <si>
    <t>UED.ktoe.NL.ISI.BF_BOF.BLAST_FURNACE.THERM.NONCOKE_SOLIDS</t>
  </si>
  <si>
    <t>UED.ktoe.NL.ISI.BF_BOF.BLAST_FURNACE.THERM.COKE</t>
  </si>
  <si>
    <t>UED.ktoe.NL.ISI.BF_BOF.BLAST_FURNACE.THERM.RFO</t>
  </si>
  <si>
    <t>UED.ktoe.NL.ISI.BF_BOF.BLAST_FURNACE.THERM.NG_BIOGAS</t>
  </si>
  <si>
    <t>UED.ktoe.NL.ISI.BF_BOF.BLAST_FURNACE.THERM.DERIVED</t>
  </si>
  <si>
    <t>UED.ktoe.NL.ISI.BF_BOF.REFINING.TOTAL.TOTAL</t>
  </si>
  <si>
    <t>UED.ktoe.NL.ISI.BF_BOF.REFINING.THERM.TOTAL</t>
  </si>
  <si>
    <t>UED.ktoe.NL.ISI.BF_BOF.REFINING.THERM.LPG</t>
  </si>
  <si>
    <t>UED.ktoe.NL.ISI.BF_BOF.REFINING.THERM.DIESEL_LIQBIO</t>
  </si>
  <si>
    <t>UED.ktoe.NL.ISI.BF_BOF.REFINING.THERM.RFO</t>
  </si>
  <si>
    <t>UED.ktoe.NL.ISI.BF_BOF.REFINING.THERM.NG_BIOGAS</t>
  </si>
  <si>
    <t>UED.ktoe.NL.ISI.BF_BOF.REFINING.ELEC.ELEC</t>
  </si>
  <si>
    <t>UED.ktoe.NL.ISI.BF_BOF.FINISHING.THERM.TOTAL</t>
  </si>
  <si>
    <t>UED.ktoe.NL.ISI.BF_BOF.FINISHING.THERM.LPG</t>
  </si>
  <si>
    <t>UED.ktoe.NL.ISI.BF_BOF.FINISHING.THERM.DIESEL_LIQBIO</t>
  </si>
  <si>
    <t>UED.ktoe.NL.ISI.BF_BOF.FINISHING.THERM.NG_BIOGAS</t>
  </si>
  <si>
    <t>UED.ktoe.NL.ISI.BF_BOF.FINISHING_STEAM.TOTAL.TOTAL</t>
  </si>
  <si>
    <t>UED.ktoe.NL.ISI.BF_BOF.FINISHING_STEAM.STEAM.NONCOKE_SOLIDS</t>
  </si>
  <si>
    <t>UED.ktoe.NL.ISI.BF_BOF.FINISHING_STEAM.STEAM.RFG</t>
  </si>
  <si>
    <t>UED.ktoe.NL.ISI.BF_BOF.FINISHING_STEAM.STEAM.LPG</t>
  </si>
  <si>
    <t>UED.ktoe.NL.ISI.BF_BOF.FINISHING_STEAM.STEAM.DIESEL_LIQBIO</t>
  </si>
  <si>
    <t>UED.ktoe.NL.ISI.BF_BOF.FINISHING_STEAM.STEAM.RFO</t>
  </si>
  <si>
    <t>UED.ktoe.NL.ISI.BF_BOF.FINISHING_STEAM.STEAM.OTHER</t>
  </si>
  <si>
    <t>UED.ktoe.NL.ISI.BF_BOF.FINISHING_STEAM.STEAM.NG_BIOGAS</t>
  </si>
  <si>
    <t>UED.ktoe.NL.ISI.BF_BOF.FINISHING_STEAM.STEAM.DERIVED</t>
  </si>
  <si>
    <t>UED.ktoe.NL.ISI.BF_BOF.FINISHING_STEAM.STEAM.BIOMASS_WASTE</t>
  </si>
  <si>
    <t>UED.ktoe.NL.ISI.BF_BOF.FINISHING_STEAM.STEAM.STEAM_DISTR</t>
  </si>
  <si>
    <t>UED.ktoe.NL.ISI.BF_BOF.FINISHING.ELEC.ELEC</t>
  </si>
  <si>
    <t>UED.ktoe.NL.ISI.EAF.TOTAL.TOTAL.TOTAL</t>
  </si>
  <si>
    <t>UED.ktoe.NL.ISI.EAF.LIGHT.GENERIC.ELEC</t>
  </si>
  <si>
    <t>UED.ktoe.NL.ISI.EAF.AIRCOMP.GENERIC.ELEC</t>
  </si>
  <si>
    <t>UED.ktoe.NL.ISI.EAF.MOTOR.GENERIC.ELEC</t>
  </si>
  <si>
    <t>UED.ktoe.NL.ISI.EAF.FANS.GENERIC.ELEC</t>
  </si>
  <si>
    <t>UED.ktoe.NL.ISI.EAF.LOW_ENTH.TOTAL.TOTAL</t>
  </si>
  <si>
    <t>UED.ktoe.NL.ISI.EAF.LOW_ENTH.THERM.DIESEL_LIQBIO</t>
  </si>
  <si>
    <t>UED.ktoe.NL.ISI.EAF.LOW_ENTH.THERM.NG_BIOGAS</t>
  </si>
  <si>
    <t>UED.ktoe.NL.ISI.EAF.LOW_ENTH.THERM.SOLAR_GEO</t>
  </si>
  <si>
    <t>UED.ktoe.NL.ISI.EAF.LOW_ENTH.HP.AMBIENT</t>
  </si>
  <si>
    <t>UED.ktoe.NL.ISI.EAF.LOW_ENTH.THERM.ELEC</t>
  </si>
  <si>
    <t>UED.ktoe.NL.ISI.EAF.SMELTING.TOTAL.TOTAL</t>
  </si>
  <si>
    <t>UED.ktoe.NL.ISI.EAF.SMELTING.THERM.NONCOKE_SOLIDS</t>
  </si>
  <si>
    <t>UED.ktoe.NL.ISI.EAF.SMELTING.THERM.RFO</t>
  </si>
  <si>
    <t>UED.ktoe.NL.ISI.EAF.SMELTING.THERM.NG_BIOGAS</t>
  </si>
  <si>
    <t>UED.ktoe.NL.ISI.EAF.SMELTING.THERM.DERIVED</t>
  </si>
  <si>
    <t>UED.ktoe.NL.ISI.EAF.ARC_FURNACE.ELEC.ELEC</t>
  </si>
  <si>
    <t>UED.ktoe.NL.ISI.EAF.REFINING.TOTAL.TOTAL</t>
  </si>
  <si>
    <t>UED.ktoe.NL.ISI.EAF.REFINING.THERM.TOTAL</t>
  </si>
  <si>
    <t>UED.ktoe.NL.ISI.EAF.REFINING.THERM.LPG</t>
  </si>
  <si>
    <t>UED.ktoe.NL.ISI.EAF.REFINING.THERM.DIESEL_LIQBIO</t>
  </si>
  <si>
    <t>UED.ktoe.NL.ISI.EAF.REFINING.THERM.RFO</t>
  </si>
  <si>
    <t>UED.ktoe.NL.ISI.EAF.REFINING.THERM.NG_BIOGAS</t>
  </si>
  <si>
    <t>UED.ktoe.NL.ISI.EAF.REFINING.ELEC.ELEC</t>
  </si>
  <si>
    <t>UED.ktoe.NL.ISI.EAF.FINISHING.THERM.TOTAL</t>
  </si>
  <si>
    <t>UED.ktoe.NL.ISI.EAF.FINISHING.THERM.LPG</t>
  </si>
  <si>
    <t>UED.ktoe.NL.ISI.EAF.FINISHING.THERM.DIESEL_LIQBIO</t>
  </si>
  <si>
    <t>UED.ktoe.NL.ISI.EAF.FINISHING.THERM.NG_BIOGAS</t>
  </si>
  <si>
    <t>UED.ktoe.NL.ISI.EAF.FINISHING_STEAM.TOTAL.TOTAL</t>
  </si>
  <si>
    <t>UED.ktoe.NL.ISI.EAF.FINISHING_STEAM.STEAM.NONCOKE_SOLIDS</t>
  </si>
  <si>
    <t>UED.ktoe.NL.ISI.EAF.FINISHING_STEAM.STEAM.RFG</t>
  </si>
  <si>
    <t>UED.ktoe.NL.ISI.EAF.FINISHING_STEAM.STEAM.LPG</t>
  </si>
  <si>
    <t>UED.ktoe.NL.ISI.EAF.FINISHING_STEAM.STEAM.DIESEL_LIQBIO</t>
  </si>
  <si>
    <t>UED.ktoe.NL.ISI.EAF.FINISHING_STEAM.STEAM.RFO</t>
  </si>
  <si>
    <t>UED.ktoe.NL.ISI.EAF.FINISHING_STEAM.STEAM.OTHER</t>
  </si>
  <si>
    <t>UED.ktoe.NL.ISI.EAF.FINISHING_STEAM.STEAM.NG_BIOGAS</t>
  </si>
  <si>
    <t>UED.ktoe.NL.ISI.EAF.FINISHING_STEAM.STEAM.DERIVED</t>
  </si>
  <si>
    <t>UED.ktoe.NL.ISI.EAF.FINISHING_STEAM.STEAM.BIOMASS_WASTE</t>
  </si>
  <si>
    <t>UED.ktoe.NL.ISI.EAF.FINISHING_STEAM.STEAM.STEAM_DISTR</t>
  </si>
  <si>
    <t>UED.ktoe.NL.ISI.EAF.FINISHING.ELEC.ELEC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</si>
  <si>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</si>
  <si>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</si>
  <si>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</si>
  <si>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FUEL_EMI.ktCO2.NL.ISI.BF_BOF.LIGHT.GENERIC.ELEC</t>
  </si>
  <si>
    <t>FUEL_EMI.ktCO2.NL.ISI.BF_BOF.AIRCOMP.GENERIC.ELEC</t>
  </si>
  <si>
    <t>FUEL_EMI.ktCO2.NL.ISI.BF_BOF.MOTOR.GENERIC.ELEC</t>
  </si>
  <si>
    <t>FUEL_EMI.ktCO2.NL.ISI.BF_BOF.FANS.GENERIC.ELEC</t>
  </si>
  <si>
    <t>FUEL_EMI.ktCO2.NL.ISI.BF_BOF.LOW_ENTH.TOTAL.TOTAL</t>
  </si>
  <si>
    <t>FUEL_EMI.ktCO2.NL.ISI.BF_BOF.LOW_ENTH.THERM.DIESEL_LIQBIO</t>
  </si>
  <si>
    <t>FUEL_EMI.ktCO2.NL.ISI.BF_BOF.LOW_ENTH.THERM.NG_BIOGAS</t>
  </si>
  <si>
    <t>FUEL_EMI.ktCO2.NL.ISI.BF_BOF.LOW_ENTH.THERM.SOLAR_GEO</t>
  </si>
  <si>
    <t>FUEL_EMI.ktCO2.NL.ISI.BF_BOF.LOW_ENTH.HP.AMBIENT</t>
  </si>
  <si>
    <t>FUEL_EMI.ktCO2.NL.ISI.BF_BOF.LOW_ENTH.THERM.ELEC</t>
  </si>
  <si>
    <t>FUEL_EMI.ktCO2.NL.ISI.BF_BOF.SINTERING.TOTAL.TOTAL</t>
  </si>
  <si>
    <t>FUEL_EMI.ktCO2.NL.ISI.BF_BOF.SINTERING.THERM.NONCOKE_SOLIDS</t>
  </si>
  <si>
    <t>FUEL_EMI.ktCO2.NL.ISI.BF_BOF.SINTERING.THERM.RFO</t>
  </si>
  <si>
    <t>FUEL_EMI.ktCO2.NL.ISI.BF_BOF.SINTERING.THERM.NG_BIOGAS</t>
  </si>
  <si>
    <t>FUEL_EMI.ktCO2.NL.ISI.BF_BOF.SINTERING.THERM.DERIVED</t>
  </si>
  <si>
    <t>FUEL_EMI.ktCO2.NL.ISI.BF_BOF.SINTERING.THERM.ELEC</t>
  </si>
  <si>
    <t>FUEL_EMI.ktCO2.NL.ISI.BF_BOF.BLAST_FURNACE.TOTAL.TOTAL</t>
  </si>
  <si>
    <t>FUEL_EMI.ktCO2.NL.ISI.BF_BOF.BLAST_FURNACE.THERM.NONCOKE_SOLIDS</t>
  </si>
  <si>
    <t>FUEL_EMI.ktCO2.NL.ISI.BF_BOF.BLAST_FURNACE.THERM.COKE</t>
  </si>
  <si>
    <t>FUEL_EMI.ktCO2.NL.ISI.BF_BOF.BLAST_FURNACE.THERM.RFO</t>
  </si>
  <si>
    <t>FUEL_EMI.ktCO2.NL.ISI.BF_BOF.BLAST_FURNACE.THERM.NG_BIOGAS</t>
  </si>
  <si>
    <t>FUEL_EMI.ktCO2.NL.ISI.BF_BOF.BLAST_FURNACE.THERM.DERIVED</t>
  </si>
  <si>
    <t>FUEL_EMI.ktCO2.NL.ISI.BF_BOF.REFINING.TOTAL.TOTAL</t>
  </si>
  <si>
    <t>FUEL_EMI.ktCO2.NL.ISI.BF_BOF.REFINING.THERM.TOTAL</t>
  </si>
  <si>
    <t>FUEL_EMI.ktCO2.NL.ISI.BF_BOF.REFINING.THERM.LPG</t>
  </si>
  <si>
    <t>FUEL_EMI.ktCO2.NL.ISI.BF_BOF.REFINING.THERM.DIESEL_LIQBIO</t>
  </si>
  <si>
    <t>FUEL_EMI.ktCO2.NL.ISI.BF_BOF.REFINING.THERM.RFO</t>
  </si>
  <si>
    <t>FUEL_EMI.ktCO2.NL.ISI.BF_BOF.REFINING.THERM.NG_BIOGAS</t>
  </si>
  <si>
    <t>FUEL_EMI.ktCO2.NL.ISI.BF_BOF.REFINING.ELEC.ELEC</t>
  </si>
  <si>
    <t>FUEL_EMI.ktCO2.NL.ISI.BF_BOF.FINISHING.THERM.TOTAL</t>
  </si>
  <si>
    <t>FUEL_EMI.ktCO2.NL.ISI.BF_BOF.FINISHING.THERM.LPG</t>
  </si>
  <si>
    <t>FUEL_EMI.ktCO2.NL.ISI.BF_BOF.FINISHING.THERM.DIESEL_LIQBIO</t>
  </si>
  <si>
    <t>FUEL_EMI.ktCO2.NL.ISI.BF_BOF.FINISHING.THERM.NG_BIOGAS</t>
  </si>
  <si>
    <t>FUEL_EMI.ktCO2.NL.ISI.BF_BOF.FINISHING_STEAM.TOTAL.TOTAL</t>
  </si>
  <si>
    <t>FUEL_EMI.ktCO2.NL.ISI.BF_BOF.FINISHING_STEAM.STEAM.NONCOKE_SOLIDS</t>
  </si>
  <si>
    <t>FUEL_EMI.ktCO2.NL.ISI.BF_BOF.FINISHING_STEAM.STEAM.RFG</t>
  </si>
  <si>
    <t>FUEL_EMI.ktCO2.NL.ISI.BF_BOF.FINISHING_STEAM.STEAM.LPG</t>
  </si>
  <si>
    <t>FUEL_EMI.ktCO2.NL.ISI.BF_BOF.FINISHING_STEAM.STEAM.DIESEL_LIQBIO</t>
  </si>
  <si>
    <t>FUEL_EMI.ktCO2.NL.ISI.BF_BOF.FINISHING_STEAM.STEAM.RFO</t>
  </si>
  <si>
    <t>FUEL_EMI.ktCO2.NL.ISI.BF_BOF.FINISHING_STEAM.STEAM.OTHER</t>
  </si>
  <si>
    <t>FUEL_EMI.ktCO2.NL.ISI.BF_BOF.FINISHING_STEAM.STEAM.NG_BIOGAS</t>
  </si>
  <si>
    <t>FUEL_EMI.ktCO2.NL.ISI.BF_BOF.FINISHING_STEAM.STEAM.DERIVED</t>
  </si>
  <si>
    <t>FUEL_EMI.ktCO2.NL.ISI.BF_BOF.FINISHING_STEAM.STEAM.BIOMASS_WASTE</t>
  </si>
  <si>
    <t>FUEL_EMI.ktCO2.NL.ISI.BF_BOF.FINISHING_STEAM.STEAM.STEAM_DISTR</t>
  </si>
  <si>
    <t>FUEL_EMI.ktCO2.NL.ISI.BF_BOF.FINISHING.ELEC.ELEC</t>
  </si>
  <si>
    <t>PROCESS_EMI.ktCO2.NL.ISI.BF_BOF</t>
  </si>
  <si>
    <t>FUEL_EMI.ktCO2.NL.ISI.EAF.LIGHT.GENERIC.ELEC</t>
  </si>
  <si>
    <t>FUEL_EMI.ktCO2.NL.ISI.EAF.AIRCOMP.GENERIC.ELEC</t>
  </si>
  <si>
    <t>FUEL_EMI.ktCO2.NL.ISI.EAF.MOTOR.GENERIC.ELEC</t>
  </si>
  <si>
    <t>FUEL_EMI.ktCO2.NL.ISI.EAF.FANS.GENERIC.ELEC</t>
  </si>
  <si>
    <t>FUEL_EMI.ktCO2.NL.ISI.EAF.LOW_ENTH.TOTAL.TOTAL</t>
  </si>
  <si>
    <t>FUEL_EMI.ktCO2.NL.ISI.EAF.LOW_ENTH.THERM.DIESEL_LIQBIO</t>
  </si>
  <si>
    <t>FUEL_EMI.ktCO2.NL.ISI.EAF.LOW_ENTH.THERM.NG_BIOGAS</t>
  </si>
  <si>
    <t>FUEL_EMI.ktCO2.NL.ISI.EAF.LOW_ENTH.THERM.SOLAR_GEO</t>
  </si>
  <si>
    <t>FUEL_EMI.ktCO2.NL.ISI.EAF.LOW_ENTH.HP.AMBIENT</t>
  </si>
  <si>
    <t>FUEL_EMI.ktCO2.NL.ISI.EAF.LOW_ENTH.THERM.ELEC</t>
  </si>
  <si>
    <t>FUEL_EMI.ktCO2.NL.ISI.EAF.SMELTING.TOTAL.TOTAL</t>
  </si>
  <si>
    <t>FUEL_EMI.ktCO2.NL.ISI.EAF.SMELTING.THERM.NONCOKE_SOLIDS</t>
  </si>
  <si>
    <t>FUEL_EMI.ktCO2.NL.ISI.EAF.SMELTING.THERM.RFO</t>
  </si>
  <si>
    <t>FUEL_EMI.ktCO2.NL.ISI.EAF.SMELTING.THERM.NG_BIOGAS</t>
  </si>
  <si>
    <t>FUEL_EMI.ktCO2.NL.ISI.EAF.SMELTING.THERM.DERIVED</t>
  </si>
  <si>
    <t>FUEL_EMI.ktCO2.NL.ISI.EAF.ARC_FURNACE.ELEC.ELEC</t>
  </si>
  <si>
    <t>FUEL_EMI.ktCO2.NL.ISI.EAF.REFINING.TOTAL.TOTAL</t>
  </si>
  <si>
    <t>FUEL_EMI.ktCO2.NL.ISI.EAF.REFINING.THERM.TOTAL</t>
  </si>
  <si>
    <t>FUEL_EMI.ktCO2.NL.ISI.EAF.REFINING.THERM.LPG</t>
  </si>
  <si>
    <t>FUEL_EMI.ktCO2.NL.ISI.EAF.REFINING.THERM.DIESEL_LIQBIO</t>
  </si>
  <si>
    <t>FUEL_EMI.ktCO2.NL.ISI.EAF.REFINING.THERM.RFO</t>
  </si>
  <si>
    <t>FUEL_EMI.ktCO2.NL.ISI.EAF.REFINING.THERM.NG_BIOGAS</t>
  </si>
  <si>
    <t>FUEL_EMI.ktCO2.NL.ISI.EAF.REFINING.ELEC.ELEC</t>
  </si>
  <si>
    <t>FUEL_EMI.ktCO2.NL.ISI.EAF.FINISHING.THERM.TOTAL</t>
  </si>
  <si>
    <t>FUEL_EMI.ktCO2.NL.ISI.EAF.FINISHING.THERM.LPG</t>
  </si>
  <si>
    <t>FUEL_EMI.ktCO2.NL.ISI.EAF.FINISHING.THERM.DIESEL_LIQBIO</t>
  </si>
  <si>
    <t>FUEL_EMI.ktCO2.NL.ISI.EAF.FINISHING.THERM.NG_BIOGAS</t>
  </si>
  <si>
    <t>FUEL_EMI.ktCO2.NL.ISI.EAF.FINISHING_STEAM.TOTAL.TOTAL</t>
  </si>
  <si>
    <t>FUEL_EMI.ktCO2.NL.ISI.EAF.FINISHING_STEAM.STEAM.NONCOKE_SOLIDS</t>
  </si>
  <si>
    <t>FUEL_EMI.ktCO2.NL.ISI.EAF.FINISHING_STEAM.STEAM.RFG</t>
  </si>
  <si>
    <t>FUEL_EMI.ktCO2.NL.ISI.EAF.FINISHING_STEAM.STEAM.LPG</t>
  </si>
  <si>
    <t>FUEL_EMI.ktCO2.NL.ISI.EAF.FINISHING_STEAM.STEAM.DIESEL_LIQBIO</t>
  </si>
  <si>
    <t>FUEL_EMI.ktCO2.NL.ISI.EAF.FINISHING_STEAM.STEAM.RFO</t>
  </si>
  <si>
    <t>FUEL_EMI.ktCO2.NL.ISI.EAF.FINISHING_STEAM.STEAM.OTHER</t>
  </si>
  <si>
    <t>FUEL_EMI.ktCO2.NL.ISI.EAF.FINISHING_STEAM.STEAM.NG_BIOGAS</t>
  </si>
  <si>
    <t>FUEL_EMI.ktCO2.NL.ISI.EAF.FINISHING_STEAM.STEAM.DERIVED</t>
  </si>
  <si>
    <t>FUEL_EMI.ktCO2.NL.ISI.EAF.FINISHING_STEAM.STEAM.BIOMASS_WASTE</t>
  </si>
  <si>
    <t>FUEL_EMI.ktCO2.NL.ISI.EAF.FINISHING_STEAM.STEAM.STEAM_DISTR</t>
  </si>
  <si>
    <t>FUEL_EMI.ktCO2.NL.ISI.EAF.FINISHING.ELEC.ELEC</t>
  </si>
  <si>
    <t>PROCESS_EMI.ktCO2.NL.ISI.EAF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</si>
  <si>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</si>
  <si>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</si>
  <si>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</si>
  <si>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</si>
  <si>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VA.Meuro2015.NL.NFM.ALUMINA</t>
  </si>
  <si>
    <t>VA.Meuro2015.NL.NFM.PRIM_ALU</t>
  </si>
  <si>
    <t>VA.Meuro2015.NL.NFM.SEC_ALU</t>
  </si>
  <si>
    <t>VA.Meuro2015.NL.NFM.OTHER_NFM</t>
  </si>
  <si>
    <t>Physical output (kt)</t>
  </si>
  <si>
    <t>Alumina production (kt)</t>
  </si>
  <si>
    <t>OUTPUT.kt.NL.NFM.ALUMINA</t>
  </si>
  <si>
    <t>Aluminium production (kt)</t>
  </si>
  <si>
    <t>OUTPUT.kt.NL.NFM.PRIM_ALU</t>
  </si>
  <si>
    <t>OUTPUT.kt.NL.NFM.SEC_ALU</t>
  </si>
  <si>
    <t>Other non-ferrous metals (kt lead eq.)</t>
  </si>
  <si>
    <t>OUTPUT.kt.NL.NFM.OTHER_NFM</t>
  </si>
  <si>
    <t>Installed capacity (kt production)</t>
  </si>
  <si>
    <t>CAP.kt.NL.NFM.ALUMINA</t>
  </si>
  <si>
    <t>CAP.kt.NL.NFM.PRIM_ALU</t>
  </si>
  <si>
    <t>CAP.kt.NL.NFM.SEC_ALU</t>
  </si>
  <si>
    <t>CAP.kt.NL.NFM.OTHER_NFM</t>
  </si>
  <si>
    <t>Capacity investment (kt production)</t>
  </si>
  <si>
    <t>NEWCAP.kt.NL.NFM.ALUMINA</t>
  </si>
  <si>
    <t>NEWCAP.kt.NL.NFM.PRIM_ALU</t>
  </si>
  <si>
    <t>NEWCAP.kt.NL.NFM.SEC_ALU</t>
  </si>
  <si>
    <t>NEWCAP.kt.NL.NFM.OTHER_NFM</t>
  </si>
  <si>
    <t>Decommissioned capacity (kt production)</t>
  </si>
  <si>
    <t>Idle capacity (kt production)</t>
  </si>
  <si>
    <t>FEC.ktoe.NL.NFM.TOTAL.TOTAL.TOTAL.TOTAL</t>
  </si>
  <si>
    <t>FEC.ktoe.NL.NFM.TOTAL.TOTAL.TOTAL.SOLIDS</t>
  </si>
  <si>
    <t>FEC.ktoe.NL.NFM.TOTAL.TOTAL.TOTAL.RFG</t>
  </si>
  <si>
    <t>FEC.ktoe.NL.NFM.TOTAL.TOTAL.TOTAL.LPG</t>
  </si>
  <si>
    <t>FEC.ktoe.NL.NFM.TOTAL.TOTAL.TOTAL.DIESEL</t>
  </si>
  <si>
    <t>FEC.ktoe.NL.NFM.TOTAL.TOTAL.TOTAL.RFO</t>
  </si>
  <si>
    <t>FEC.ktoe.NL.NFM.TOTAL.TOTAL.TOTAL.OTHER</t>
  </si>
  <si>
    <t>FEC.ktoe.NL.NFM.TOTAL.TOTAL.TOTAL.NG</t>
  </si>
  <si>
    <t>FEC.ktoe.NL.NFM.TOTAL.TOTAL.TOTAL.DERIVED</t>
  </si>
  <si>
    <t>FEC.ktoe.NL.NFM.TOTAL.TOTAL.TOTAL.BIOMASS_WASTE</t>
  </si>
  <si>
    <t>FEC.ktoe.NL.NFM.TOTAL.TOTAL.TOTAL.BIOGAS</t>
  </si>
  <si>
    <t>FEC.ktoe.NL.NFM.TOTAL.TOTAL.TOTAL.LIQBIO</t>
  </si>
  <si>
    <t>FEC.ktoe.NL.NFM.TOTAL.TOTAL.TOTAL.SOLAR</t>
  </si>
  <si>
    <t>FEC.ktoe.NL.NFM.TOTAL.TOTAL.TOTAL.GEO</t>
  </si>
  <si>
    <t>FEC.ktoe.NL.NFM.TOTAL.TOTAL.TOTAL.AMBIENT</t>
  </si>
  <si>
    <t>FEC.ktoe.NL.NFM.TOTAL.TOTAL.TOTAL.STEAM_DISTR</t>
  </si>
  <si>
    <t>FEC.ktoe.NL.NFM.TOTAL.TOTAL.TOTAL.ELEC</t>
  </si>
  <si>
    <t>FEC.ktoe.NL.NFM.ALUMINA.TOTAL.TOTAL.TOTAL</t>
  </si>
  <si>
    <t>FEC.ktoe.NL.NFM.ALUMINA.LIGHT.GENERIC.ELEC</t>
  </si>
  <si>
    <t>FEC.ktoe.NL.NFM.ALUMINA.AIRCOMP.GENERIC.ELEC</t>
  </si>
  <si>
    <t>FEC.ktoe.NL.NFM.ALUMINA.MOTOR.GENERIC.ELEC</t>
  </si>
  <si>
    <t>FEC.ktoe.NL.NFM.ALUMINA.FANS.GENERIC.ELEC</t>
  </si>
  <si>
    <t>FEC.ktoe.NL.NFM.ALUMINA.LOW_ENTH.TOTAL.TOTAL</t>
  </si>
  <si>
    <t>FEC.ktoe.NL.NFM.ALUMINA.LOW_ENTH.THERM.DIESEL_LIQBIO</t>
  </si>
  <si>
    <t>FEC.ktoe.NL.NFM.ALUMINA.LOW_ENTH.THERM.NG_BIOGAS</t>
  </si>
  <si>
    <t>FEC.ktoe.NL.NFM.ALUMINA.LOW_ENTH.THERM.SOLAR_GEO</t>
  </si>
  <si>
    <t>FEC.ktoe.NL.NFM.ALUMINA.LOW_ENTH.HP.AMBIENT</t>
  </si>
  <si>
    <t>FEC.ktoe.NL.NFM.ALUMINA.LOW_ENTH.THERM.ELEC</t>
  </si>
  <si>
    <t>Alumina production: High-enthalpy heat</t>
  </si>
  <si>
    <t>FEC.ktoe.NL.NFM.ALUMINA.A_PRODUCTION.TOTAL.TOTAL</t>
  </si>
  <si>
    <t>FEC.ktoe.NL.NFM.ALUMINA.A_PRODUCTION.STEAM.SOLIDS</t>
  </si>
  <si>
    <t>FEC.ktoe.NL.NFM.ALUMINA.A_PRODUCTION.STEAM.RFG</t>
  </si>
  <si>
    <t>FEC.ktoe.NL.NFM.ALUMINA.A_PRODUCTION.STEAM.LPG</t>
  </si>
  <si>
    <t>FEC.ktoe.NL.NFM.ALUMINA.A_PRODUCTION.STEAM.DIESEL_LIQBIO</t>
  </si>
  <si>
    <t>FEC.ktoe.NL.NFM.ALUMINA.A_PRODUCTION.STEAM.RFO</t>
  </si>
  <si>
    <t>FEC.ktoe.NL.NFM.ALUMINA.A_PRODUCTION.STEAM.OTHER</t>
  </si>
  <si>
    <t>FEC.ktoe.NL.NFM.ALUMINA.A_PRODUCTION.STEAM.NG_BIOGAS</t>
  </si>
  <si>
    <t>FEC.ktoe.NL.NFM.ALUMINA.A_PRODUCTION.STEAM.DERIVED</t>
  </si>
  <si>
    <t>FEC.ktoe.NL.NFM.ALUMINA.A_PRODUCTION.STEAM.BIOMASS_WASTE</t>
  </si>
  <si>
    <t>FEC.ktoe.NL.NFM.ALUMINA.A_PRODUCTION.STEAM.STEAM_DISTR</t>
  </si>
  <si>
    <t>Alumina production: Refining</t>
  </si>
  <si>
    <t>FEC.ktoe.NL.NFM.ALUMINA.A_REFINING.TOTAL.TOTAL</t>
  </si>
  <si>
    <t>FEC.ktoe.NL.NFM.ALUMINA.A_REFINING.THERM.LPG</t>
  </si>
  <si>
    <t>FEC.ktoe.NL.NFM.ALUMINA.A_REFINING.THERM.DIESEL_LIQBIO</t>
  </si>
  <si>
    <t>FEC.ktoe.NL.NFM.ALUMINA.A_REFINING.THERM.RFO</t>
  </si>
  <si>
    <t>FEC.ktoe.NL.NFM.ALUMINA.A_REFINING.THERM.NG_BIOGAS</t>
  </si>
  <si>
    <t>FEC.ktoe.NL.NFM.ALUMINA.A_REFINING.THERM.ELEC</t>
  </si>
  <si>
    <t>FEC.ktoe.NL.NFM.PRIM_ALU.TOTAL.TOTAL.TOTAL</t>
  </si>
  <si>
    <t>FEC.ktoe.NL.NFM.PRIM_ALU.LIGHT.GENERIC.ELEC</t>
  </si>
  <si>
    <t>FEC.ktoe.NL.NFM.PRIM_ALU.AIRCOMP.GENERIC.ELEC</t>
  </si>
  <si>
    <t>FEC.ktoe.NL.NFM.PRIM_ALU.MOTOR.GENERIC.ELEC</t>
  </si>
  <si>
    <t>FEC.ktoe.NL.NFM.PRIM_ALU.FANS.GENERIC.ELEC</t>
  </si>
  <si>
    <t>FEC.ktoe.NL.NFM.PRIM_ALU.LOW_ENTH.TOTAL.TOTAL</t>
  </si>
  <si>
    <t>FEC.ktoe.NL.NFM.PRIM_ALU.LOW_ENTH.THERM.DIESEL_LIQBIO</t>
  </si>
  <si>
    <t>FEC.ktoe.NL.NFM.PRIM_ALU.LOW_ENTH.THERM.NG_BIOGAS</t>
  </si>
  <si>
    <t>FEC.ktoe.NL.NFM.PRIM_ALU.LOW_ENTH.THERM.SOLAR_GEO</t>
  </si>
  <si>
    <t>FEC.ktoe.NL.NFM.PRIM_ALU.LOW_ENTH.HP.AMBIENT</t>
  </si>
  <si>
    <t>FEC.ktoe.NL.NFM.PRIM_ALU.LOW_ENTH.THERM.ELEC</t>
  </si>
  <si>
    <t>Aluminium electrolysis (smelting)</t>
  </si>
  <si>
    <t>FEC.ktoe.NL.NFM.PRIM_ALU.SMELTING.ELEC.ELEC</t>
  </si>
  <si>
    <t>Aluminium processing  (metallurgy e.g. cast house, reheating)</t>
  </si>
  <si>
    <t>FEC.ktoe.NL.NFM.PRIM_ALU.PROCESSING.TOTAL.TOTAL</t>
  </si>
  <si>
    <t>Aluminium processing - Thermal</t>
  </si>
  <si>
    <t>FEC.ktoe.NL.NFM.PRIM_ALU.PROCESSING.THERM.TOTAL</t>
  </si>
  <si>
    <t>FEC.ktoe.NL.NFM.PRIM_ALU.PROCESSING.THERM.LPG</t>
  </si>
  <si>
    <t>FEC.ktoe.NL.NFM.PRIM_ALU.PROCESSING.THERM.DIESEL_LIQBIO</t>
  </si>
  <si>
    <t>FEC.ktoe.NL.NFM.PRIM_ALU.PROCESSING.THERM.RFO</t>
  </si>
  <si>
    <t>FEC.ktoe.NL.NFM.PRIM_ALU.PROCESSING.THERM.NG_BIOGAS</t>
  </si>
  <si>
    <t>Aluminium processing - Electric</t>
  </si>
  <si>
    <t>FEC.ktoe.NL.NFM.PRIM_ALU.PROCESSING.ELEC.ELEC</t>
  </si>
  <si>
    <t>Aluminium finishing</t>
  </si>
  <si>
    <t>Aluminium finishing - Thermal</t>
  </si>
  <si>
    <t>FEC.ktoe.NL.NFM.PRIM_ALU.FINISHING.THERM.TOTAL</t>
  </si>
  <si>
    <t>FEC.ktoe.NL.NFM.PRIM_ALU.FINISHING.THERM.LPG</t>
  </si>
  <si>
    <t>FEC.ktoe.NL.NFM.PRIM_ALU.FINISHING.THERM.DIESEL_LIQBIO</t>
  </si>
  <si>
    <t>FEC.ktoe.NL.NFM.PRIM_ALU.FINISHING.THERM.NG_BIOGAS</t>
  </si>
  <si>
    <t>Aluminium finishing - Steam</t>
  </si>
  <si>
    <t>FEC.ktoe.NL.NFM.PRIM_ALU.FINISHING_STEAM.TOTAL.TOTAL</t>
  </si>
  <si>
    <t>FEC.ktoe.NL.NFM.PRIM_ALU.FINISHING_STEAM.STEAM.SOLIDS</t>
  </si>
  <si>
    <t>FEC.ktoe.NL.NFM.PRIM_ALU.FINISHING_STEAM.STEAM.RFG</t>
  </si>
  <si>
    <t>FEC.ktoe.NL.NFM.PRIM_ALU.FINISHING_STEAM.STEAM.LPG</t>
  </si>
  <si>
    <t>FEC.ktoe.NL.NFM.PRIM_ALU.FINISHING_STEAM.STEAM.DIESEL_LIQBIO</t>
  </si>
  <si>
    <t>FEC.ktoe.NL.NFM.PRIM_ALU.FINISHING_STEAM.STEAM.RFO</t>
  </si>
  <si>
    <t>FEC.ktoe.NL.NFM.PRIM_ALU.FINISHING_STEAM.STEAM.OTHER</t>
  </si>
  <si>
    <t>FEC.ktoe.NL.NFM.PRIM_ALU.FINISHING_STEAM.STEAM.NG_BIOGAS</t>
  </si>
  <si>
    <t>FEC.ktoe.NL.NFM.PRIM_ALU.FINISHING_STEAM.STEAM.DERIVED</t>
  </si>
  <si>
    <t>FEC.ktoe.NL.NFM.PRIM_ALU.FINISHING_STEAM.STEAM.BIOMASS_WASTE</t>
  </si>
  <si>
    <t>FEC.ktoe.NL.NFM.PRIM_ALU.FINISHING_STEAM.STEAM.STEAM_DISTR</t>
  </si>
  <si>
    <t>Aluminium finishing - Electric</t>
  </si>
  <si>
    <t>FEC.ktoe.NL.NFM.PRIM_ALU.FINISHING.ELEC.ELEC</t>
  </si>
  <si>
    <t>FEC.ktoe.NL.NFM.SEC_ALU.TOTAL.TOTAL.TOTAL</t>
  </si>
  <si>
    <t>FEC.ktoe.NL.NFM.SEC_ALU.LIGHT.GENERIC.ELEC</t>
  </si>
  <si>
    <t>FEC.ktoe.NL.NFM.SEC_ALU.AIRCOMP.GENERIC.ELEC</t>
  </si>
  <si>
    <t>FEC.ktoe.NL.NFM.SEC_ALU.MOTOR.GENERIC.ELEC</t>
  </si>
  <si>
    <t>FEC.ktoe.NL.NFM.SEC_ALU.FANS.GENERIC.ELEC</t>
  </si>
  <si>
    <t>FEC.ktoe.NL.NFM.SEC_ALU.LOW_ENTH.TOTAL.TOTAL</t>
  </si>
  <si>
    <t>FEC.ktoe.NL.NFM.SEC_ALU.LOW_ENTH.THERM.DIESEL_LIQBIO</t>
  </si>
  <si>
    <t>FEC.ktoe.NL.NFM.SEC_ALU.LOW_ENTH.THERM.NG_BIOGAS</t>
  </si>
  <si>
    <t>FEC.ktoe.NL.NFM.SEC_ALU.LOW_ENTH.THERM.SOLAR_GEO</t>
  </si>
  <si>
    <t>FEC.ktoe.NL.NFM.SEC_ALU.LOW_ENTH.HP.AMBIENT</t>
  </si>
  <si>
    <t>FEC.ktoe.NL.NFM.SEC_ALU.LOW_ENTH.THERM.ELEC</t>
  </si>
  <si>
    <t>Secondary aluminium (incl. pre-treatment, remelting)</t>
  </si>
  <si>
    <t>FEC.ktoe.NL.NFM.SEC_ALU.SEC_REMELTING.TOTAL.TOTAL</t>
  </si>
  <si>
    <t>Secondary aluminium - Thermal</t>
  </si>
  <si>
    <t>FEC.ktoe.NL.NFM.SEC_ALU.SEC_REMELTING.THERM.TOTAL</t>
  </si>
  <si>
    <t>FEC.ktoe.NL.NFM.SEC_ALU.SEC_REMELTING.THERM.LPG</t>
  </si>
  <si>
    <t>FEC.ktoe.NL.NFM.SEC_ALU.SEC_REMELTING.THERM.DIESEL_LIQBIO</t>
  </si>
  <si>
    <t>FEC.ktoe.NL.NFM.SEC_ALU.SEC_REMELTING.THERM.RFO</t>
  </si>
  <si>
    <t>FEC.ktoe.NL.NFM.SEC_ALU.SEC_REMELTING.THERM.NG_BIOGAS</t>
  </si>
  <si>
    <t>Secondary aluminium - Electric</t>
  </si>
  <si>
    <t>FEC.ktoe.NL.NFM.SEC_ALU.SEC_REMELTING.ELEC.ELEC</t>
  </si>
  <si>
    <t>FEC.ktoe.NL.NFM.SEC_ALU.SEC_PROCESSING.TOTAL.TOTAL</t>
  </si>
  <si>
    <t>FEC.ktoe.NL.NFM.SEC_ALU.SEC_PROCESSING.THERM.TOTAL</t>
  </si>
  <si>
    <t>FEC.ktoe.NL.NFM.SEC_ALU.SEC_PROCESSING.THERM.LPG</t>
  </si>
  <si>
    <t>FEC.ktoe.NL.NFM.SEC_ALU.SEC_PROCESSING.THERM.DIESEL_LIQBIO</t>
  </si>
  <si>
    <t>FEC.ktoe.NL.NFM.SEC_ALU.SEC_PROCESSING.THERM.RFO</t>
  </si>
  <si>
    <t>FEC.ktoe.NL.NFM.SEC_ALU.SEC_PROCESSING.THERM.NG_BIOGAS</t>
  </si>
  <si>
    <t>FEC.ktoe.NL.NFM.SEC_ALU.SEC_PROCESSING.ELEC.ELEC</t>
  </si>
  <si>
    <t>FEC.ktoe.NL.NFM.SEC_ALU.SEC_FINISHING.THERM.TOTAL</t>
  </si>
  <si>
    <t>FEC.ktoe.NL.NFM.SEC_ALU.SEC_FINISHING.THERM.LPG</t>
  </si>
  <si>
    <t>FEC.ktoe.NL.NFM.SEC_ALU.SEC_FINISHING.THERM.DIESEL_LIQBIO</t>
  </si>
  <si>
    <t>FEC.ktoe.NL.NFM.SEC_ALU.SEC_FINISHING.THERM.NG_BIOGAS</t>
  </si>
  <si>
    <t>FEC.ktoe.NL.NFM.SEC_ALU.SEC_FINISHING_STEAM.TOTAL.TOTAL</t>
  </si>
  <si>
    <t>FEC.ktoe.NL.NFM.SEC_ALU.SEC_FINISHING_STEAM.STEAM.SOLIDS</t>
  </si>
  <si>
    <t>FEC.ktoe.NL.NFM.SEC_ALU.SEC_FINISHING_STEAM.STEAM.RFG</t>
  </si>
  <si>
    <t>FEC.ktoe.NL.NFM.SEC_ALU.SEC_FINISHING_STEAM.STEAM.LPG</t>
  </si>
  <si>
    <t>FEC.ktoe.NL.NFM.SEC_ALU.SEC_FINISHING_STEAM.STEAM.DIESEL_LIQBIO</t>
  </si>
  <si>
    <t>FEC.ktoe.NL.NFM.SEC_ALU.SEC_FINISHING_STEAM.STEAM.RFO</t>
  </si>
  <si>
    <t>FEC.ktoe.NL.NFM.SEC_ALU.SEC_FINISHING_STEAM.STEAM.OTHER</t>
  </si>
  <si>
    <t>FEC.ktoe.NL.NFM.SEC_ALU.SEC_FINISHING_STEAM.STEAM.NG_BIOGAS</t>
  </si>
  <si>
    <t>FEC.ktoe.NL.NFM.SEC_ALU.SEC_FINISHING_STEAM.STEAM.DERIVED</t>
  </si>
  <si>
    <t>FEC.ktoe.NL.NFM.SEC_ALU.SEC_FINISHING_STEAM.STEAM.BIOMASS_WASTE</t>
  </si>
  <si>
    <t>FEC.ktoe.NL.NFM.SEC_ALU.SEC_FINISHING_STEAM.STEAM.STEAM_DISTR</t>
  </si>
  <si>
    <t>FEC.ktoe.NL.NFM.SEC_ALU.SEC_FINISHING.ELEC.ELEC</t>
  </si>
  <si>
    <t>FEC.ktoe.NL.NFM.OTHER_NFM.TOTAL.TOTAL.TOTAL</t>
  </si>
  <si>
    <t>FEC.ktoe.NL.NFM.OTHER_NFM.LIGHT.GENERIC.ELEC</t>
  </si>
  <si>
    <t>FEC.ktoe.NL.NFM.OTHER_NFM.AIRCOMP.GENERIC.ELEC</t>
  </si>
  <si>
    <t>FEC.ktoe.NL.NFM.OTHER_NFM.MOTOR.GENERIC.ELEC</t>
  </si>
  <si>
    <t>FEC.ktoe.NL.NFM.OTHER_NFM.FANS.GENERIC.ELEC</t>
  </si>
  <si>
    <t>FEC.ktoe.NL.NFM.OTHER_NFM.LOW_ENTH.TOTAL.TOTAL</t>
  </si>
  <si>
    <t>FEC.ktoe.NL.NFM.OTHER_NFM.LOW_ENTH.THERM.DIESEL_LIQBIO</t>
  </si>
  <si>
    <t>FEC.ktoe.NL.NFM.OTHER_NFM.LOW_ENTH.THERM.NG_BIOGAS</t>
  </si>
  <si>
    <t>FEC.ktoe.NL.NFM.OTHER_NFM.LOW_ENTH.THERM.SOLAR_GEO</t>
  </si>
  <si>
    <t>FEC.ktoe.NL.NFM.OTHER_NFM.LOW_ENTH.HP.AMBIENT</t>
  </si>
  <si>
    <t>FEC.ktoe.NL.NFM.OTHER_NFM.LOW_ENTH.THERM.ELEC</t>
  </si>
  <si>
    <t>Other Metals: production</t>
  </si>
  <si>
    <t>FEC.ktoe.NL.NFM.OTHER_NFM.OTH_PRODUCTION.TOTAL.TOTAL</t>
  </si>
  <si>
    <t>Metal production - Thermal</t>
  </si>
  <si>
    <t>FEC.ktoe.NL.NFM.OTHER_NFM.OTH_PRODUCTION.THERM.TOTAL</t>
  </si>
  <si>
    <t>FEC.ktoe.NL.NFM.OTHER_NFM.OTH_PRODUCTION.THERM.SOLIDS</t>
  </si>
  <si>
    <t>FEC.ktoe.NL.NFM.OTHER_NFM.OTH_PRODUCTION.THERM.LPG</t>
  </si>
  <si>
    <t>FEC.ktoe.NL.NFM.OTHER_NFM.OTH_PRODUCTION.THERM.DIESEL_LIQBIO</t>
  </si>
  <si>
    <t>FEC.ktoe.NL.NFM.OTHER_NFM.OTH_PRODUCTION.THERM.RFO</t>
  </si>
  <si>
    <t>FEC.ktoe.NL.NFM.OTHER_NFM.OTH_PRODUCTION.THERM.NG_BIOGAS</t>
  </si>
  <si>
    <t>Metal production - Electric</t>
  </si>
  <si>
    <t>FEC.ktoe.NL.NFM.OTHER_NFM.OTH_PRODUCTION.ELEC.ELEC</t>
  </si>
  <si>
    <t>Metal processing  (metallurgy e.g. cast house, reheating)</t>
  </si>
  <si>
    <t>FEC.ktoe.NL.NFM.OTHER_NFM.OTH_PROCESSING.TOTAL.TOTAL</t>
  </si>
  <si>
    <t>Metal processing - Thermal</t>
  </si>
  <si>
    <t>FEC.ktoe.NL.NFM.OTHER_NFM.OTH_PROCESSING.THERM.TOTAL</t>
  </si>
  <si>
    <t>FEC.ktoe.NL.NFM.OTHER_NFM.OTH_PROCESSING.THERM.LPG</t>
  </si>
  <si>
    <t>FEC.ktoe.NL.NFM.OTHER_NFM.OTH_PROCESSING.THERM.DIESEL_LIQBIO</t>
  </si>
  <si>
    <t>FEC.ktoe.NL.NFM.OTHER_NFM.OTH_PROCESSING.THERM.RFO</t>
  </si>
  <si>
    <t>FEC.ktoe.NL.NFM.OTHER_NFM.OTH_PROCESSING.THERM.NG_BIOGAS</t>
  </si>
  <si>
    <t>Metal processing - Electric</t>
  </si>
  <si>
    <t>FEC.ktoe.NL.NFM.OTHER_NFM.OTH_PROCESSING.ELEC.ELEC</t>
  </si>
  <si>
    <t>Metal finishing</t>
  </si>
  <si>
    <t>Metal finishing - Thermal</t>
  </si>
  <si>
    <t>FEC.ktoe.NL.NFM.OTHER_NFM.OTH_FINISHING.THERM.TOTAL</t>
  </si>
  <si>
    <t>FEC.ktoe.NL.NFM.OTHER_NFM.OTH_FINISHING.THERM.LPG</t>
  </si>
  <si>
    <t>FEC.ktoe.NL.NFM.OTHER_NFM.OTH_FINISHING.THERM.DIESEL_LIQBIO</t>
  </si>
  <si>
    <t>FEC.ktoe.NL.NFM.OTHER_NFM.OTH_FINISHING.THERM.NG_BIOGAS</t>
  </si>
  <si>
    <t>Metal finishing - Steam</t>
  </si>
  <si>
    <t>FEC.ktoe.NL.NFM.OTHER_NFM.OTH_FINISHING_STEAM.TOTAL.TOTAL</t>
  </si>
  <si>
    <t>FEC.ktoe.NL.NFM.OTHER_NFM.OTH_FINISHING_STEAM.STEAM.SOLIDS</t>
  </si>
  <si>
    <t>FEC.ktoe.NL.NFM.OTHER_NFM.OTH_FINISHING_STEAM.STEAM.RFG</t>
  </si>
  <si>
    <t>FEC.ktoe.NL.NFM.OTHER_NFM.OTH_FINISHING_STEAM.STEAM.LPG</t>
  </si>
  <si>
    <t>FEC.ktoe.NL.NFM.OTHER_NFM.OTH_FINISHING_STEAM.STEAM.DIESEL_LIQBIO</t>
  </si>
  <si>
    <t>FEC.ktoe.NL.NFM.OTHER_NFM.OTH_FINISHING_STEAM.STEAM.RFO</t>
  </si>
  <si>
    <t>FEC.ktoe.NL.NFM.OTHER_NFM.OTH_FINISHING_STEAM.STEAM.OTHER</t>
  </si>
  <si>
    <t>FEC.ktoe.NL.NFM.OTHER_NFM.OTH_FINISHING_STEAM.STEAM.NG_BIOGAS</t>
  </si>
  <si>
    <t>FEC.ktoe.NL.NFM.OTHER_NFM.OTH_FINISHING_STEAM.STEAM.DERIVED</t>
  </si>
  <si>
    <t>FEC.ktoe.NL.NFM.OTHER_NFM.OTH_FINISHING_STEAM.STEAM.BIOMASS_WASTE</t>
  </si>
  <si>
    <t>FEC.ktoe.NL.NFM.OTHER_NFM.OTH_FINISHING_STEAM.STEAM.STEAM_DISTR</t>
  </si>
  <si>
    <t>Metal finishing - Electric</t>
  </si>
  <si>
    <t>FEC.ktoe.NL.NFM.OTHER_NFM.OTH_FINISHING.ELEC.ELEC</t>
  </si>
  <si>
    <t>UED.ktoe.NL.NFM.ALUMINA.TOTAL.TOTAL.TOTAL</t>
  </si>
  <si>
    <t>UED.ktoe.NL.NFM.ALUMINA.LIGHT.GENERIC.ELEC</t>
  </si>
  <si>
    <t>UED.ktoe.NL.NFM.ALUMINA.AIRCOMP.GENERIC.ELEC</t>
  </si>
  <si>
    <t>UED.ktoe.NL.NFM.ALUMINA.MOTOR.GENERIC.ELEC</t>
  </si>
  <si>
    <t>UED.ktoe.NL.NFM.ALUMINA.FANS.GENERIC.ELEC</t>
  </si>
  <si>
    <t>UED.ktoe.NL.NFM.ALUMINA.LOW_ENTH.TOTAL.TOTAL</t>
  </si>
  <si>
    <t>UED.ktoe.NL.NFM.ALUMINA.LOW_ENTH.THERM.DIESEL_LIQBIO</t>
  </si>
  <si>
    <t>UED.ktoe.NL.NFM.ALUMINA.LOW_ENTH.THERM.NG_BIOGAS</t>
  </si>
  <si>
    <t>UED.ktoe.NL.NFM.ALUMINA.LOW_ENTH.THERM.SOLAR_GEO</t>
  </si>
  <si>
    <t>UED.ktoe.NL.NFM.ALUMINA.LOW_ENTH.HP.AMBIENT</t>
  </si>
  <si>
    <t>UED.ktoe.NL.NFM.ALUMINA.LOW_ENTH.THERM.ELEC</t>
  </si>
  <si>
    <t>UED.ktoe.NL.NFM.ALUMINA.A_PRODUCTION.TOTAL.TOTAL</t>
  </si>
  <si>
    <t>UED.ktoe.NL.NFM.ALUMINA.A_PRODUCTION.STEAM.SOLIDS</t>
  </si>
  <si>
    <t>UED.ktoe.NL.NFM.ALUMINA.A_PRODUCTION.STEAM.RFG</t>
  </si>
  <si>
    <t>UED.ktoe.NL.NFM.ALUMINA.A_PRODUCTION.STEAM.LPG</t>
  </si>
  <si>
    <t>UED.ktoe.NL.NFM.ALUMINA.A_PRODUCTION.STEAM.DIESEL_LIQBIO</t>
  </si>
  <si>
    <t>UED.ktoe.NL.NFM.ALUMINA.A_PRODUCTION.STEAM.RFO</t>
  </si>
  <si>
    <t>UED.ktoe.NL.NFM.ALUMINA.A_PRODUCTION.STEAM.OTHER</t>
  </si>
  <si>
    <t>UED.ktoe.NL.NFM.ALUMINA.A_PRODUCTION.STEAM.NG_BIOGAS</t>
  </si>
  <si>
    <t>UED.ktoe.NL.NFM.ALUMINA.A_PRODUCTION.STEAM.DERIVED</t>
  </si>
  <si>
    <t>UED.ktoe.NL.NFM.ALUMINA.A_PRODUCTION.STEAM.BIOMASS_WASTE</t>
  </si>
  <si>
    <t>UED.ktoe.NL.NFM.ALUMINA.A_PRODUCTION.STEAM.STEAM_DISTR</t>
  </si>
  <si>
    <t>UED.ktoe.NL.NFM.ALUMINA.A_REFINING.TOTAL.TOTAL</t>
  </si>
  <si>
    <t>UED.ktoe.NL.NFM.ALUMINA.A_REFINING.THERM.LPG</t>
  </si>
  <si>
    <t>UED.ktoe.NL.NFM.ALUMINA.A_REFINING.THERM.DIESEL_LIQBIO</t>
  </si>
  <si>
    <t>UED.ktoe.NL.NFM.ALUMINA.A_REFINING.THERM.RFO</t>
  </si>
  <si>
    <t>UED.ktoe.NL.NFM.ALUMINA.A_REFINING.THERM.NG_BIOGAS</t>
  </si>
  <si>
    <t>UED.ktoe.NL.NFM.ALUMINA.A_REFINING.THERM.ELEC</t>
  </si>
  <si>
    <t>UED.ktoe.NL.NFM.PRIM_ALU.TOTAL.TOTAL.TOTAL</t>
  </si>
  <si>
    <t>UED.ktoe.NL.NFM.PRIM_ALU.LIGHT.GENERIC.ELEC</t>
  </si>
  <si>
    <t>UED.ktoe.NL.NFM.PRIM_ALU.AIRCOMP.GENERIC.ELEC</t>
  </si>
  <si>
    <t>UED.ktoe.NL.NFM.PRIM_ALU.MOTOR.GENERIC.ELEC</t>
  </si>
  <si>
    <t>UED.ktoe.NL.NFM.PRIM_ALU.FANS.GENERIC.ELEC</t>
  </si>
  <si>
    <t>UED.ktoe.NL.NFM.PRIM_ALU.LOW_ENTH.TOTAL.TOTAL</t>
  </si>
  <si>
    <t>UED.ktoe.NL.NFM.PRIM_ALU.LOW_ENTH.THERM.DIESEL_LIQBIO</t>
  </si>
  <si>
    <t>UED.ktoe.NL.NFM.PRIM_ALU.LOW_ENTH.THERM.NG_BIOGAS</t>
  </si>
  <si>
    <t>UED.ktoe.NL.NFM.PRIM_ALU.LOW_ENTH.THERM.SOLAR_GEO</t>
  </si>
  <si>
    <t>UED.ktoe.NL.NFM.PRIM_ALU.LOW_ENTH.HP.AMBIENT</t>
  </si>
  <si>
    <t>UED.ktoe.NL.NFM.PRIM_ALU.LOW_ENTH.THERM.ELEC</t>
  </si>
  <si>
    <t>UED.ktoe.NL.NFM.PRIM_ALU.SMELTING.ELEC.ELEC</t>
  </si>
  <si>
    <t>UED.ktoe.NL.NFM.PRIM_ALU.PROCESSING.TOTAL.TOTAL</t>
  </si>
  <si>
    <t>UED.ktoe.NL.NFM.PRIM_ALU.PROCESSING.THERM.TOTAL</t>
  </si>
  <si>
    <t>UED.ktoe.NL.NFM.PRIM_ALU.PROCESSING.THERM.LPG</t>
  </si>
  <si>
    <t>UED.ktoe.NL.NFM.PRIM_ALU.PROCESSING.THERM.DIESEL_LIQBIO</t>
  </si>
  <si>
    <t>UED.ktoe.NL.NFM.PRIM_ALU.PROCESSING.THERM.RFO</t>
  </si>
  <si>
    <t>UED.ktoe.NL.NFM.PRIM_ALU.PROCESSING.THERM.NG_BIOGAS</t>
  </si>
  <si>
    <t>UED.ktoe.NL.NFM.PRIM_ALU.PROCESSING.ELEC.ELEC</t>
  </si>
  <si>
    <t>UED.ktoe.NL.NFM.PRIM_ALU.FINISHING.THERM.TOTAL</t>
  </si>
  <si>
    <t>UED.ktoe.NL.NFM.PRIM_ALU.FINISHING.THERM.LPG</t>
  </si>
  <si>
    <t>UED.ktoe.NL.NFM.PRIM_ALU.FINISHING.THERM.DIESEL_LIQBIO</t>
  </si>
  <si>
    <t>UED.ktoe.NL.NFM.PRIM_ALU.FINISHING.THERM.NG_BIOGAS</t>
  </si>
  <si>
    <t>UED.ktoe.NL.NFM.PRIM_ALU.FINISHING_STEAM.TOTAL.TOTAL</t>
  </si>
  <si>
    <t>UED.ktoe.NL.NFM.PRIM_ALU.FINISHING_STEAM.STEAM.SOLIDS</t>
  </si>
  <si>
    <t>UED.ktoe.NL.NFM.PRIM_ALU.FINISHING_STEAM.STEAM.RFG</t>
  </si>
  <si>
    <t>UED.ktoe.NL.NFM.PRIM_ALU.FINISHING_STEAM.STEAM.LPG</t>
  </si>
  <si>
    <t>UED.ktoe.NL.NFM.PRIM_ALU.FINISHING_STEAM.STEAM.DIESEL_LIQBIO</t>
  </si>
  <si>
    <t>UED.ktoe.NL.NFM.PRIM_ALU.FINISHING_STEAM.STEAM.RFO</t>
  </si>
  <si>
    <t>UED.ktoe.NL.NFM.PRIM_ALU.FINISHING_STEAM.STEAM.OTHER</t>
  </si>
  <si>
    <t>UED.ktoe.NL.NFM.PRIM_ALU.FINISHING_STEAM.STEAM.NG_BIOGAS</t>
  </si>
  <si>
    <t>UED.ktoe.NL.NFM.PRIM_ALU.FINISHING_STEAM.STEAM.DERIVED</t>
  </si>
  <si>
    <t>UED.ktoe.NL.NFM.PRIM_ALU.FINISHING_STEAM.STEAM.BIOMASS_WASTE</t>
  </si>
  <si>
    <t>UED.ktoe.NL.NFM.PRIM_ALU.FINISHING_STEAM.STEAM.STEAM_DISTR</t>
  </si>
  <si>
    <t>UED.ktoe.NL.NFM.PRIM_ALU.FINISHING.ELEC.ELEC</t>
  </si>
  <si>
    <t>UED.ktoe.NL.NFM.SEC_ALU.TOTAL.TOTAL.TOTAL</t>
  </si>
  <si>
    <t>UED.ktoe.NL.NFM.SEC_ALU.LIGHT.GENERIC.ELEC</t>
  </si>
  <si>
    <t>UED.ktoe.NL.NFM.SEC_ALU.AIRCOMP.GENERIC.ELEC</t>
  </si>
  <si>
    <t>UED.ktoe.NL.NFM.SEC_ALU.MOTOR.GENERIC.ELEC</t>
  </si>
  <si>
    <t>UED.ktoe.NL.NFM.SEC_ALU.FANS.GENERIC.ELEC</t>
  </si>
  <si>
    <t>UED.ktoe.NL.NFM.SEC_ALU.LOW_ENTH.TOTAL.TOTAL</t>
  </si>
  <si>
    <t>UED.ktoe.NL.NFM.SEC_ALU.LOW_ENTH.THERM.DIESEL_LIQBIO</t>
  </si>
  <si>
    <t>UED.ktoe.NL.NFM.SEC_ALU.LOW_ENTH.THERM.NG_BIOGAS</t>
  </si>
  <si>
    <t>UED.ktoe.NL.NFM.SEC_ALU.LOW_ENTH.THERM.SOLAR_GEO</t>
  </si>
  <si>
    <t>UED.ktoe.NL.NFM.SEC_ALU.LOW_ENTH.HP.AMBIENT</t>
  </si>
  <si>
    <t>UED.ktoe.NL.NFM.SEC_ALU.LOW_ENTH.THERM.ELEC</t>
  </si>
  <si>
    <t>UED.ktoe.NL.NFM.SEC_ALU.SEC_REMELTING.TOTAL.TOTAL</t>
  </si>
  <si>
    <t>UED.ktoe.NL.NFM.SEC_ALU.SEC_REMELTING.THERM.TOTAL</t>
  </si>
  <si>
    <t>UED.ktoe.NL.NFM.SEC_ALU.SEC_REMELTING.THERM.LPG</t>
  </si>
  <si>
    <t>UED.ktoe.NL.NFM.SEC_ALU.SEC_REMELTING.THERM.DIESEL_LIQBIO</t>
  </si>
  <si>
    <t>UED.ktoe.NL.NFM.SEC_ALU.SEC_REMELTING.THERM.RFO</t>
  </si>
  <si>
    <t>UED.ktoe.NL.NFM.SEC_ALU.SEC_REMELTING.THERM.NG_BIOGAS</t>
  </si>
  <si>
    <t>UED.ktoe.NL.NFM.SEC_ALU.SEC_REMELTING.ELEC.ELEC</t>
  </si>
  <si>
    <t>UED.ktoe.NL.NFM.SEC_ALU.SEC_PROCESSING.TOTAL.TOTAL</t>
  </si>
  <si>
    <t>UED.ktoe.NL.NFM.SEC_ALU.SEC_PROCESSING.THERM.TOTAL</t>
  </si>
  <si>
    <t>UED.ktoe.NL.NFM.SEC_ALU.SEC_PROCESSING.THERM.LPG</t>
  </si>
  <si>
    <t>UED.ktoe.NL.NFM.SEC_ALU.SEC_PROCESSING.THERM.DIESEL_LIQBIO</t>
  </si>
  <si>
    <t>UED.ktoe.NL.NFM.SEC_ALU.SEC_PROCESSING.THERM.RFO</t>
  </si>
  <si>
    <t>UED.ktoe.NL.NFM.SEC_ALU.SEC_PROCESSING.THERM.NG_BIOGAS</t>
  </si>
  <si>
    <t>UED.ktoe.NL.NFM.SEC_ALU.SEC_PROCESSING.ELEC.ELEC</t>
  </si>
  <si>
    <t>UED.ktoe.NL.NFM.SEC_ALU.SEC_FINISHING.THERM.TOTAL</t>
  </si>
  <si>
    <t>UED.ktoe.NL.NFM.SEC_ALU.SEC_FINISHING.THERM.LPG</t>
  </si>
  <si>
    <t>UED.ktoe.NL.NFM.SEC_ALU.SEC_FINISHING.THERM.DIESEL_LIQBIO</t>
  </si>
  <si>
    <t>UED.ktoe.NL.NFM.SEC_ALU.SEC_FINISHING.THERM.NG_BIOGAS</t>
  </si>
  <si>
    <t>UED.ktoe.NL.NFM.SEC_ALU.SEC_FINISHING_STEAM.TOTAL.TOTAL</t>
  </si>
  <si>
    <t>UED.ktoe.NL.NFM.SEC_ALU.SEC_FINISHING_STEAM.STEAM.SOLIDS</t>
  </si>
  <si>
    <t>UED.ktoe.NL.NFM.SEC_ALU.SEC_FINISHING_STEAM.STEAM.RFG</t>
  </si>
  <si>
    <t>UED.ktoe.NL.NFM.SEC_ALU.SEC_FINISHING_STEAM.STEAM.LPG</t>
  </si>
  <si>
    <t>UED.ktoe.NL.NFM.SEC_ALU.SEC_FINISHING_STEAM.STEAM.DIESEL_LIQBIO</t>
  </si>
  <si>
    <t>UED.ktoe.NL.NFM.SEC_ALU.SEC_FINISHING_STEAM.STEAM.RFO</t>
  </si>
  <si>
    <t>UED.ktoe.NL.NFM.SEC_ALU.SEC_FINISHING_STEAM.STEAM.OTHER</t>
  </si>
  <si>
    <t>UED.ktoe.NL.NFM.SEC_ALU.SEC_FINISHING_STEAM.STEAM.NG_BIOGAS</t>
  </si>
  <si>
    <t>UED.ktoe.NL.NFM.SEC_ALU.SEC_FINISHING_STEAM.STEAM.DERIVED</t>
  </si>
  <si>
    <t>UED.ktoe.NL.NFM.SEC_ALU.SEC_FINISHING_STEAM.STEAM.BIOMASS_WASTE</t>
  </si>
  <si>
    <t>UED.ktoe.NL.NFM.SEC_ALU.SEC_FINISHING_STEAM.STEAM.STEAM_DISTR</t>
  </si>
  <si>
    <t>UED.ktoe.NL.NFM.SEC_ALU.SEC_FINISHING.ELEC.ELEC</t>
  </si>
  <si>
    <t>UED.ktoe.NL.NFM.OTHER_NFM.TOTAL.TOTAL.TOTAL</t>
  </si>
  <si>
    <t>UED.ktoe.NL.NFM.OTHER_NFM.LIGHT.GENERIC.ELEC</t>
  </si>
  <si>
    <t>UED.ktoe.NL.NFM.OTHER_NFM.AIRCOMP.GENERIC.ELEC</t>
  </si>
  <si>
    <t>UED.ktoe.NL.NFM.OTHER_NFM.MOTOR.GENERIC.ELEC</t>
  </si>
  <si>
    <t>UED.ktoe.NL.NFM.OTHER_NFM.FANS.GENERIC.ELEC</t>
  </si>
  <si>
    <t>UED.ktoe.NL.NFM.OTHER_NFM.LOW_ENTH.TOTAL.TOTAL</t>
  </si>
  <si>
    <t>UED.ktoe.NL.NFM.OTHER_NFM.LOW_ENTH.THERM.DIESEL_LIQBIO</t>
  </si>
  <si>
    <t>UED.ktoe.NL.NFM.OTHER_NFM.LOW_ENTH.THERM.NG_BIOGAS</t>
  </si>
  <si>
    <t>UED.ktoe.NL.NFM.OTHER_NFM.LOW_ENTH.THERM.SOLAR_GEO</t>
  </si>
  <si>
    <t>UED.ktoe.NL.NFM.OTHER_NFM.LOW_ENTH.HP.AMBIENT</t>
  </si>
  <si>
    <t>UED.ktoe.NL.NFM.OTHER_NFM.LOW_ENTH.THERM.ELEC</t>
  </si>
  <si>
    <t>UED.ktoe.NL.NFM.OTHER_NFM.OTH_PRODUCTION.TOTAL.TOTAL</t>
  </si>
  <si>
    <t>UED.ktoe.NL.NFM.OTHER_NFM.OTH_PRODUCTION.THERM.TOTAL</t>
  </si>
  <si>
    <t>UED.ktoe.NL.NFM.OTHER_NFM.OTH_PRODUCTION.THERM.SOLIDS</t>
  </si>
  <si>
    <t>UED.ktoe.NL.NFM.OTHER_NFM.OTH_PRODUCTION.THERM.LPG</t>
  </si>
  <si>
    <t>UED.ktoe.NL.NFM.OTHER_NFM.OTH_PRODUCTION.THERM.DIESEL_LIQBIO</t>
  </si>
  <si>
    <t>UED.ktoe.NL.NFM.OTHER_NFM.OTH_PRODUCTION.THERM.RFO</t>
  </si>
  <si>
    <t>UED.ktoe.NL.NFM.OTHER_NFM.OTH_PRODUCTION.THERM.NG_BIOGAS</t>
  </si>
  <si>
    <t>UED.ktoe.NL.NFM.OTHER_NFM.OTH_PRODUCTION.ELEC.ELEC</t>
  </si>
  <si>
    <t>UED.ktoe.NL.NFM.OTHER_NFM.OTH_PROCESSING.TOTAL.TOTAL</t>
  </si>
  <si>
    <t>UED.ktoe.NL.NFM.OTHER_NFM.OTH_PROCESSING.THERM.TOTAL</t>
  </si>
  <si>
    <t>UED.ktoe.NL.NFM.OTHER_NFM.OTH_PROCESSING.THERM.LPG</t>
  </si>
  <si>
    <t>UED.ktoe.NL.NFM.OTHER_NFM.OTH_PROCESSING.THERM.DIESEL_LIQBIO</t>
  </si>
  <si>
    <t>UED.ktoe.NL.NFM.OTHER_NFM.OTH_PROCESSING.THERM.RFO</t>
  </si>
  <si>
    <t>UED.ktoe.NL.NFM.OTHER_NFM.OTH_PROCESSING.THERM.NG_BIOGAS</t>
  </si>
  <si>
    <t>UED.ktoe.NL.NFM.OTHER_NFM.OTH_PROCESSING.ELEC.ELEC</t>
  </si>
  <si>
    <t>UED.ktoe.NL.NFM.OTHER_NFM.OTH_FINISHING.THERM.TOTAL</t>
  </si>
  <si>
    <t>UED.ktoe.NL.NFM.OTHER_NFM.OTH_FINISHING.THERM.LPG</t>
  </si>
  <si>
    <t>UED.ktoe.NL.NFM.OTHER_NFM.OTH_FINISHING.THERM.DIESEL_LIQBIO</t>
  </si>
  <si>
    <t>UED.ktoe.NL.NFM.OTHER_NFM.OTH_FINISHING.THERM.NG_BIOGAS</t>
  </si>
  <si>
    <t>UED.ktoe.NL.NFM.OTHER_NFM.OTH_FINISHING_STEAM.TOTAL.TOTAL</t>
  </si>
  <si>
    <t>UED.ktoe.NL.NFM.OTHER_NFM.OTH_FINISHING_STEAM.STEAM.SOLIDS</t>
  </si>
  <si>
    <t>UED.ktoe.NL.NFM.OTHER_NFM.OTH_FINISHING_STEAM.STEAM.RFG</t>
  </si>
  <si>
    <t>UED.ktoe.NL.NFM.OTHER_NFM.OTH_FINISHING_STEAM.STEAM.LPG</t>
  </si>
  <si>
    <t>UED.ktoe.NL.NFM.OTHER_NFM.OTH_FINISHING_STEAM.STEAM.DIESEL_LIQBIO</t>
  </si>
  <si>
    <t>UED.ktoe.NL.NFM.OTHER_NFM.OTH_FINISHING_STEAM.STEAM.RFO</t>
  </si>
  <si>
    <t>UED.ktoe.NL.NFM.OTHER_NFM.OTH_FINISHING_STEAM.STEAM.OTHER</t>
  </si>
  <si>
    <t>UED.ktoe.NL.NFM.OTHER_NFM.OTH_FINISHING_STEAM.STEAM.NG_BIOGAS</t>
  </si>
  <si>
    <t>UED.ktoe.NL.NFM.OTHER_NFM.OTH_FINISHING_STEAM.STEAM.DERIVED</t>
  </si>
  <si>
    <t>UED.ktoe.NL.NFM.OTHER_NFM.OTH_FINISHING_STEAM.STEAM.BIOMASS_WASTE</t>
  </si>
  <si>
    <t>UED.ktoe.NL.NFM.OTHER_NFM.OTH_FINISHING_STEAM.STEAM.STEAM_DISTR</t>
  </si>
  <si>
    <t>UED.ktoe.NL.NFM.OTHER_NFM.OTH_FINISHING.ELEC.ELEC</t>
  </si>
  <si>
    <t>FUEL_EMI.ktCO2.NL.NFM.ALUMINA.TOTAL.TOTAL.TOTAL</t>
  </si>
  <si>
    <t>FUEL_EMI.ktCO2.NL.NFM.ALUMINA.LIGHT.GENERIC.ELEC</t>
  </si>
  <si>
    <t>FUEL_EMI.ktCO2.NL.NFM.ALUMINA.AIRCOMP.GENERIC.ELEC</t>
  </si>
  <si>
    <t>FUEL_EMI.ktCO2.NL.NFM.ALUMINA.MOTOR.GENERIC.ELEC</t>
  </si>
  <si>
    <t>FUEL_EMI.ktCO2.NL.NFM.ALUMINA.FANS.GENERIC.ELEC</t>
  </si>
  <si>
    <t>FUEL_EMI.ktCO2.NL.NFM.ALUMINA.LOW_ENTH.TOTAL.TOTAL</t>
  </si>
  <si>
    <t>FUEL_EMI.ktCO2.NL.NFM.ALUMINA.LOW_ENTH.THERM.DIESEL_LIQBIO</t>
  </si>
  <si>
    <t>FUEL_EMI.ktCO2.NL.NFM.ALUMINA.LOW_ENTH.THERM.NG_BIOGAS</t>
  </si>
  <si>
    <t>FUEL_EMI.ktCO2.NL.NFM.ALUMINA.LOW_ENTH.THERM.SOLAR_GEO</t>
  </si>
  <si>
    <t>FUEL_EMI.ktCO2.NL.NFM.ALUMINA.LOW_ENTH.HP.AMBIENT</t>
  </si>
  <si>
    <t>FUEL_EMI.ktCO2.NL.NFM.ALUMINA.LOW_ENTH.THERM.ELEC</t>
  </si>
  <si>
    <t>FUEL_EMI.ktCO2.NL.NFM.ALUMINA.A_PRODUCTION.TOTAL.TOTAL</t>
  </si>
  <si>
    <t>FUEL_EMI.ktCO2.NL.NFM.ALUMINA.A_PRODUCTION.STEAM.SOLIDS</t>
  </si>
  <si>
    <t>FUEL_EMI.ktCO2.NL.NFM.ALUMINA.A_PRODUCTION.STEAM.RFG</t>
  </si>
  <si>
    <t>FUEL_EMI.ktCO2.NL.NFM.ALUMINA.A_PRODUCTION.STEAM.LPG</t>
  </si>
  <si>
    <t>FUEL_EMI.ktCO2.NL.NFM.ALUMINA.A_PRODUCTION.STEAM.DIESEL_LIQBIO</t>
  </si>
  <si>
    <t>FUEL_EMI.ktCO2.NL.NFM.ALUMINA.A_PRODUCTION.STEAM.RFO</t>
  </si>
  <si>
    <t>FUEL_EMI.ktCO2.NL.NFM.ALUMINA.A_PRODUCTION.STEAM.OTHER</t>
  </si>
  <si>
    <t>FUEL_EMI.ktCO2.NL.NFM.ALUMINA.A_PRODUCTION.STEAM.NG_BIOGAS</t>
  </si>
  <si>
    <t>FUEL_EMI.ktCO2.NL.NFM.ALUMINA.A_PRODUCTION.STEAM.DERIVED</t>
  </si>
  <si>
    <t>FUEL_EMI.ktCO2.NL.NFM.ALUMINA.A_PRODUCTION.STEAM.BIOMASS_WASTE</t>
  </si>
  <si>
    <t>FUEL_EMI.ktCO2.NL.NFM.ALUMINA.A_PRODUCTION.STEAM.STEAM_DISTR</t>
  </si>
  <si>
    <t>FUEL_EMI.ktCO2.NL.NFM.ALUMINA.A_REFINING.TOTAL.TOTAL</t>
  </si>
  <si>
    <t>FUEL_EMI.ktCO2.NL.NFM.ALUMINA.A_REFINING.THERM.LPG</t>
  </si>
  <si>
    <t>FUEL_EMI.ktCO2.NL.NFM.ALUMINA.A_REFINING.THERM.DIESEL_LIQBIO</t>
  </si>
  <si>
    <t>FUEL_EMI.ktCO2.NL.NFM.ALUMINA.A_REFINING.THERM.RFO</t>
  </si>
  <si>
    <t>FUEL_EMI.ktCO2.NL.NFM.ALUMINA.A_REFINING.THERM.NG_BIOGAS</t>
  </si>
  <si>
    <t>FUEL_EMI.ktCO2.NL.NFM.ALUMINA.A_REFINING.THERM.ELEC</t>
  </si>
  <si>
    <t>FUEL_EMI.ktCO2.NL.NFM.PRIM_ALU.LIGHT.GENERIC.ELEC</t>
  </si>
  <si>
    <t>FUEL_EMI.ktCO2.NL.NFM.PRIM_ALU.AIRCOMP.GENERIC.ELEC</t>
  </si>
  <si>
    <t>FUEL_EMI.ktCO2.NL.NFM.PRIM_ALU.MOTOR.GENERIC.ELEC</t>
  </si>
  <si>
    <t>FUEL_EMI.ktCO2.NL.NFM.PRIM_ALU.FANS.GENERIC.ELEC</t>
  </si>
  <si>
    <t>FUEL_EMI.ktCO2.NL.NFM.PRIM_ALU.LOW_ENTH.TOTAL.TOTAL</t>
  </si>
  <si>
    <t>FUEL_EMI.ktCO2.NL.NFM.PRIM_ALU.LOW_ENTH.THERM.DIESEL_LIQBIO</t>
  </si>
  <si>
    <t>FUEL_EMI.ktCO2.NL.NFM.PRIM_ALU.LOW_ENTH.THERM.NG_BIOGAS</t>
  </si>
  <si>
    <t>FUEL_EMI.ktCO2.NL.NFM.PRIM_ALU.LOW_ENTH.THERM.SOLAR_GEO</t>
  </si>
  <si>
    <t>FUEL_EMI.ktCO2.NL.NFM.PRIM_ALU.LOW_ENTH.HP.AMBIENT</t>
  </si>
  <si>
    <t>FUEL_EMI.ktCO2.NL.NFM.PRIM_ALU.LOW_ENTH.THERM.ELEC</t>
  </si>
  <si>
    <t>FUEL_EMI.ktCO2.NL.NFM.PRIM_ALU.SMELTING.ELEC.ELEC</t>
  </si>
  <si>
    <t>FUEL_EMI.ktCO2.NL.NFM.PRIM_ALU.PROCESSING.TOTAL.TOTAL</t>
  </si>
  <si>
    <t>FUEL_EMI.ktCO2.NL.NFM.PRIM_ALU.PROCESSING.THERM.TOTAL</t>
  </si>
  <si>
    <t>FUEL_EMI.ktCO2.NL.NFM.PRIM_ALU.PROCESSING.THERM.LPG</t>
  </si>
  <si>
    <t>FUEL_EMI.ktCO2.NL.NFM.PRIM_ALU.PROCESSING.THERM.DIESEL_LIQBIO</t>
  </si>
  <si>
    <t>FUEL_EMI.ktCO2.NL.NFM.PRIM_ALU.PROCESSING.THERM.RFO</t>
  </si>
  <si>
    <t>FUEL_EMI.ktCO2.NL.NFM.PRIM_ALU.PROCESSING.THERM.NG_BIOGAS</t>
  </si>
  <si>
    <t>FUEL_EMI.ktCO2.NL.NFM.PRIM_ALU.PROCESSING.ELEC.ELEC</t>
  </si>
  <si>
    <t>FUEL_EMI.ktCO2.NL.NFM.PRIM_ALU.FINISHING.THERM.TOTAL</t>
  </si>
  <si>
    <t>FUEL_EMI.ktCO2.NL.NFM.PRIM_ALU.FINISHING.THERM.LPG</t>
  </si>
  <si>
    <t>FUEL_EMI.ktCO2.NL.NFM.PRIM_ALU.FINISHING.THERM.DIESEL_LIQBIO</t>
  </si>
  <si>
    <t>FUEL_EMI.ktCO2.NL.NFM.PRIM_ALU.FINISHING.THERM.NG_BIOGAS</t>
  </si>
  <si>
    <t>FUEL_EMI.ktCO2.NL.NFM.PRIM_ALU.FINISHING_STEAM.TOTAL.TOTAL</t>
  </si>
  <si>
    <t>FUEL_EMI.ktCO2.NL.NFM.PRIM_ALU.FINISHING_STEAM.STEAM.SOLIDS</t>
  </si>
  <si>
    <t>FUEL_EMI.ktCO2.NL.NFM.PRIM_ALU.FINISHING_STEAM.STEAM.RFG</t>
  </si>
  <si>
    <t>FUEL_EMI.ktCO2.NL.NFM.PRIM_ALU.FINISHING_STEAM.STEAM.LPG</t>
  </si>
  <si>
    <t>FUEL_EMI.ktCO2.NL.NFM.PRIM_ALU.FINISHING_STEAM.STEAM.DIESEL_LIQBIO</t>
  </si>
  <si>
    <t>FUEL_EMI.ktCO2.NL.NFM.PRIM_ALU.FINISHING_STEAM.STEAM.RFO</t>
  </si>
  <si>
    <t>FUEL_EMI.ktCO2.NL.NFM.PRIM_ALU.FINISHING_STEAM.STEAM.OTHER</t>
  </si>
  <si>
    <t>FUEL_EMI.ktCO2.NL.NFM.PRIM_ALU.FINISHING_STEAM.STEAM.NG_BIOGAS</t>
  </si>
  <si>
    <t>FUEL_EMI.ktCO2.NL.NFM.PRIM_ALU.FINISHING_STEAM.STEAM.DERIVED</t>
  </si>
  <si>
    <t>FUEL_EMI.ktCO2.NL.NFM.PRIM_ALU.FINISHING_STEAM.STEAM.BIOMASS_WASTE</t>
  </si>
  <si>
    <t>FUEL_EMI.ktCO2.NL.NFM.PRIM_ALU.FINISHING_STEAM.STEAM.STEAM_DISTR</t>
  </si>
  <si>
    <t>FUEL_EMI.ktCO2.NL.NFM.PRIM_ALU.FINISHING.ELEC.ELEC</t>
  </si>
  <si>
    <t>PROCESS_EMI.ktCO2.NL.NFM.PRIM_ALU</t>
  </si>
  <si>
    <t>FUEL_EMI.ktCO2.NL.NFM.SEC_ALU.TOTAL.TOTAL.TOTAL</t>
  </si>
  <si>
    <t>FUEL_EMI.ktCO2.NL.NFM.SEC_ALU.LIGHT.GENERIC.ELEC</t>
  </si>
  <si>
    <t>FUEL_EMI.ktCO2.NL.NFM.SEC_ALU.AIRCOMP.GENERIC.ELEC</t>
  </si>
  <si>
    <t>FUEL_EMI.ktCO2.NL.NFM.SEC_ALU.MOTOR.GENERIC.ELEC</t>
  </si>
  <si>
    <t>FUEL_EMI.ktCO2.NL.NFM.SEC_ALU.FANS.GENERIC.ELEC</t>
  </si>
  <si>
    <t>FUEL_EMI.ktCO2.NL.NFM.SEC_ALU.LOW_ENTH.TOTAL.TOTAL</t>
  </si>
  <si>
    <t>FUEL_EMI.ktCO2.NL.NFM.SEC_ALU.LOW_ENTH.THERM.DIESEL_LIQBIO</t>
  </si>
  <si>
    <t>FUEL_EMI.ktCO2.NL.NFM.SEC_ALU.LOW_ENTH.THERM.NG_BIOGAS</t>
  </si>
  <si>
    <t>FUEL_EMI.ktCO2.NL.NFM.SEC_ALU.LOW_ENTH.THERM.SOLAR_GEO</t>
  </si>
  <si>
    <t>FUEL_EMI.ktCO2.NL.NFM.SEC_ALU.LOW_ENTH.HP.AMBIENT</t>
  </si>
  <si>
    <t>FUEL_EMI.ktCO2.NL.NFM.SEC_ALU.LOW_ENTH.THERM.ELEC</t>
  </si>
  <si>
    <t>FUEL_EMI.ktCO2.NL.NFM.SEC_ALU.SEC_REMELTING.TOTAL.TOTAL</t>
  </si>
  <si>
    <t>FUEL_EMI.ktCO2.NL.NFM.SEC_ALU.SEC_REMELTING.THERM.TOTAL</t>
  </si>
  <si>
    <t>FUEL_EMI.ktCO2.NL.NFM.SEC_ALU.SEC_REMELTING.THERM.LPG</t>
  </si>
  <si>
    <t>FUEL_EMI.ktCO2.NL.NFM.SEC_ALU.SEC_REMELTING.THERM.DIESEL_LIQBIO</t>
  </si>
  <si>
    <t>FUEL_EMI.ktCO2.NL.NFM.SEC_ALU.SEC_REMELTING.THERM.RFO</t>
  </si>
  <si>
    <t>FUEL_EMI.ktCO2.NL.NFM.SEC_ALU.SEC_REMELTING.THERM.NG_BIOGAS</t>
  </si>
  <si>
    <t>FUEL_EMI.ktCO2.NL.NFM.SEC_ALU.SEC_REMELTING.ELEC.ELEC</t>
  </si>
  <si>
    <t>FUEL_EMI.ktCO2.NL.NFM.SEC_ALU.SEC_PROCESSING.TOTAL.TOTAL</t>
  </si>
  <si>
    <t>FUEL_EMI.ktCO2.NL.NFM.SEC_ALU.SEC_PROCESSING.THERM.TOTAL</t>
  </si>
  <si>
    <t>FUEL_EMI.ktCO2.NL.NFM.SEC_ALU.SEC_PROCESSING.THERM.LPG</t>
  </si>
  <si>
    <t>FUEL_EMI.ktCO2.NL.NFM.SEC_ALU.SEC_PROCESSING.THERM.DIESEL_LIQBIO</t>
  </si>
  <si>
    <t>FUEL_EMI.ktCO2.NL.NFM.SEC_ALU.SEC_PROCESSING.THERM.RFO</t>
  </si>
  <si>
    <t>FUEL_EMI.ktCO2.NL.NFM.SEC_ALU.SEC_PROCESSING.THERM.NG_BIOGAS</t>
  </si>
  <si>
    <t>FUEL_EMI.ktCO2.NL.NFM.SEC_ALU.SEC_PROCESSING.ELEC.ELEC</t>
  </si>
  <si>
    <t>FUEL_EMI.ktCO2.NL.NFM.SEC_ALU.SEC_FINISHING.THERM.TOTAL</t>
  </si>
  <si>
    <t>FUEL_EMI.ktCO2.NL.NFM.SEC_ALU.SEC_FINISHING.THERM.LPG</t>
  </si>
  <si>
    <t>FUEL_EMI.ktCO2.NL.NFM.SEC_ALU.SEC_FINISHING.THERM.DIESEL_LIQBIO</t>
  </si>
  <si>
    <t>FUEL_EMI.ktCO2.NL.NFM.SEC_ALU.SEC_FINISHING.THERM.NG_BIOGAS</t>
  </si>
  <si>
    <t>FUEL_EMI.ktCO2.NL.NFM.SEC_ALU.SEC_FINISHING_STEAM.TOTAL.TOTAL</t>
  </si>
  <si>
    <t>FUEL_EMI.ktCO2.NL.NFM.SEC_ALU.SEC_FINISHING_STEAM.STEAM.SOLIDS</t>
  </si>
  <si>
    <t>FUEL_EMI.ktCO2.NL.NFM.SEC_ALU.SEC_FINISHING_STEAM.STEAM.RFG</t>
  </si>
  <si>
    <t>FUEL_EMI.ktCO2.NL.NFM.SEC_ALU.SEC_FINISHING_STEAM.STEAM.LPG</t>
  </si>
  <si>
    <t>FUEL_EMI.ktCO2.NL.NFM.SEC_ALU.SEC_FINISHING_STEAM.STEAM.DIESEL_LIQBIO</t>
  </si>
  <si>
    <t>FUEL_EMI.ktCO2.NL.NFM.SEC_ALU.SEC_FINISHING_STEAM.STEAM.RFO</t>
  </si>
  <si>
    <t>FUEL_EMI.ktCO2.NL.NFM.SEC_ALU.SEC_FINISHING_STEAM.STEAM.OTHER</t>
  </si>
  <si>
    <t>FUEL_EMI.ktCO2.NL.NFM.SEC_ALU.SEC_FINISHING_STEAM.STEAM.NG_BIOGAS</t>
  </si>
  <si>
    <t>FUEL_EMI.ktCO2.NL.NFM.SEC_ALU.SEC_FINISHING_STEAM.STEAM.DERIVED</t>
  </si>
  <si>
    <t>FUEL_EMI.ktCO2.NL.NFM.SEC_ALU.SEC_FINISHING_STEAM.STEAM.BIOMASS_WASTE</t>
  </si>
  <si>
    <t>FUEL_EMI.ktCO2.NL.NFM.SEC_ALU.SEC_FINISHING_STEAM.STEAM.STEAM_DISTR</t>
  </si>
  <si>
    <t>FUEL_EMI.ktCO2.NL.NFM.SEC_ALU.SEC_FINISHING.ELEC.ELEC</t>
  </si>
  <si>
    <t>FUEL_EMI.ktCO2.NL.NFM.OTHER_NFM.LIGHT.GENERIC.ELEC</t>
  </si>
  <si>
    <t>FUEL_EMI.ktCO2.NL.NFM.OTHER_NFM.AIRCOMP.GENERIC.ELEC</t>
  </si>
  <si>
    <t>FUEL_EMI.ktCO2.NL.NFM.OTHER_NFM.MOTOR.GENERIC.ELEC</t>
  </si>
  <si>
    <t>FUEL_EMI.ktCO2.NL.NFM.OTHER_NFM.FANS.GENERIC.ELEC</t>
  </si>
  <si>
    <t>FUEL_EMI.ktCO2.NL.NFM.OTHER_NFM.LOW_ENTH.TOTAL.TOTAL</t>
  </si>
  <si>
    <t>FUEL_EMI.ktCO2.NL.NFM.OTHER_NFM.LOW_ENTH.THERM.DIESEL_LIQBIO</t>
  </si>
  <si>
    <t>FUEL_EMI.ktCO2.NL.NFM.OTHER_NFM.LOW_ENTH.THERM.NG_BIOGAS</t>
  </si>
  <si>
    <t>FUEL_EMI.ktCO2.NL.NFM.OTHER_NFM.LOW_ENTH.THERM.SOLAR_GEO</t>
  </si>
  <si>
    <t>FUEL_EMI.ktCO2.NL.NFM.OTHER_NFM.LOW_ENTH.HP.AMBIENT</t>
  </si>
  <si>
    <t>FUEL_EMI.ktCO2.NL.NFM.OTHER_NFM.LOW_ENTH.THERM.ELEC</t>
  </si>
  <si>
    <t>FUEL_EMI.ktCO2.NL.NFM.OTHER_NFM.OTH_PRODUCTION.TOTAL.TOTAL</t>
  </si>
  <si>
    <t>FUEL_EMI.ktCO2.NL.NFM.OTHER_NFM.OTH_PRODUCTION.THERM.TOTAL</t>
  </si>
  <si>
    <t>FUEL_EMI.ktCO2.NL.NFM.OTHER_NFM.OTH_PRODUCTION.THERM.SOLIDS</t>
  </si>
  <si>
    <t>FUEL_EMI.ktCO2.NL.NFM.OTHER_NFM.OTH_PRODUCTION.THERM.LPG</t>
  </si>
  <si>
    <t>FUEL_EMI.ktCO2.NL.NFM.OTHER_NFM.OTH_PRODUCTION.THERM.DIESEL_LIQBIO</t>
  </si>
  <si>
    <t>FUEL_EMI.ktCO2.NL.NFM.OTHER_NFM.OTH_PRODUCTION.THERM.RFO</t>
  </si>
  <si>
    <t>FUEL_EMI.ktCO2.NL.NFM.OTHER_NFM.OTH_PRODUCTION.THERM.NG_BIOGAS</t>
  </si>
  <si>
    <t>FUEL_EMI.ktCO2.NL.NFM.OTHER_NFM.OTH_PRODUCTION.ELEC.ELEC</t>
  </si>
  <si>
    <t>FUEL_EMI.ktCO2.NL.NFM.OTHER_NFM.OTH_PROCESSING.TOTAL.TOTAL</t>
  </si>
  <si>
    <t>FUEL_EMI.ktCO2.NL.NFM.OTHER_NFM.OTH_PROCESSING.THERM.TOTAL</t>
  </si>
  <si>
    <t>FUEL_EMI.ktCO2.NL.NFM.OTHER_NFM.OTH_PROCESSING.THERM.LPG</t>
  </si>
  <si>
    <t>FUEL_EMI.ktCO2.NL.NFM.OTHER_NFM.OTH_PROCESSING.THERM.DIESEL_LIQBIO</t>
  </si>
  <si>
    <t>FUEL_EMI.ktCO2.NL.NFM.OTHER_NFM.OTH_PROCESSING.THERM.RFO</t>
  </si>
  <si>
    <t>FUEL_EMI.ktCO2.NL.NFM.OTHER_NFM.OTH_PROCESSING.THERM.NG_BIOGAS</t>
  </si>
  <si>
    <t>FUEL_EMI.ktCO2.NL.NFM.OTHER_NFM.OTH_PROCESSING.ELEC.ELEC</t>
  </si>
  <si>
    <t>FUEL_EMI.ktCO2.NL.NFM.OTHER_NFM.OTH_FINISHING.THERM.TOTAL</t>
  </si>
  <si>
    <t>FUEL_EMI.ktCO2.NL.NFM.OTHER_NFM.OTH_FINISHING.THERM.LPG</t>
  </si>
  <si>
    <t>FUEL_EMI.ktCO2.NL.NFM.OTHER_NFM.OTH_FINISHING.THERM.DIESEL_LIQBIO</t>
  </si>
  <si>
    <t>FUEL_EMI.ktCO2.NL.NFM.OTHER_NFM.OTH_FINISHING.THERM.NG_BIOGAS</t>
  </si>
  <si>
    <t>FUEL_EMI.ktCO2.NL.NFM.OTHER_NFM.OTH_FINISHING_STEAM.TOTAL.TOTAL</t>
  </si>
  <si>
    <t>FUEL_EMI.ktCO2.NL.NFM.OTHER_NFM.OTH_FINISHING_STEAM.STEAM.SOLIDS</t>
  </si>
  <si>
    <t>FUEL_EMI.ktCO2.NL.NFM.OTHER_NFM.OTH_FINISHING_STEAM.STEAM.RFG</t>
  </si>
  <si>
    <t>FUEL_EMI.ktCO2.NL.NFM.OTHER_NFM.OTH_FINISHING_STEAM.STEAM.LPG</t>
  </si>
  <si>
    <t>FUEL_EMI.ktCO2.NL.NFM.OTHER_NFM.OTH_FINISHING_STEAM.STEAM.DIESEL_LIQBIO</t>
  </si>
  <si>
    <t>FUEL_EMI.ktCO2.NL.NFM.OTHER_NFM.OTH_FINISHING_STEAM.STEAM.RFO</t>
  </si>
  <si>
    <t>FUEL_EMI.ktCO2.NL.NFM.OTHER_NFM.OTH_FINISHING_STEAM.STEAM.OTHER</t>
  </si>
  <si>
    <t>FUEL_EMI.ktCO2.NL.NFM.OTHER_NFM.OTH_FINISHING_STEAM.STEAM.NG_BIOGAS</t>
  </si>
  <si>
    <t>FUEL_EMI.ktCO2.NL.NFM.OTHER_NFM.OTH_FINISHING_STEAM.STEAM.DERIVED</t>
  </si>
  <si>
    <t>FUEL_EMI.ktCO2.NL.NFM.OTHER_NFM.OTH_FINISHING_STEAM.STEAM.BIOMASS_WASTE</t>
  </si>
  <si>
    <t>FUEL_EMI.ktCO2.NL.NFM.OTHER_NFM.OTH_FINISHING_STEAM.STEAM.STEAM_DISTR</t>
  </si>
  <si>
    <t>FUEL_EMI.ktCO2.NL.NFM.OTHER_NFM.OTH_FINISHING.ELEC.ELEC</t>
  </si>
  <si>
    <t>PROCESS_EMI.ktCO2.NL.NFM.OTHER_NFM</t>
  </si>
  <si>
    <t>Aluminium - primary production (without process emissions)</t>
  </si>
  <si>
    <t>Other non-ferrous metals (without process emissions)</t>
  </si>
  <si>
    <t>Basic and other chemicals</t>
  </si>
  <si>
    <t>VA.Meuro2015.NL.CHI.BASIC_CHEM</t>
  </si>
  <si>
    <t>VA.Meuro2015.NL.CHI.OTHER_CHEM</t>
  </si>
  <si>
    <t>VA.Meuro2015.NL.CHI.PHARM</t>
  </si>
  <si>
    <t>Basic chemicals (kt ethylene eq.)</t>
  </si>
  <si>
    <t>OUTPUT.kt.NL.CHI.BASIC_CHEM</t>
  </si>
  <si>
    <t>Other chemicals (kt ethylene eq.)</t>
  </si>
  <si>
    <t>OUTPUT.kt.NL.CHI.OTHER_CHEM</t>
  </si>
  <si>
    <t>Pharmaceutical products etc. (kt ethylene eq.)</t>
  </si>
  <si>
    <t>OUTPUT.kt.NL.CHI.PHARM</t>
  </si>
  <si>
    <t>CAP.kt.NL.CHI.BASIC_CHEM</t>
  </si>
  <si>
    <t>CAP.kt.NL.CHI.OTHER_CHEM</t>
  </si>
  <si>
    <t>CAP.kt.NL.CHI.PHARM</t>
  </si>
  <si>
    <t>NEWCAP.kt.NL.CHI.BASIC_CHEM</t>
  </si>
  <si>
    <t>NEWCAP.kt.NL.CHI.OTHER_CHEM</t>
  </si>
  <si>
    <t>NEWCAP.kt.NL.CHI.PHARM</t>
  </si>
  <si>
    <t>FEC.ktoe.NL.CHI.TOTAL.TOTAL.TOTAL.TOTAL</t>
  </si>
  <si>
    <t>FEC.ktoe.NL.CHI.TOTAL.TOTAL.TOTAL.SOLIDS</t>
  </si>
  <si>
    <t>FEC.ktoe.NL.CHI.TOTAL.TOTAL.TOTAL.RFG</t>
  </si>
  <si>
    <t>FEC.ktoe.NL.CHI.TOTAL.TOTAL.TOTAL.LPG</t>
  </si>
  <si>
    <t>FEC.ktoe.NL.CHI.TOTAL.TOTAL.TOTAL.DIESEL</t>
  </si>
  <si>
    <t>FEC.ktoe.NL.CHI.TOTAL.TOTAL.TOTAL.RFO</t>
  </si>
  <si>
    <t>FEC.ktoe.NL.CHI.TOTAL.TOTAL.TOTAL.OTHER</t>
  </si>
  <si>
    <t>FEC.ktoe.NL.CHI.TOTAL.TOTAL.TOTAL.NG</t>
  </si>
  <si>
    <t>FEC.ktoe.NL.CHI.TOTAL.TOTAL.TOTAL.DERIVED</t>
  </si>
  <si>
    <t>FEC.ktoe.NL.CHI.TOTAL.TOTAL.TOTAL.BIOMASS_WASTE</t>
  </si>
  <si>
    <t>FEC.ktoe.NL.CHI.TOTAL.TOTAL.TOTAL.BIOGAS</t>
  </si>
  <si>
    <t>FEC.ktoe.NL.CHI.TOTAL.TOTAL.TOTAL.LIQBIO</t>
  </si>
  <si>
    <t>FEC.ktoe.NL.CHI.TOTAL.TOTAL.TOTAL.SOLAR</t>
  </si>
  <si>
    <t>FEC.ktoe.NL.CHI.TOTAL.TOTAL.TOTAL.GEO</t>
  </si>
  <si>
    <t>FEC.ktoe.NL.CHI.TOTAL.TOTAL.TOTAL.AMBIENT</t>
  </si>
  <si>
    <t>FEC.ktoe.NL.CHI.TOTAL.TOTAL.TOTAL.STEAM_DISTR</t>
  </si>
  <si>
    <t>FEC.ktoe.NL.CHI.TOTAL.TOTAL.TOTAL.ELEC</t>
  </si>
  <si>
    <t>Non-energy use in the Chemical industry (ktoe)</t>
  </si>
  <si>
    <t>NONENERGY.ktoe.NL.CHI.TOTAL.TOTAL.TOTAL.TOTAL</t>
  </si>
  <si>
    <t>NONENERGY.ktoe.NL.CHI.TOTAL.TOTAL.TOTAL.SOLIDS</t>
  </si>
  <si>
    <t>NONENERGY.ktoe.NL.CHI.TOTAL.TOTAL.TOTAL.RFG</t>
  </si>
  <si>
    <t>NONENERGY.ktoe.NL.CHI.TOTAL.TOTAL.TOTAL.LPG</t>
  </si>
  <si>
    <t>NONENERGY.ktoe.NL.CHI.TOTAL.TOTAL.TOTAL.DIESEL</t>
  </si>
  <si>
    <t>NONENERGY.ktoe.NL.CHI.TOTAL.TOTAL.TOTAL.RFO</t>
  </si>
  <si>
    <t>NONENERGY.ktoe.NL.CHI.TOTAL.TOTAL.TOTAL.OTHER</t>
  </si>
  <si>
    <t>NONENERGY.ktoe.NL.CHI.TOTAL.TOTAL.TOTAL.NAPHTHA</t>
  </si>
  <si>
    <t>NONENERGY.ktoe.NL.CHI.TOTAL.TOTAL.TOTAL.NG_BIOGAS</t>
  </si>
  <si>
    <t>NONENERGY.ktoe.NL.CHI.TOTAL.TOTAL.TOTAL.DERIVED</t>
  </si>
  <si>
    <t>NONENERGY.ktoe.NL.CHI.TOTAL.TOTAL.TOTAL.BIOMASS_WASTE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</si>
  <si>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</si>
  <si>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</si>
  <si>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</si>
  <si>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</si>
  <si>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</si>
  <si>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FEC.ktoe.NL.CHI.BASIC_CHEM.LIGHT.GENERIC.ELEC</t>
  </si>
  <si>
    <t>FEC.ktoe.NL.CHI.BASIC_CHEM.AIRCOMP.GENERIC.ELEC</t>
  </si>
  <si>
    <t>FEC.ktoe.NL.CHI.BASIC_CHEM.MOTOR.GENERIC.ELEC</t>
  </si>
  <si>
    <t>FEC.ktoe.NL.CHI.BASIC_CHEM.FANS.GENERIC.ELEC</t>
  </si>
  <si>
    <t>FEC.ktoe.NL.CHI.BASIC_CHEM.LOW_ENTH.TOTAL.TOTAL</t>
  </si>
  <si>
    <t>FEC.ktoe.NL.CHI.BASIC_CHEM.LOW_ENTH.THERM.DIESEL_LIQBIO</t>
  </si>
  <si>
    <t>FEC.ktoe.NL.CHI.BASIC_CHEM.LOW_ENTH.THERM.NG_BIOGAS</t>
  </si>
  <si>
    <t>FEC.ktoe.NL.CHI.BASIC_CHEM.LOW_ENTH.THERM.SOLAR_GEO</t>
  </si>
  <si>
    <t>FEC.ktoe.NL.CHI.BASIC_CHEM.LOW_ENTH.HP.AMBIENT</t>
  </si>
  <si>
    <t>FEC.ktoe.NL.CHI.BASIC_CHEM.LOW_ENTH.THERM.ELEC</t>
  </si>
  <si>
    <t>Chemicals: Feedstock (energy used as raw material)</t>
  </si>
  <si>
    <t>Chemicals: Steam processing</t>
  </si>
  <si>
    <t>FEC.ktoe.NL.CHI.BASIC_CHEM.PROCESSING.TOTAL.TOTAL</t>
  </si>
  <si>
    <t>FEC.ktoe.NL.CHI.BASIC_CHEM.PROCESSING.STEAM.SOLIDS</t>
  </si>
  <si>
    <t>FEC.ktoe.NL.CHI.BASIC_CHEM.PROCESSING.STEAM.RFG</t>
  </si>
  <si>
    <t>FEC.ktoe.NL.CHI.BASIC_CHEM.PROCESSING.STEAM.LPG</t>
  </si>
  <si>
    <t>FEC.ktoe.NL.CHI.BASIC_CHEM.PROCESSING.STEAM.DIESEL_LIQBIO</t>
  </si>
  <si>
    <t>FEC.ktoe.NL.CHI.BASIC_CHEM.PROCESSING.STEAM.RFO</t>
  </si>
  <si>
    <t>FEC.ktoe.NL.CHI.BASIC_CHEM.PROCESSING.STEAM.OTHER</t>
  </si>
  <si>
    <t>FEC.ktoe.NL.CHI.BASIC_CHEM.PROCESSING.STEAM.NG_BIOGAS</t>
  </si>
  <si>
    <t>FEC.ktoe.NL.CHI.BASIC_CHEM.PROCESSING.STEAM.DERIVED</t>
  </si>
  <si>
    <t>FEC.ktoe.NL.CHI.BASIC_CHEM.PROCESSING.STEAM.BIOMASS_WASTE</t>
  </si>
  <si>
    <t>FEC.ktoe.NL.CHI.BASIC_CHEM.PROCESSING.STEAM.STEAM_DISTR</t>
  </si>
  <si>
    <t>Chemicals: Furnaces</t>
  </si>
  <si>
    <t>FEC.ktoe.NL.CHI.BASIC_CHEM.PROC_HEAT.TOTAL.TOTAL</t>
  </si>
  <si>
    <t>Chemicals: Furnaces - Thermal</t>
  </si>
  <si>
    <t>FEC.ktoe.NL.CHI.BASIC_CHEM.PROC_HEAT.THERM.TOTAL</t>
  </si>
  <si>
    <t>FEC.ktoe.NL.CHI.BASIC_CHEM.PROC_HEAT.THERM.SOLIDS</t>
  </si>
  <si>
    <t>FEC.ktoe.NL.CHI.BASIC_CHEM.PROC_HEAT.THERM.LPG</t>
  </si>
  <si>
    <t>FEC.ktoe.NL.CHI.BASIC_CHEM.PROC_HEAT.THERM.DIESEL_LIQBIO</t>
  </si>
  <si>
    <t>FEC.ktoe.NL.CHI.BASIC_CHEM.PROC_HEAT.THERM.RFO</t>
  </si>
  <si>
    <t>FEC.ktoe.NL.CHI.BASIC_CHEM.PROC_HEAT.THERM.NG_BIOGAS</t>
  </si>
  <si>
    <t>Chemicals: Furnaces - Electric</t>
  </si>
  <si>
    <t>FEC.ktoe.NL.CHI.BASIC_CHEM.PROC_HEAT.ELEC.ELEC</t>
  </si>
  <si>
    <t>Chemicals: Process cooling</t>
  </si>
  <si>
    <t>Chemicals: Process cooling - Natural gas and biogas</t>
  </si>
  <si>
    <t>FEC.ktoe.NL.CHI.BASIC_CHEM.PROC_COOL.THERM.NG_BIOGAS</t>
  </si>
  <si>
    <t>Chemicals: Process cooling - Steam</t>
  </si>
  <si>
    <t>FEC.ktoe.NL.CHI.BASIC_CHEM.PROC_COOL_STEAM.TOTAL.TOTAL</t>
  </si>
  <si>
    <t>FEC.ktoe.NL.CHI.BASIC_CHEM.PROC_COOL_STEAM.STEAM.SOLIDS</t>
  </si>
  <si>
    <t>FEC.ktoe.NL.CHI.BASIC_CHEM.PROC_COOL_STEAM.STEAM.RFG</t>
  </si>
  <si>
    <t>FEC.ktoe.NL.CHI.BASIC_CHEM.PROC_COOL_STEAM.STEAM.LPG</t>
  </si>
  <si>
    <t>FEC.ktoe.NL.CHI.BASIC_CHEM.PROC_COOL_STEAM.STEAM.DIESEL_LIQBIO</t>
  </si>
  <si>
    <t>FEC.ktoe.NL.CHI.BASIC_CHEM.PROC_COOL_STEAM.STEAM.RFO</t>
  </si>
  <si>
    <t>FEC.ktoe.NL.CHI.BASIC_CHEM.PROC_COOL_STEAM.STEAM.OTHER</t>
  </si>
  <si>
    <t>FEC.ktoe.NL.CHI.BASIC_CHEM.PROC_COOL_STEAM.STEAM.NG_BIOGAS</t>
  </si>
  <si>
    <t>FEC.ktoe.NL.CHI.BASIC_CHEM.PROC_COOL_STEAM.STEAM.DERIVED</t>
  </si>
  <si>
    <t>FEC.ktoe.NL.CHI.BASIC_CHEM.PROC_COOL_STEAM.STEAM.BIOMASS_WASTE</t>
  </si>
  <si>
    <t>FEC.ktoe.NL.CHI.BASIC_CHEM.PROC_COOL_STEAM.STEAM.STEAM_DISTR</t>
  </si>
  <si>
    <t>Chemicals: Process cooling - Electric</t>
  </si>
  <si>
    <t>FEC.ktoe.NL.CHI.BASIC_CHEM.PROC_COOL.ELEC.ELEC</t>
  </si>
  <si>
    <t>Chemicals: Generic electric process</t>
  </si>
  <si>
    <t>FEC.ktoe.NL.CHI.BASIC_CHEM.GENERIC.MECH.ELEC</t>
  </si>
  <si>
    <t>FEC.ktoe.NL.CHI.OTHER_CHEM.TOTAL.TOTAL.TOTAL</t>
  </si>
  <si>
    <t>FEC.ktoe.NL.CHI.OTHER_CHEM.LIGHT.GENERIC.ELEC</t>
  </si>
  <si>
    <t>FEC.ktoe.NL.CHI.OTHER_CHEM.AIRCOMP.GENERIC.ELEC</t>
  </si>
  <si>
    <t>FEC.ktoe.NL.CHI.OTHER_CHEM.MOTOR.GENERIC.ELEC</t>
  </si>
  <si>
    <t>FEC.ktoe.NL.CHI.OTHER_CHEM.FANS.GENERIC.ELEC</t>
  </si>
  <si>
    <t>FEC.ktoe.NL.CHI.OTHER_CHEM.LOW_ENTH.TOTAL.TOTAL</t>
  </si>
  <si>
    <t>FEC.ktoe.NL.CHI.OTHER_CHEM.LOW_ENTH.THERM.DIESEL_LIQBIO</t>
  </si>
  <si>
    <t>FEC.ktoe.NL.CHI.OTHER_CHEM.LOW_ENTH.THERM.NG_BIOGAS</t>
  </si>
  <si>
    <t>FEC.ktoe.NL.CHI.OTHER_CHEM.LOW_ENTH.THERM.SOLAR_GEO</t>
  </si>
  <si>
    <t>FEC.ktoe.NL.CHI.OTHER_CHEM.LOW_ENTH.HP.AMBIENT</t>
  </si>
  <si>
    <t>FEC.ktoe.NL.CHI.OTHER_CHEM.LOW_ENTH.THERM.ELEC</t>
  </si>
  <si>
    <t>Chemicals: High-enthalpy heat processing</t>
  </si>
  <si>
    <t>High-enthalpy heat processing - Steam</t>
  </si>
  <si>
    <t>FEC.ktoe.NL.CHI.OTHER_CHEM.PROCESSING_STEAM.TOTAL.TOTAL</t>
  </si>
  <si>
    <t>FEC.ktoe.NL.CHI.OTHER_CHEM.PROCESSING_STEAM.STEAM.SOLIDS</t>
  </si>
  <si>
    <t>FEC.ktoe.NL.CHI.OTHER_CHEM.PROCESSING_STEAM.STEAM.RFG</t>
  </si>
  <si>
    <t>FEC.ktoe.NL.CHI.OTHER_CHEM.PROCESSING_STEAM.STEAM.LPG</t>
  </si>
  <si>
    <t>FEC.ktoe.NL.CHI.OTHER_CHEM.PROCESSING_STEAM.STEAM.DIESEL_LIQBIO</t>
  </si>
  <si>
    <t>FEC.ktoe.NL.CHI.OTHER_CHEM.PROCESSING_STEAM.STEAM.RFO</t>
  </si>
  <si>
    <t>FEC.ktoe.NL.CHI.OTHER_CHEM.PROCESSING_STEAM.STEAM.OTHER</t>
  </si>
  <si>
    <t>FEC.ktoe.NL.CHI.OTHER_CHEM.PROCESSING_STEAM.STEAM.NG_BIOGAS</t>
  </si>
  <si>
    <t>FEC.ktoe.NL.CHI.OTHER_CHEM.PROCESSING_STEAM.STEAM.DERIVED</t>
  </si>
  <si>
    <t>FEC.ktoe.NL.CHI.OTHER_CHEM.PROCESSING_STEAM.STEAM.BIOMASS_WASTE</t>
  </si>
  <si>
    <t>FEC.ktoe.NL.CHI.OTHER_CHEM.PROCESSING_STEAM.STEAM.STEAM_DISTR</t>
  </si>
  <si>
    <t>High-enthalpy heat processing - Electric (microwave)</t>
  </si>
  <si>
    <t>FEC.ktoe.NL.CHI.OTHER_CHEM.PROCESSING.MICROW.ELEC</t>
  </si>
  <si>
    <t>FEC.ktoe.NL.CHI.OTHER_CHEM.PROC_HEAT.TOTAL.TOTAL</t>
  </si>
  <si>
    <t>FEC.ktoe.NL.CHI.OTHER_CHEM.PROC_HEAT.THERM.TOTAL</t>
  </si>
  <si>
    <t>FEC.ktoe.NL.CHI.OTHER_CHEM.PROC_HEAT.THERM.SOLIDS</t>
  </si>
  <si>
    <t>FEC.ktoe.NL.CHI.OTHER_CHEM.PROC_HEAT.THERM.LPG</t>
  </si>
  <si>
    <t>FEC.ktoe.NL.CHI.OTHER_CHEM.PROC_HEAT.THERM.DIESEL_LIQBIO</t>
  </si>
  <si>
    <t>FEC.ktoe.NL.CHI.OTHER_CHEM.PROC_HEAT.THERM.RFO</t>
  </si>
  <si>
    <t>FEC.ktoe.NL.CHI.OTHER_CHEM.PROC_HEAT.THERM.NG_BIOGAS</t>
  </si>
  <si>
    <t>FEC.ktoe.NL.CHI.OTHER_CHEM.PROC_HEAT.ELEC.ELEC</t>
  </si>
  <si>
    <t>FEC.ktoe.NL.CHI.OTHER_CHEM.PROC_COOL.THERM.NG_BIOGAS</t>
  </si>
  <si>
    <t>FEC.ktoe.NL.CHI.OTHER_CHEM.PROC_COOL_STEAM.TOTAL.TOTAL</t>
  </si>
  <si>
    <t>FEC.ktoe.NL.CHI.OTHER_CHEM.PROC_COOL_STEAM.STEAM.SOLIDS</t>
  </si>
  <si>
    <t>FEC.ktoe.NL.CHI.OTHER_CHEM.PROC_COOL_STEAM.STEAM.RFG</t>
  </si>
  <si>
    <t>FEC.ktoe.NL.CHI.OTHER_CHEM.PROC_COOL_STEAM.STEAM.LPG</t>
  </si>
  <si>
    <t>FEC.ktoe.NL.CHI.OTHER_CHEM.PROC_COOL_STEAM.STEAM.DIESEL_LIQBIO</t>
  </si>
  <si>
    <t>FEC.ktoe.NL.CHI.OTHER_CHEM.PROC_COOL_STEAM.STEAM.RFO</t>
  </si>
  <si>
    <t>FEC.ktoe.NL.CHI.OTHER_CHEM.PROC_COOL_STEAM.STEAM.OTHER</t>
  </si>
  <si>
    <t>FEC.ktoe.NL.CHI.OTHER_CHEM.PROC_COOL_STEAM.STEAM.NG_BIOGAS</t>
  </si>
  <si>
    <t>FEC.ktoe.NL.CHI.OTHER_CHEM.PROC_COOL_STEAM.STEAM.DERIVED</t>
  </si>
  <si>
    <t>FEC.ktoe.NL.CHI.OTHER_CHEM.PROC_COOL_STEAM.STEAM.BIOMASS_WASTE</t>
  </si>
  <si>
    <t>FEC.ktoe.NL.CHI.OTHER_CHEM.PROC_COOL_STEAM.STEAM.STEAM_DISTR</t>
  </si>
  <si>
    <t>FEC.ktoe.NL.CHI.OTHER_CHEM.PROC_COOL.ELEC.ELEC</t>
  </si>
  <si>
    <t>FEC.ktoe.NL.CHI.OTHER_CHEM.GENERIC.MECH.ELEC</t>
  </si>
  <si>
    <t>FEC.ktoe.NL.CHI.PHARM.TOTAL.TOTAL.TOTAL</t>
  </si>
  <si>
    <t>FEC.ktoe.NL.CHI.PHARM.LIGHT.GENERIC.ELEC</t>
  </si>
  <si>
    <t>FEC.ktoe.NL.CHI.PHARM.AIRCOMP.GENERIC.ELEC</t>
  </si>
  <si>
    <t>FEC.ktoe.NL.CHI.PHARM.MOTOR.GENERIC.ELEC</t>
  </si>
  <si>
    <t>FEC.ktoe.NL.CHI.PHARM.FANS.GENERIC.ELEC</t>
  </si>
  <si>
    <t>FEC.ktoe.NL.CHI.PHARM.LOW_ENTH.TOTAL.TOTAL</t>
  </si>
  <si>
    <t>FEC.ktoe.NL.CHI.PHARM.LOW_ENTH.THERM.DIESEL_LIQBIO</t>
  </si>
  <si>
    <t>FEC.ktoe.NL.CHI.PHARM.LOW_ENTH.THERM.NG_BIOGAS</t>
  </si>
  <si>
    <t>FEC.ktoe.NL.CHI.PHARM.LOW_ENTH.THERM.SOLAR_GEO</t>
  </si>
  <si>
    <t>FEC.ktoe.NL.CHI.PHARM.LOW_ENTH.HP.AMBIENT</t>
  </si>
  <si>
    <t>FEC.ktoe.NL.CHI.PHARM.LOW_ENTH.THERM.ELEC</t>
  </si>
  <si>
    <t>FEC.ktoe.NL.CHI.PHARM.PROCESSING_STEAM.TOTAL.TOTAL</t>
  </si>
  <si>
    <t>FEC.ktoe.NL.CHI.PHARM.PROCESSING_STEAM.STEAM.SOLIDS</t>
  </si>
  <si>
    <t>FEC.ktoe.NL.CHI.PHARM.PROCESSING_STEAM.STEAM.RFG</t>
  </si>
  <si>
    <t>FEC.ktoe.NL.CHI.PHARM.PROCESSING_STEAM.STEAM.LPG</t>
  </si>
  <si>
    <t>FEC.ktoe.NL.CHI.PHARM.PROCESSING_STEAM.STEAM.DIESEL_LIQBIO</t>
  </si>
  <si>
    <t>FEC.ktoe.NL.CHI.PHARM.PROCESSING_STEAM.STEAM.RFO</t>
  </si>
  <si>
    <t>FEC.ktoe.NL.CHI.PHARM.PROCESSING_STEAM.STEAM.OTHER</t>
  </si>
  <si>
    <t>FEC.ktoe.NL.CHI.PHARM.PROCESSING_STEAM.STEAM.NG_BIOGAS</t>
  </si>
  <si>
    <t>FEC.ktoe.NL.CHI.PHARM.PROCESSING_STEAM.STEAM.DERIVED</t>
  </si>
  <si>
    <t>FEC.ktoe.NL.CHI.PHARM.PROCESSING_STEAM.STEAM.BIOMASS_WASTE</t>
  </si>
  <si>
    <t>FEC.ktoe.NL.CHI.PHARM.PROCESSING_STEAM.STEAM.STEAM_DISTR</t>
  </si>
  <si>
    <t>FEC.ktoe.NL.CHI.PHARM.PROCESSING.MICROW.ELEC</t>
  </si>
  <si>
    <t>FEC.ktoe.NL.CHI.PHARM.PROC_HEAT.TOTAL.TOTAL</t>
  </si>
  <si>
    <t>FEC.ktoe.NL.CHI.PHARM.PROC_HEAT.THERM.TOTAL</t>
  </si>
  <si>
    <t>FEC.ktoe.NL.CHI.PHARM.PROC_HEAT.THERM.SOLIDS</t>
  </si>
  <si>
    <t>FEC.ktoe.NL.CHI.PHARM.PROC_HEAT.THERM.LPG</t>
  </si>
  <si>
    <t>FEC.ktoe.NL.CHI.PHARM.PROC_HEAT.THERM.DIESEL_LIQBIO</t>
  </si>
  <si>
    <t>FEC.ktoe.NL.CHI.PHARM.PROC_HEAT.THERM.RFO</t>
  </si>
  <si>
    <t>FEC.ktoe.NL.CHI.PHARM.PROC_HEAT.THERM.NG_BIOGAS</t>
  </si>
  <si>
    <t>FEC.ktoe.NL.CHI.PHARM.PROC_HEAT.ELEC.ELEC</t>
  </si>
  <si>
    <t>FEC.ktoe.NL.CHI.PHARM.PROC_COOL.THERM.NG_BIOGAS</t>
  </si>
  <si>
    <t>FEC.ktoe.NL.CHI.PHARM.PROC_COOL_STEAM.TOTAL.TOTAL</t>
  </si>
  <si>
    <t>FEC.ktoe.NL.CHI.PHARM.PROC_COOL_STEAM.STEAM.SOLIDS</t>
  </si>
  <si>
    <t>FEC.ktoe.NL.CHI.PHARM.PROC_COOL_STEAM.STEAM.RFG</t>
  </si>
  <si>
    <t>FEC.ktoe.NL.CHI.PHARM.PROC_COOL_STEAM.STEAM.LPG</t>
  </si>
  <si>
    <t>FEC.ktoe.NL.CHI.PHARM.PROC_COOL_STEAM.STEAM.DIESEL_LIQBIO</t>
  </si>
  <si>
    <t>FEC.ktoe.NL.CHI.PHARM.PROC_COOL_STEAM.STEAM.RFO</t>
  </si>
  <si>
    <t>FEC.ktoe.NL.CHI.PHARM.PROC_COOL_STEAM.STEAM.OTHER</t>
  </si>
  <si>
    <t>FEC.ktoe.NL.CHI.PHARM.PROC_COOL_STEAM.STEAM.NG_BIOGAS</t>
  </si>
  <si>
    <t>FEC.ktoe.NL.CHI.PHARM.PROC_COOL_STEAM.STEAM.DERIVED</t>
  </si>
  <si>
    <t>FEC.ktoe.NL.CHI.PHARM.PROC_COOL_STEAM.STEAM.BIOMASS_WASTE</t>
  </si>
  <si>
    <t>FEC.ktoe.NL.CHI.PHARM.PROC_COOL_STEAM.STEAM.STEAM_DISTR</t>
  </si>
  <si>
    <t>FEC.ktoe.NL.CHI.PHARM.PROC_COOL.ELEC.ELEC</t>
  </si>
  <si>
    <t>FEC.ktoe.NL.CHI.PHARM.GENERIC.MECH.ELEC</t>
  </si>
  <si>
    <t>Chemicals: Process cooling - Natural gas</t>
  </si>
  <si>
    <t>UED.ktoe.NL.CHI.BASIC_CHEM.LIGHT.GENERIC.ELEC</t>
  </si>
  <si>
    <t>UED.ktoe.NL.CHI.BASIC_CHEM.AIRCOMP.GENERIC.ELEC</t>
  </si>
  <si>
    <t>UED.ktoe.NL.CHI.BASIC_CHEM.MOTOR.GENERIC.ELEC</t>
  </si>
  <si>
    <t>UED.ktoe.NL.CHI.BASIC_CHEM.FANS.GENERIC.ELEC</t>
  </si>
  <si>
    <t>UED.ktoe.NL.CHI.BASIC_CHEM.LOW_ENTH.TOTAL.TOTAL</t>
  </si>
  <si>
    <t>UED.ktoe.NL.CHI.BASIC_CHEM.LOW_ENTH.THERM.DIESEL_LIQBIO</t>
  </si>
  <si>
    <t>UED.ktoe.NL.CHI.BASIC_CHEM.LOW_ENTH.THERM.NG_BIOGAS</t>
  </si>
  <si>
    <t>UED.ktoe.NL.CHI.BASIC_CHEM.LOW_ENTH.THERM.SOLAR_GEO</t>
  </si>
  <si>
    <t>UED.ktoe.NL.CHI.BASIC_CHEM.LOW_ENTH.HP.AMBIENT</t>
  </si>
  <si>
    <t>UED.ktoe.NL.CHI.BASIC_CHEM.LOW_ENTH.THERM.ELEC</t>
  </si>
  <si>
    <t>UED.ktoe.NL.CHI.BASIC_CHEM.PROCESSING.TOTAL.TOTAL</t>
  </si>
  <si>
    <t>UED.ktoe.NL.CHI.BASIC_CHEM.PROCESSING.STEAM.SOLIDS</t>
  </si>
  <si>
    <t>UED.ktoe.NL.CHI.BASIC_CHEM.PROCESSING.STEAM.RFG</t>
  </si>
  <si>
    <t>UED.ktoe.NL.CHI.BASIC_CHEM.PROCESSING.STEAM.LPG</t>
  </si>
  <si>
    <t>UED.ktoe.NL.CHI.BASIC_CHEM.PROCESSING.STEAM.DIESEL_LIQBIO</t>
  </si>
  <si>
    <t>UED.ktoe.NL.CHI.BASIC_CHEM.PROCESSING.STEAM.RFO</t>
  </si>
  <si>
    <t>UED.ktoe.NL.CHI.BASIC_CHEM.PROCESSING.STEAM.OTHER</t>
  </si>
  <si>
    <t>UED.ktoe.NL.CHI.BASIC_CHEM.PROCESSING.STEAM.NG_BIOGAS</t>
  </si>
  <si>
    <t>UED.ktoe.NL.CHI.BASIC_CHEM.PROCESSING.STEAM.DERIVED</t>
  </si>
  <si>
    <t>UED.ktoe.NL.CHI.BASIC_CHEM.PROCESSING.STEAM.BIOMASS_WASTE</t>
  </si>
  <si>
    <t>UED.ktoe.NL.CHI.BASIC_CHEM.PROCESSING.STEAM.STEAM_DISTR</t>
  </si>
  <si>
    <t>UED.ktoe.NL.CHI.BASIC_CHEM.PROC_HEAT.TOTAL.TOTAL</t>
  </si>
  <si>
    <t>UED.ktoe.NL.CHI.BASIC_CHEM.PROC_HEAT.THERM.TOTAL</t>
  </si>
  <si>
    <t>UED.ktoe.NL.CHI.BASIC_CHEM.PROC_HEAT.THERM.SOLIDS</t>
  </si>
  <si>
    <t>UED.ktoe.NL.CHI.BASIC_CHEM.PROC_HEAT.THERM.LPG</t>
  </si>
  <si>
    <t>UED.ktoe.NL.CHI.BASIC_CHEM.PROC_HEAT.THERM.DIESEL_LIQBIO</t>
  </si>
  <si>
    <t>UED.ktoe.NL.CHI.BASIC_CHEM.PROC_HEAT.THERM.RFO</t>
  </si>
  <si>
    <t>UED.ktoe.NL.CHI.BASIC_CHEM.PROC_HEAT.THERM.NG_BIOGAS</t>
  </si>
  <si>
    <t>UED.ktoe.NL.CHI.BASIC_CHEM.PROC_HEAT.ELEC.ELEC</t>
  </si>
  <si>
    <t>UED.ktoe.NL.CHI.BASIC_CHEM.PROC_COOL.THERM.NG_BIOGAS</t>
  </si>
  <si>
    <t>UED.ktoe.NL.CHI.BASIC_CHEM.PROC_COOL_STEAM.TOTAL.TOTAL</t>
  </si>
  <si>
    <t>UED.ktoe.NL.CHI.BASIC_CHEM.PROC_COOL_STEAM.STEAM.SOLIDS</t>
  </si>
  <si>
    <t>UED.ktoe.NL.CHI.BASIC_CHEM.PROC_COOL_STEAM.STEAM.RFG</t>
  </si>
  <si>
    <t>UED.ktoe.NL.CHI.BASIC_CHEM.PROC_COOL_STEAM.STEAM.LPG</t>
  </si>
  <si>
    <t>UED.ktoe.NL.CHI.BASIC_CHEM.PROC_COOL_STEAM.STEAM.DIESEL_LIQBIO</t>
  </si>
  <si>
    <t>UED.ktoe.NL.CHI.BASIC_CHEM.PROC_COOL_STEAM.STEAM.RFO</t>
  </si>
  <si>
    <t>UED.ktoe.NL.CHI.BASIC_CHEM.PROC_COOL_STEAM.STEAM.OTHER</t>
  </si>
  <si>
    <t>UED.ktoe.NL.CHI.BASIC_CHEM.PROC_COOL_STEAM.STEAM.NG_BIOGAS</t>
  </si>
  <si>
    <t>UED.ktoe.NL.CHI.BASIC_CHEM.PROC_COOL_STEAM.STEAM.DERIVED</t>
  </si>
  <si>
    <t>UED.ktoe.NL.CHI.BASIC_CHEM.PROC_COOL_STEAM.STEAM.BIOMASS_WASTE</t>
  </si>
  <si>
    <t>UED.ktoe.NL.CHI.BASIC_CHEM.PROC_COOL_STEAM.STEAM.STEAM_DISTR</t>
  </si>
  <si>
    <t>UED.ktoe.NL.CHI.BASIC_CHEM.PROC_COOL.ELEC.ELEC</t>
  </si>
  <si>
    <t>UED.ktoe.NL.CHI.BASIC_CHEM.GENERIC.MECH.ELEC</t>
  </si>
  <si>
    <t>UED.ktoe.NL.CHI.OTHER_CHEM.TOTAL.TOTAL.TOTAL</t>
  </si>
  <si>
    <t>UED.ktoe.NL.CHI.OTHER_CHEM.LIGHT.GENERIC.ELEC</t>
  </si>
  <si>
    <t>UED.ktoe.NL.CHI.OTHER_CHEM.AIRCOMP.GENERIC.ELEC</t>
  </si>
  <si>
    <t>UED.ktoe.NL.CHI.OTHER_CHEM.MOTOR.GENERIC.ELEC</t>
  </si>
  <si>
    <t>UED.ktoe.NL.CHI.OTHER_CHEM.FANS.GENERIC.ELEC</t>
  </si>
  <si>
    <t>UED.ktoe.NL.CHI.OTHER_CHEM.LOW_ENTH.TOTAL.TOTAL</t>
  </si>
  <si>
    <t>UED.ktoe.NL.CHI.OTHER_CHEM.LOW_ENTH.THERM.DIESEL_LIQBIO</t>
  </si>
  <si>
    <t>UED.ktoe.NL.CHI.OTHER_CHEM.LOW_ENTH.THERM.NG_BIOGAS</t>
  </si>
  <si>
    <t>UED.ktoe.NL.CHI.OTHER_CHEM.LOW_ENTH.THERM.SOLAR_GEO</t>
  </si>
  <si>
    <t>UED.ktoe.NL.CHI.OTHER_CHEM.LOW_ENTH.HP.AMBIENT</t>
  </si>
  <si>
    <t>UED.ktoe.NL.CHI.OTHER_CHEM.LOW_ENTH.THERM.ELEC</t>
  </si>
  <si>
    <t>UED.ktoe.NL.CHI.OTHER_CHEM.PROCESSING_STEAM.TOTAL.TOTAL</t>
  </si>
  <si>
    <t>UED.ktoe.NL.CHI.OTHER_CHEM.PROCESSING_STEAM.STEAM.SOLIDS</t>
  </si>
  <si>
    <t>UED.ktoe.NL.CHI.OTHER_CHEM.PROCESSING_STEAM.STEAM.RFG</t>
  </si>
  <si>
    <t>UED.ktoe.NL.CHI.OTHER_CHEM.PROCESSING_STEAM.STEAM.LPG</t>
  </si>
  <si>
    <t>UED.ktoe.NL.CHI.OTHER_CHEM.PROCESSING_STEAM.STEAM.DIESEL_LIQBIO</t>
  </si>
  <si>
    <t>UED.ktoe.NL.CHI.OTHER_CHEM.PROCESSING_STEAM.STEAM.RFO</t>
  </si>
  <si>
    <t>UED.ktoe.NL.CHI.OTHER_CHEM.PROCESSING_STEAM.STEAM.OTHER</t>
  </si>
  <si>
    <t>UED.ktoe.NL.CHI.OTHER_CHEM.PROCESSING_STEAM.STEAM.NG_BIOGAS</t>
  </si>
  <si>
    <t>UED.ktoe.NL.CHI.OTHER_CHEM.PROCESSING_STEAM.STEAM.DERIVED</t>
  </si>
  <si>
    <t>UED.ktoe.NL.CHI.OTHER_CHEM.PROCESSING_STEAM.STEAM.BIOMASS_WASTE</t>
  </si>
  <si>
    <t>UED.ktoe.NL.CHI.OTHER_CHEM.PROCESSING_STEAM.STEAM.STEAM_DISTR</t>
  </si>
  <si>
    <t>UED.ktoe.NL.CHI.OTHER_CHEM.PROCESSING.MICROW.ELEC</t>
  </si>
  <si>
    <t>UED.ktoe.NL.CHI.OTHER_CHEM.PROC_HEAT.TOTAL.TOTAL</t>
  </si>
  <si>
    <t>UED.ktoe.NL.CHI.OTHER_CHEM.PROC_HEAT.THERM.TOTAL</t>
  </si>
  <si>
    <t>UED.ktoe.NL.CHI.OTHER_CHEM.PROC_HEAT.THERM.SOLIDS</t>
  </si>
  <si>
    <t>UED.ktoe.NL.CHI.OTHER_CHEM.PROC_HEAT.THERM.LPG</t>
  </si>
  <si>
    <t>UED.ktoe.NL.CHI.OTHER_CHEM.PROC_HEAT.THERM.DIESEL_LIQBIO</t>
  </si>
  <si>
    <t>UED.ktoe.NL.CHI.OTHER_CHEM.PROC_HEAT.THERM.RFO</t>
  </si>
  <si>
    <t>UED.ktoe.NL.CHI.OTHER_CHEM.PROC_HEAT.THERM.NG_BIOGAS</t>
  </si>
  <si>
    <t>UED.ktoe.NL.CHI.OTHER_CHEM.PROC_HEAT.ELEC.ELEC</t>
  </si>
  <si>
    <t>UED.ktoe.NL.CHI.OTHER_CHEM.PROC_COOL.THERM.NG_BIOGAS</t>
  </si>
  <si>
    <t>UED.ktoe.NL.CHI.OTHER_CHEM.PROC_COOL_STEAM.TOTAL.TOTAL</t>
  </si>
  <si>
    <t>UED.ktoe.NL.CHI.OTHER_CHEM.PROC_COOL_STEAM.STEAM.SOLIDS</t>
  </si>
  <si>
    <t>UED.ktoe.NL.CHI.OTHER_CHEM.PROC_COOL_STEAM.STEAM.RFG</t>
  </si>
  <si>
    <t>UED.ktoe.NL.CHI.OTHER_CHEM.PROC_COOL_STEAM.STEAM.LPG</t>
  </si>
  <si>
    <t>UED.ktoe.NL.CHI.OTHER_CHEM.PROC_COOL_STEAM.STEAM.DIESEL_LIQBIO</t>
  </si>
  <si>
    <t>UED.ktoe.NL.CHI.OTHER_CHEM.PROC_COOL_STEAM.STEAM.RFO</t>
  </si>
  <si>
    <t>UED.ktoe.NL.CHI.OTHER_CHEM.PROC_COOL_STEAM.STEAM.OTHER</t>
  </si>
  <si>
    <t>UED.ktoe.NL.CHI.OTHER_CHEM.PROC_COOL_STEAM.STEAM.NG_BIOGAS</t>
  </si>
  <si>
    <t>UED.ktoe.NL.CHI.OTHER_CHEM.PROC_COOL_STEAM.STEAM.DERIVED</t>
  </si>
  <si>
    <t>UED.ktoe.NL.CHI.OTHER_CHEM.PROC_COOL_STEAM.STEAM.BIOMASS_WASTE</t>
  </si>
  <si>
    <t>UED.ktoe.NL.CHI.OTHER_CHEM.PROC_COOL_STEAM.STEAM.STEAM_DISTR</t>
  </si>
  <si>
    <t>UED.ktoe.NL.CHI.OTHER_CHEM.PROC_COOL.ELEC.ELEC</t>
  </si>
  <si>
    <t>UED.ktoe.NL.CHI.OTHER_CHEM.GENERIC.MECH.ELEC</t>
  </si>
  <si>
    <t>UED.ktoe.NL.CHI.PHARM.TOTAL.TOTAL.TOTAL</t>
  </si>
  <si>
    <t>UED.ktoe.NL.CHI.PHARM.LIGHT.GENERIC.ELEC</t>
  </si>
  <si>
    <t>UED.ktoe.NL.CHI.PHARM.AIRCOMP.GENERIC.ELEC</t>
  </si>
  <si>
    <t>UED.ktoe.NL.CHI.PHARM.MOTOR.GENERIC.ELEC</t>
  </si>
  <si>
    <t>UED.ktoe.NL.CHI.PHARM.FANS.GENERIC.ELEC</t>
  </si>
  <si>
    <t>UED.ktoe.NL.CHI.PHARM.LOW_ENTH.TOTAL.TOTAL</t>
  </si>
  <si>
    <t>UED.ktoe.NL.CHI.PHARM.LOW_ENTH.THERM.DIESEL_LIQBIO</t>
  </si>
  <si>
    <t>UED.ktoe.NL.CHI.PHARM.LOW_ENTH.THERM.NG_BIOGAS</t>
  </si>
  <si>
    <t>UED.ktoe.NL.CHI.PHARM.LOW_ENTH.THERM.SOLAR_GEO</t>
  </si>
  <si>
    <t>UED.ktoe.NL.CHI.PHARM.LOW_ENTH.HP.AMBIENT</t>
  </si>
  <si>
    <t>UED.ktoe.NL.CHI.PHARM.LOW_ENTH.THERM.ELEC</t>
  </si>
  <si>
    <t>UED.ktoe.NL.CHI.PHARM.PROCESSING_STEAM.TOTAL.TOTAL</t>
  </si>
  <si>
    <t>UED.ktoe.NL.CHI.PHARM.PROCESSING_STEAM.STEAM.SOLIDS</t>
  </si>
  <si>
    <t>UED.ktoe.NL.CHI.PHARM.PROCESSING_STEAM.STEAM.RFG</t>
  </si>
  <si>
    <t>UED.ktoe.NL.CHI.PHARM.PROCESSING_STEAM.STEAM.LPG</t>
  </si>
  <si>
    <t>UED.ktoe.NL.CHI.PHARM.PROCESSING_STEAM.STEAM.DIESEL_LIQBIO</t>
  </si>
  <si>
    <t>UED.ktoe.NL.CHI.PHARM.PROCESSING_STEAM.STEAM.RFO</t>
  </si>
  <si>
    <t>UED.ktoe.NL.CHI.PHARM.PROCESSING_STEAM.STEAM.OTHER</t>
  </si>
  <si>
    <t>UED.ktoe.NL.CHI.PHARM.PROCESSING_STEAM.STEAM.NG_BIOGAS</t>
  </si>
  <si>
    <t>UED.ktoe.NL.CHI.PHARM.PROCESSING_STEAM.STEAM.DERIVED</t>
  </si>
  <si>
    <t>UED.ktoe.NL.CHI.PHARM.PROCESSING_STEAM.STEAM.BIOMASS_WASTE</t>
  </si>
  <si>
    <t>UED.ktoe.NL.CHI.PHARM.PROCESSING_STEAM.STEAM.STEAM_DISTR</t>
  </si>
  <si>
    <t>UED.ktoe.NL.CHI.PHARM.PROCESSING.MICROW.ELEC</t>
  </si>
  <si>
    <t>UED.ktoe.NL.CHI.PHARM.PROC_HEAT.TOTAL.TOTAL</t>
  </si>
  <si>
    <t>UED.ktoe.NL.CHI.PHARM.PROC_HEAT.THERM.TOTAL</t>
  </si>
  <si>
    <t>UED.ktoe.NL.CHI.PHARM.PROC_HEAT.THERM.SOLIDS</t>
  </si>
  <si>
    <t>UED.ktoe.NL.CHI.PHARM.PROC_HEAT.THERM.LPG</t>
  </si>
  <si>
    <t>UED.ktoe.NL.CHI.PHARM.PROC_HEAT.THERM.DIESEL_LIQBIO</t>
  </si>
  <si>
    <t>UED.ktoe.NL.CHI.PHARM.PROC_HEAT.THERM.RFO</t>
  </si>
  <si>
    <t>UED.ktoe.NL.CHI.PHARM.PROC_HEAT.THERM.NG_BIOGAS</t>
  </si>
  <si>
    <t>UED.ktoe.NL.CHI.PHARM.PROC_HEAT.ELEC.ELEC</t>
  </si>
  <si>
    <t>UED.ktoe.NL.CHI.PHARM.PROC_COOL.THERM.NG_BIOGAS</t>
  </si>
  <si>
    <t>UED.ktoe.NL.CHI.PHARM.PROC_COOL_STEAM.TOTAL.TOTAL</t>
  </si>
  <si>
    <t>UED.ktoe.NL.CHI.PHARM.PROC_COOL_STEAM.STEAM.SOLIDS</t>
  </si>
  <si>
    <t>UED.ktoe.NL.CHI.PHARM.PROC_COOL_STEAM.STEAM.RFG</t>
  </si>
  <si>
    <t>UED.ktoe.NL.CHI.PHARM.PROC_COOL_STEAM.STEAM.LPG</t>
  </si>
  <si>
    <t>UED.ktoe.NL.CHI.PHARM.PROC_COOL_STEAM.STEAM.DIESEL_LIQBIO</t>
  </si>
  <si>
    <t>UED.ktoe.NL.CHI.PHARM.PROC_COOL_STEAM.STEAM.RFO</t>
  </si>
  <si>
    <t>UED.ktoe.NL.CHI.PHARM.PROC_COOL_STEAM.STEAM.OTHER</t>
  </si>
  <si>
    <t>UED.ktoe.NL.CHI.PHARM.PROC_COOL_STEAM.STEAM.NG_BIOGAS</t>
  </si>
  <si>
    <t>UED.ktoe.NL.CHI.PHARM.PROC_COOL_STEAM.STEAM.DERIVED</t>
  </si>
  <si>
    <t>UED.ktoe.NL.CHI.PHARM.PROC_COOL_STEAM.STEAM.BIOMASS_WASTE</t>
  </si>
  <si>
    <t>UED.ktoe.NL.CHI.PHARM.PROC_COOL_STEAM.STEAM.STEAM_DISTR</t>
  </si>
  <si>
    <t>UED.ktoe.NL.CHI.PHARM.PROC_COOL.ELEC.ELEC</t>
  </si>
  <si>
    <t>UED.ktoe.NL.CHI.PHARM.GENERIC.MECH.ELEC</t>
  </si>
  <si>
    <t>Basic chemicals (energy consumption)</t>
  </si>
  <si>
    <t>FUEL_EMI.ktCO2.NL.CHI.BASIC_CHEM.LIGHT.GENERIC.ELEC</t>
  </si>
  <si>
    <t>FUEL_EMI.ktCO2.NL.CHI.BASIC_CHEM.AIRCOMP.GENERIC.ELEC</t>
  </si>
  <si>
    <t>FUEL_EMI.ktCO2.NL.CHI.BASIC_CHEM.MOTOR.GENERIC.ELEC</t>
  </si>
  <si>
    <t>FUEL_EMI.ktCO2.NL.CHI.BASIC_CHEM.FANS.GENERIC.ELEC</t>
  </si>
  <si>
    <t>FUEL_EMI.ktCO2.NL.CHI.BASIC_CHEM.LOW_ENTH.TOTAL.TOTAL</t>
  </si>
  <si>
    <t>FUEL_EMI.ktCO2.NL.CHI.BASIC_CHEM.LOW_ENTH.THERM.DIESEL_LIQBIO</t>
  </si>
  <si>
    <t>FUEL_EMI.ktCO2.NL.CHI.BASIC_CHEM.LOW_ENTH.THERM.NG_BIOGAS</t>
  </si>
  <si>
    <t>FUEL_EMI.ktCO2.NL.CHI.BASIC_CHEM.LOW_ENTH.THERM.SOLAR_GEO</t>
  </si>
  <si>
    <t>FUEL_EMI.ktCO2.NL.CHI.BASIC_CHEM.LOW_ENTH.HP.AMBIENT</t>
  </si>
  <si>
    <t>FUEL_EMI.ktCO2.NL.CHI.BASIC_CHEM.LOW_ENTH.THERM.ELEC</t>
  </si>
  <si>
    <t>FUEL_EMI.ktCO2.NL.CHI.BASIC_CHEM.PROCESSING.TOTAL.TOTAL</t>
  </si>
  <si>
    <t>FUEL_EMI.ktCO2.NL.CHI.BASIC_CHEM.PROCESSING.STEAM.SOLIDS</t>
  </si>
  <si>
    <t>FUEL_EMI.ktCO2.NL.CHI.BASIC_CHEM.PROCESSING.STEAM.RFG</t>
  </si>
  <si>
    <t>FUEL_EMI.ktCO2.NL.CHI.BASIC_CHEM.PROCESSING.STEAM.LPG</t>
  </si>
  <si>
    <t>FUEL_EMI.ktCO2.NL.CHI.BASIC_CHEM.PROCESSING.STEAM.DIESEL_LIQBIO</t>
  </si>
  <si>
    <t>FUEL_EMI.ktCO2.NL.CHI.BASIC_CHEM.PROCESSING.STEAM.RFO</t>
  </si>
  <si>
    <t>FUEL_EMI.ktCO2.NL.CHI.BASIC_CHEM.PROCESSING.STEAM.OTHER</t>
  </si>
  <si>
    <t>FUEL_EMI.ktCO2.NL.CHI.BASIC_CHEM.PROCESSING.STEAM.NG_BIOGAS</t>
  </si>
  <si>
    <t>FUEL_EMI.ktCO2.NL.CHI.BASIC_CHEM.PROCESSING.STEAM.DERIVED</t>
  </si>
  <si>
    <t>FUEL_EMI.ktCO2.NL.CHI.BASIC_CHEM.PROCESSING.STEAM.BIOMASS_WASTE</t>
  </si>
  <si>
    <t>FUEL_EMI.ktCO2.NL.CHI.BASIC_CHEM.PROCESSING.STEAM.STEAM_DISTR</t>
  </si>
  <si>
    <t>FUEL_EMI.ktCO2.NL.CHI.BASIC_CHEM.PROC_HEAT.TOTAL.TOTAL</t>
  </si>
  <si>
    <t>FUEL_EMI.ktCO2.NL.CHI.BASIC_CHEM.PROC_HEAT.THERM.TOTAL</t>
  </si>
  <si>
    <t>FUEL_EMI.ktCO2.NL.CHI.BASIC_CHEM.PROC_HEAT.THERM.SOLIDS</t>
  </si>
  <si>
    <t>FUEL_EMI.ktCO2.NL.CHI.BASIC_CHEM.PROC_HEAT.THERM.LPG</t>
  </si>
  <si>
    <t>FUEL_EMI.ktCO2.NL.CHI.BASIC_CHEM.PROC_HEAT.THERM.DIESEL_LIQBIO</t>
  </si>
  <si>
    <t>FUEL_EMI.ktCO2.NL.CHI.BASIC_CHEM.PROC_HEAT.THERM.RFO</t>
  </si>
  <si>
    <t>FUEL_EMI.ktCO2.NL.CHI.BASIC_CHEM.PROC_HEAT.THERM.NG_BIOGAS</t>
  </si>
  <si>
    <t>FUEL_EMI.ktCO2.NL.CHI.BASIC_CHEM.PROC_HEAT.ELEC.ELEC</t>
  </si>
  <si>
    <t>FUEL_EMI.ktCO2.NL.CHI.BASIC_CHEM.PROC_COOL.THERM.NG_BIOGAS</t>
  </si>
  <si>
    <t>FUEL_EMI.ktCO2.NL.CHI.BASIC_CHEM.PROC_COOL_STEAM.TOTAL.TOTAL</t>
  </si>
  <si>
    <t>FUEL_EMI.ktCO2.NL.CHI.BASIC_CHEM.PROC_COOL_STEAM.STEAM.SOLIDS</t>
  </si>
  <si>
    <t>FUEL_EMI.ktCO2.NL.CHI.BASIC_CHEM.PROC_COOL_STEAM.STEAM.RFG</t>
  </si>
  <si>
    <t>FUEL_EMI.ktCO2.NL.CHI.BASIC_CHEM.PROC_COOL_STEAM.STEAM.LPG</t>
  </si>
  <si>
    <t>FUEL_EMI.ktCO2.NL.CHI.BASIC_CHEM.PROC_COOL_STEAM.STEAM.DIESEL_LIQBIO</t>
  </si>
  <si>
    <t>FUEL_EMI.ktCO2.NL.CHI.BASIC_CHEM.PROC_COOL_STEAM.STEAM.RFO</t>
  </si>
  <si>
    <t>FUEL_EMI.ktCO2.NL.CHI.BASIC_CHEM.PROC_COOL_STEAM.STEAM.OTHER</t>
  </si>
  <si>
    <t>FUEL_EMI.ktCO2.NL.CHI.BASIC_CHEM.PROC_COOL_STEAM.STEAM.NG_BIOGAS</t>
  </si>
  <si>
    <t>FUEL_EMI.ktCO2.NL.CHI.BASIC_CHEM.PROC_COOL_STEAM.STEAM.DERIVED</t>
  </si>
  <si>
    <t>FUEL_EMI.ktCO2.NL.CHI.BASIC_CHEM.PROC_COOL_STEAM.STEAM.BIOMASS_WASTE</t>
  </si>
  <si>
    <t>FUEL_EMI.ktCO2.NL.CHI.BASIC_CHEM.PROC_COOL_STEAM.STEAM.STEAM_DISTR</t>
  </si>
  <si>
    <t>FUEL_EMI.ktCO2.NL.CHI.BASIC_CHEM.PROC_COOL.ELEC.ELEC</t>
  </si>
  <si>
    <t>FUEL_EMI.ktCO2.NL.CHI.BASIC_CHEM.GENERIC.MECH.ELEC</t>
  </si>
  <si>
    <t>PROCESS_EMI.ktCO2.NL.CHI.BASIC_CHEM</t>
  </si>
  <si>
    <t>FUEL_EMI.ktCO2.NL.CHI.OTHER_CHEM.LIGHT.GENERIC.ELEC</t>
  </si>
  <si>
    <t>FUEL_EMI.ktCO2.NL.CHI.OTHER_CHEM.AIRCOMP.GENERIC.ELEC</t>
  </si>
  <si>
    <t>FUEL_EMI.ktCO2.NL.CHI.OTHER_CHEM.MOTOR.GENERIC.ELEC</t>
  </si>
  <si>
    <t>FUEL_EMI.ktCO2.NL.CHI.OTHER_CHEM.FANS.GENERIC.ELEC</t>
  </si>
  <si>
    <t>FUEL_EMI.ktCO2.NL.CHI.OTHER_CHEM.LOW_ENTH.TOTAL.TOTAL</t>
  </si>
  <si>
    <t>FUEL_EMI.ktCO2.NL.CHI.OTHER_CHEM.LOW_ENTH.THERM.DIESEL_LIQBIO</t>
  </si>
  <si>
    <t>FUEL_EMI.ktCO2.NL.CHI.OTHER_CHEM.LOW_ENTH.THERM.NG_BIOGAS</t>
  </si>
  <si>
    <t>FUEL_EMI.ktCO2.NL.CHI.OTHER_CHEM.LOW_ENTH.THERM.SOLAR_GEO</t>
  </si>
  <si>
    <t>FUEL_EMI.ktCO2.NL.CHI.OTHER_CHEM.LOW_ENTH.HP.AMBIENT</t>
  </si>
  <si>
    <t>FUEL_EMI.ktCO2.NL.CHI.OTHER_CHEM.LOW_ENTH.THERM.ELEC</t>
  </si>
  <si>
    <t>FUEL_EMI.ktCO2.NL.CHI.OTHER_CHEM.PROCESSING_STEAM.TOTAL.TOTAL</t>
  </si>
  <si>
    <t>FUEL_EMI.ktCO2.NL.CHI.OTHER_CHEM.PROCESSING_STEAM.STEAM.SOLIDS</t>
  </si>
  <si>
    <t>FUEL_EMI.ktCO2.NL.CHI.OTHER_CHEM.PROCESSING_STEAM.STEAM.RFG</t>
  </si>
  <si>
    <t>FUEL_EMI.ktCO2.NL.CHI.OTHER_CHEM.PROCESSING_STEAM.STEAM.LPG</t>
  </si>
  <si>
    <t>FUEL_EMI.ktCO2.NL.CHI.OTHER_CHEM.PROCESSING_STEAM.STEAM.DIESEL_LIQBIO</t>
  </si>
  <si>
    <t>FUEL_EMI.ktCO2.NL.CHI.OTHER_CHEM.PROCESSING_STEAM.STEAM.RFO</t>
  </si>
  <si>
    <t>FUEL_EMI.ktCO2.NL.CHI.OTHER_CHEM.PROCESSING_STEAM.STEAM.OTHER</t>
  </si>
  <si>
    <t>FUEL_EMI.ktCO2.NL.CHI.OTHER_CHEM.PROCESSING_STEAM.STEAM.NG_BIOGAS</t>
  </si>
  <si>
    <t>FUEL_EMI.ktCO2.NL.CHI.OTHER_CHEM.PROCESSING_STEAM.STEAM.DERIVED</t>
  </si>
  <si>
    <t>FUEL_EMI.ktCO2.NL.CHI.OTHER_CHEM.PROCESSING_STEAM.STEAM.BIOMASS_WASTE</t>
  </si>
  <si>
    <t>FUEL_EMI.ktCO2.NL.CHI.OTHER_CHEM.PROCESSING_STEAM.STEAM.STEAM_DISTR</t>
  </si>
  <si>
    <t>FUEL_EMI.ktCO2.NL.CHI.OTHER_CHEM.PROCESSING.MICROW.ELEC</t>
  </si>
  <si>
    <t>FUEL_EMI.ktCO2.NL.CHI.OTHER_CHEM.PROC_HEAT.TOTAL.TOTAL</t>
  </si>
  <si>
    <t>FUEL_EMI.ktCO2.NL.CHI.OTHER_CHEM.PROC_HEAT.THERM.TOTAL</t>
  </si>
  <si>
    <t>FUEL_EMI.ktCO2.NL.CHI.OTHER_CHEM.PROC_HEAT.THERM.SOLIDS</t>
  </si>
  <si>
    <t>FUEL_EMI.ktCO2.NL.CHI.OTHER_CHEM.PROC_HEAT.THERM.LPG</t>
  </si>
  <si>
    <t>FUEL_EMI.ktCO2.NL.CHI.OTHER_CHEM.PROC_HEAT.THERM.DIESEL_LIQBIO</t>
  </si>
  <si>
    <t>FUEL_EMI.ktCO2.NL.CHI.OTHER_CHEM.PROC_HEAT.THERM.RFO</t>
  </si>
  <si>
    <t>FUEL_EMI.ktCO2.NL.CHI.OTHER_CHEM.PROC_HEAT.THERM.NG_BIOGAS</t>
  </si>
  <si>
    <t>FUEL_EMI.ktCO2.NL.CHI.OTHER_CHEM.PROC_HEAT.ELEC.ELEC</t>
  </si>
  <si>
    <t>FUEL_EMI.ktCO2.NL.CHI.OTHER_CHEM.PROC_COOL.THERM.NG_BIOGAS</t>
  </si>
  <si>
    <t>FUEL_EMI.ktCO2.NL.CHI.OTHER_CHEM.PROC_COOL_STEAM.TOTAL.TOTAL</t>
  </si>
  <si>
    <t>FUEL_EMI.ktCO2.NL.CHI.OTHER_CHEM.PROC_COOL_STEAM.STEAM.SOLIDS</t>
  </si>
  <si>
    <t>FUEL_EMI.ktCO2.NL.CHI.OTHER_CHEM.PROC_COOL_STEAM.STEAM.RFG</t>
  </si>
  <si>
    <t>FUEL_EMI.ktCO2.NL.CHI.OTHER_CHEM.PROC_COOL_STEAM.STEAM.LPG</t>
  </si>
  <si>
    <t>FUEL_EMI.ktCO2.NL.CHI.OTHER_CHEM.PROC_COOL_STEAM.STEAM.DIESEL_LIQBIO</t>
  </si>
  <si>
    <t>FUEL_EMI.ktCO2.NL.CHI.OTHER_CHEM.PROC_COOL_STEAM.STEAM.RFO</t>
  </si>
  <si>
    <t>FUEL_EMI.ktCO2.NL.CHI.OTHER_CHEM.PROC_COOL_STEAM.STEAM.OTHER</t>
  </si>
  <si>
    <t>FUEL_EMI.ktCO2.NL.CHI.OTHER_CHEM.PROC_COOL_STEAM.STEAM.NG_BIOGAS</t>
  </si>
  <si>
    <t>FUEL_EMI.ktCO2.NL.CHI.OTHER_CHEM.PROC_COOL_STEAM.STEAM.DERIVED</t>
  </si>
  <si>
    <t>FUEL_EMI.ktCO2.NL.CHI.OTHER_CHEM.PROC_COOL_STEAM.STEAM.BIOMASS_WASTE</t>
  </si>
  <si>
    <t>FUEL_EMI.ktCO2.NL.CHI.OTHER_CHEM.PROC_COOL_STEAM.STEAM.STEAM_DISTR</t>
  </si>
  <si>
    <t>FUEL_EMI.ktCO2.NL.CHI.OTHER_CHEM.PROC_COOL.ELEC.ELEC</t>
  </si>
  <si>
    <t>FUEL_EMI.ktCO2.NL.CHI.OTHER_CHEM.GENERIC.MECH.ELEC</t>
  </si>
  <si>
    <t>PROCESS_EMI.ktCO2.NL.CHI.OTHER_CHEM</t>
  </si>
  <si>
    <t>FUEL_EMI.ktCO2.NL.CHI.PHARM.TOTAL.TOTAL.TOTAL</t>
  </si>
  <si>
    <t>FUEL_EMI.ktCO2.NL.CHI.PHARM.LIGHT.GENERIC.ELEC</t>
  </si>
  <si>
    <t>FUEL_EMI.ktCO2.NL.CHI.PHARM.AIRCOMP.GENERIC.ELEC</t>
  </si>
  <si>
    <t>FUEL_EMI.ktCO2.NL.CHI.PHARM.MOTOR.GENERIC.ELEC</t>
  </si>
  <si>
    <t>FUEL_EMI.ktCO2.NL.CHI.PHARM.FANS.GENERIC.ELEC</t>
  </si>
  <si>
    <t>FUEL_EMI.ktCO2.NL.CHI.PHARM.LOW_ENTH.TOTAL.TOTAL</t>
  </si>
  <si>
    <t>FUEL_EMI.ktCO2.NL.CHI.PHARM.LOW_ENTH.THERM.DIESEL_LIQBIO</t>
  </si>
  <si>
    <t>FUEL_EMI.ktCO2.NL.CHI.PHARM.LOW_ENTH.THERM.NG_BIOGAS</t>
  </si>
  <si>
    <t>FUEL_EMI.ktCO2.NL.CHI.PHARM.LOW_ENTH.THERM.SOLAR_GEO</t>
  </si>
  <si>
    <t>FUEL_EMI.ktCO2.NL.CHI.PHARM.LOW_ENTH.HP.AMBIENT</t>
  </si>
  <si>
    <t>FUEL_EMI.ktCO2.NL.CHI.PHARM.LOW_ENTH.THERM.ELEC</t>
  </si>
  <si>
    <t>FUEL_EMI.ktCO2.NL.CHI.PHARM.PROCESSING_STEAM.TOTAL.TOTAL</t>
  </si>
  <si>
    <t>FUEL_EMI.ktCO2.NL.CHI.PHARM.PROCESSING_STEAM.STEAM.SOLIDS</t>
  </si>
  <si>
    <t>FUEL_EMI.ktCO2.NL.CHI.PHARM.PROCESSING_STEAM.STEAM.RFG</t>
  </si>
  <si>
    <t>FUEL_EMI.ktCO2.NL.CHI.PHARM.PROCESSING_STEAM.STEAM.LPG</t>
  </si>
  <si>
    <t>FUEL_EMI.ktCO2.NL.CHI.PHARM.PROCESSING_STEAM.STEAM.DIESEL_LIQBIO</t>
  </si>
  <si>
    <t>FUEL_EMI.ktCO2.NL.CHI.PHARM.PROCESSING_STEAM.STEAM.RFO</t>
  </si>
  <si>
    <t>FUEL_EMI.ktCO2.NL.CHI.PHARM.PROCESSING_STEAM.STEAM.OTHER</t>
  </si>
  <si>
    <t>FUEL_EMI.ktCO2.NL.CHI.PHARM.PROCESSING_STEAM.STEAM.NG_BIOGAS</t>
  </si>
  <si>
    <t>FUEL_EMI.ktCO2.NL.CHI.PHARM.PROCESSING_STEAM.STEAM.DERIVED</t>
  </si>
  <si>
    <t>FUEL_EMI.ktCO2.NL.CHI.PHARM.PROCESSING_STEAM.STEAM.BIOMASS_WASTE</t>
  </si>
  <si>
    <t>FUEL_EMI.ktCO2.NL.CHI.PHARM.PROCESSING_STEAM.STEAM.STEAM_DISTR</t>
  </si>
  <si>
    <t>FUEL_EMI.ktCO2.NL.CHI.PHARM.PROCESSING.MICROW.ELEC</t>
  </si>
  <si>
    <t>FUEL_EMI.ktCO2.NL.CHI.PHARM.PROC_HEAT.TOTAL.TOTAL</t>
  </si>
  <si>
    <t>FUEL_EMI.ktCO2.NL.CHI.PHARM.PROC_HEAT.THERM.TOTAL</t>
  </si>
  <si>
    <t>FUEL_EMI.ktCO2.NL.CHI.PHARM.PROC_HEAT.THERM.SOLIDS</t>
  </si>
  <si>
    <t>FUEL_EMI.ktCO2.NL.CHI.PHARM.PROC_HEAT.THERM.LPG</t>
  </si>
  <si>
    <t>FUEL_EMI.ktCO2.NL.CHI.PHARM.PROC_HEAT.THERM.DIESEL_LIQBIO</t>
  </si>
  <si>
    <t>FUEL_EMI.ktCO2.NL.CHI.PHARM.PROC_HEAT.THERM.RFO</t>
  </si>
  <si>
    <t>FUEL_EMI.ktCO2.NL.CHI.PHARM.PROC_HEAT.THERM.NG_BIOGAS</t>
  </si>
  <si>
    <t>FUEL_EMI.ktCO2.NL.CHI.PHARM.PROC_HEAT.ELEC.ELEC</t>
  </si>
  <si>
    <t>FUEL_EMI.ktCO2.NL.CHI.PHARM.PROC_COOL.THERM.NG_BIOGAS</t>
  </si>
  <si>
    <t>FUEL_EMI.ktCO2.NL.CHI.PHARM.PROC_COOL_STEAM.TOTAL.TOTAL</t>
  </si>
  <si>
    <t>FUEL_EMI.ktCO2.NL.CHI.PHARM.PROC_COOL_STEAM.STEAM.SOLIDS</t>
  </si>
  <si>
    <t>FUEL_EMI.ktCO2.NL.CHI.PHARM.PROC_COOL_STEAM.STEAM.RFG</t>
  </si>
  <si>
    <t>FUEL_EMI.ktCO2.NL.CHI.PHARM.PROC_COOL_STEAM.STEAM.LPG</t>
  </si>
  <si>
    <t>FUEL_EMI.ktCO2.NL.CHI.PHARM.PROC_COOL_STEAM.STEAM.DIESEL_LIQBIO</t>
  </si>
  <si>
    <t>FUEL_EMI.ktCO2.NL.CHI.PHARM.PROC_COOL_STEAM.STEAM.RFO</t>
  </si>
  <si>
    <t>FUEL_EMI.ktCO2.NL.CHI.PHARM.PROC_COOL_STEAM.STEAM.OTHER</t>
  </si>
  <si>
    <t>FUEL_EMI.ktCO2.NL.CHI.PHARM.PROC_COOL_STEAM.STEAM.NG_BIOGAS</t>
  </si>
  <si>
    <t>FUEL_EMI.ktCO2.NL.CHI.PHARM.PROC_COOL_STEAM.STEAM.DERIVED</t>
  </si>
  <si>
    <t>FUEL_EMI.ktCO2.NL.CHI.PHARM.PROC_COOL_STEAM.STEAM.BIOMASS_WASTE</t>
  </si>
  <si>
    <t>FUEL_EMI.ktCO2.NL.CHI.PHARM.PROC_COOL_STEAM.STEAM.STEAM_DISTR</t>
  </si>
  <si>
    <t>FUEL_EMI.ktCO2.NL.CHI.PHARM.PROC_COOL.ELEC.ELEC</t>
  </si>
  <si>
    <t>FUEL_EMI.ktCO2.NL.CHI.PHARM.GENERIC.MECH.ELEC</t>
  </si>
  <si>
    <t>Basic chemicals (over energy consumption, without process emissions)</t>
  </si>
  <si>
    <t>Other chemicals (without process emissions)</t>
  </si>
  <si>
    <t>VA.Meuro2015.NL.NMM.CEM</t>
  </si>
  <si>
    <t>VA.Meuro2015.NL.NMM.CER</t>
  </si>
  <si>
    <t>VA.Meuro2015.NL.NMM.GLASS</t>
  </si>
  <si>
    <t>Cement (kt)</t>
  </si>
  <si>
    <t>OUTPUT.kt.NL.NMM.CEM</t>
  </si>
  <si>
    <t>Ceramics &amp; other NMM (kt bricks eq.)</t>
  </si>
  <si>
    <t>OUTPUT.kt.NL.NMM.CER</t>
  </si>
  <si>
    <t>Glass production  (kt)</t>
  </si>
  <si>
    <t>OUTPUT.kt.NL.NMM.GLASS</t>
  </si>
  <si>
    <t>CAP.kt.NL.NMM.CEM</t>
  </si>
  <si>
    <t>CAP.kt.NL.NMM.CER</t>
  </si>
  <si>
    <t>CAP.kt.NL.NMM.GLASS</t>
  </si>
  <si>
    <t>NEWCAP.kt.NL.NMM.CEM</t>
  </si>
  <si>
    <t>NEWCAP.kt.NL.NMM.CER</t>
  </si>
  <si>
    <t>NEWCAP.kt.NL.NMM.GLASS</t>
  </si>
  <si>
    <t>FEC.ktoe.NL.NMM.TOTAL.TOTAL.TOTAL.TOTAL</t>
  </si>
  <si>
    <t>FEC.ktoe.NL.NMM.TOTAL.TOTAL.TOTAL.SOLIDS</t>
  </si>
  <si>
    <t>FEC.ktoe.NL.NMM.TOTAL.TOTAL.TOTAL.RFG</t>
  </si>
  <si>
    <t>FEC.ktoe.NL.NMM.TOTAL.TOTAL.TOTAL.LPG</t>
  </si>
  <si>
    <t>FEC.ktoe.NL.NMM.TOTAL.TOTAL.TOTAL.DIESEL</t>
  </si>
  <si>
    <t>FEC.ktoe.NL.NMM.TOTAL.TOTAL.TOTAL.RFO</t>
  </si>
  <si>
    <t>FEC.ktoe.NL.NMM.TOTAL.TOTAL.TOTAL.OTHER</t>
  </si>
  <si>
    <t>FEC.ktoe.NL.NMM.TOTAL.TOTAL.TOTAL.NG</t>
  </si>
  <si>
    <t>FEC.ktoe.NL.NMM.TOTAL.TOTAL.TOTAL.DERIVED</t>
  </si>
  <si>
    <t>FEC.ktoe.NL.NMM.TOTAL.TOTAL.TOTAL.BIOMASS_WASTE</t>
  </si>
  <si>
    <t>FEC.ktoe.NL.NMM.TOTAL.TOTAL.TOTAL.BIOGAS</t>
  </si>
  <si>
    <t>FEC.ktoe.NL.NMM.TOTAL.TOTAL.TOTAL.LIQBIO</t>
  </si>
  <si>
    <t>FEC.ktoe.NL.NMM.TOTAL.TOTAL.TOTAL.SOLAR</t>
  </si>
  <si>
    <t>FEC.ktoe.NL.NMM.TOTAL.TOTAL.TOTAL.GEO</t>
  </si>
  <si>
    <t>FEC.ktoe.NL.NMM.TOTAL.TOTAL.TOTAL.AMBIENT</t>
  </si>
  <si>
    <t>FEC.ktoe.NL.NMM.TOTAL.TOTAL.TOTAL.STEAM_DISTR</t>
  </si>
  <si>
    <t>FEC.ktoe.NL.NMM.TOTAL.TOTAL.TOTAL.ELEC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</si>
  <si>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</si>
  <si>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</si>
  <si>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</si>
  <si>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FEC.ktoe.NL.NMM.CEM.TOTAL.TOTAL.TOTAL</t>
  </si>
  <si>
    <t>FEC.ktoe.NL.NMM.CEM.LIGHT.GENERIC.ELEC</t>
  </si>
  <si>
    <t>FEC.ktoe.NL.NMM.CEM.AIRCOMP.GENERIC.ELEC</t>
  </si>
  <si>
    <t>FEC.ktoe.NL.NMM.CEM.MOTOR.GENERIC.ELEC</t>
  </si>
  <si>
    <t>FEC.ktoe.NL.NMM.CEM.FANS.GENERIC.ELEC</t>
  </si>
  <si>
    <t>FEC.ktoe.NL.NMM.CEM.LOW_ENTH.TOTAL.TOTAL</t>
  </si>
  <si>
    <t>FEC.ktoe.NL.NMM.CEM.LOW_ENTH.THERM.DIESEL_LIQBIO</t>
  </si>
  <si>
    <t>FEC.ktoe.NL.NMM.CEM.LOW_ENTH.THERM.NG_BIOGAS</t>
  </si>
  <si>
    <t>FEC.ktoe.NL.NMM.CEM.LOW_ENTH.THERM.SOLAR_GEO</t>
  </si>
  <si>
    <t>FEC.ktoe.NL.NMM.CEM.LOW_ENTH.HP.AMBIENT</t>
  </si>
  <si>
    <t>FEC.ktoe.NL.NMM.CEM.LOW_ENTH.THERM.ELEC</t>
  </si>
  <si>
    <t>Cement: Grinding, milling of raw material</t>
  </si>
  <si>
    <t>FEC.ktoe.NL.NMM.CEM.GRINDING_RAW.MECH.ELEC</t>
  </si>
  <si>
    <t>Cement: Pre-heating and pre-calcination</t>
  </si>
  <si>
    <t>FEC.ktoe.NL.NMM.CEM.PREHEAT.TOTAL.TOTAL</t>
  </si>
  <si>
    <t>FEC.ktoe.NL.NMM.CEM.PREHEAT.THERM.SOLIDS</t>
  </si>
  <si>
    <t>FEC.ktoe.NL.NMM.CEM.PREHEAT.THERM.LPG</t>
  </si>
  <si>
    <t>FEC.ktoe.NL.NMM.CEM.PREHEAT.THERM.DIESEL_LIQBIO</t>
  </si>
  <si>
    <t>FEC.ktoe.NL.NMM.CEM.PREHEAT.THERM.RFO</t>
  </si>
  <si>
    <t>FEC.ktoe.NL.NMM.CEM.PREHEAT.THERM.OTHER</t>
  </si>
  <si>
    <t>FEC.ktoe.NL.NMM.CEM.PREHEAT.THERM.NG_BIOGAS</t>
  </si>
  <si>
    <t>FEC.ktoe.NL.NMM.CEM.PREHEAT.THERM.BIOMASS_WASTE</t>
  </si>
  <si>
    <t>Cement: Clinker production (kilns)</t>
  </si>
  <si>
    <t>FEC.ktoe.NL.NMM.CEM.KILN.TOTAL.TOTAL</t>
  </si>
  <si>
    <t>FEC.ktoe.NL.NMM.CEM.KILN.THERM.SOLIDS</t>
  </si>
  <si>
    <t>FEC.ktoe.NL.NMM.CEM.KILN.THERM.LPG</t>
  </si>
  <si>
    <t>FEC.ktoe.NL.NMM.CEM.KILN.THERM.DIESEL_LIQBIO</t>
  </si>
  <si>
    <t>FEC.ktoe.NL.NMM.CEM.KILN.THERM.RFO</t>
  </si>
  <si>
    <t>FEC.ktoe.NL.NMM.CEM.KILN.THERM.OTHER</t>
  </si>
  <si>
    <t>FEC.ktoe.NL.NMM.CEM.KILN.THERM.NG_BIOGAS</t>
  </si>
  <si>
    <t>FEC.ktoe.NL.NMM.CEM.KILN.THERM.BIOMASS_WASTE</t>
  </si>
  <si>
    <t>Cement: Grinding, packaging and precasting</t>
  </si>
  <si>
    <t>Cement: Grinding, packaging and precasting (electricity)</t>
  </si>
  <si>
    <t>FEC.ktoe.NL.NMM.CEM.PRECAST.MECH.ELEC</t>
  </si>
  <si>
    <t>Cement: Precasting - Steam</t>
  </si>
  <si>
    <t>FEC.ktoe.NL.NMM.CEM.PRECAST_STEAM.TOTAL.TOTAL</t>
  </si>
  <si>
    <t>FEC.ktoe.NL.NMM.CEM.PRECAST_STEAM.STEAM.SOLIDS</t>
  </si>
  <si>
    <t>FEC.ktoe.NL.NMM.CEM.PRECAST_STEAM.STEAM.RFG</t>
  </si>
  <si>
    <t>FEC.ktoe.NL.NMM.CEM.PRECAST_STEAM.STEAM.LPG</t>
  </si>
  <si>
    <t>FEC.ktoe.NL.NMM.CEM.PRECAST_STEAM.STEAM.DIESEL_LIQBIO</t>
  </si>
  <si>
    <t>FEC.ktoe.NL.NMM.CEM.PRECAST_STEAM.STEAM.RFO</t>
  </si>
  <si>
    <t>FEC.ktoe.NL.NMM.CEM.PRECAST_STEAM.STEAM.OTHER</t>
  </si>
  <si>
    <t>FEC.ktoe.NL.NMM.CEM.PRECAST_STEAM.STEAM.NG_BIOGAS</t>
  </si>
  <si>
    <t>FEC.ktoe.NL.NMM.CEM.PRECAST_STEAM.STEAM.DERIVED</t>
  </si>
  <si>
    <t>FEC.ktoe.NL.NMM.CEM.PRECAST_STEAM.STEAM.BIOMASS_WASTE</t>
  </si>
  <si>
    <t>FEC.ktoe.NL.NMM.CEM.PRECAST_STEAM.STEAM.STEAM_DISTR</t>
  </si>
  <si>
    <t>FEC.ktoe.NL.NMM.CER.TOTAL.TOTAL.TOTAL</t>
  </si>
  <si>
    <t>FEC.ktoe.NL.NMM.CER.LIGHT.GENERIC.ELEC</t>
  </si>
  <si>
    <t>FEC.ktoe.NL.NMM.CER.AIRCOMP.GENERIC.ELEC</t>
  </si>
  <si>
    <t>FEC.ktoe.NL.NMM.CER.MOTOR.GENERIC.ELEC</t>
  </si>
  <si>
    <t>FEC.ktoe.NL.NMM.CER.FANS.GENERIC.ELEC</t>
  </si>
  <si>
    <t>FEC.ktoe.NL.NMM.CER.LOW_ENTH.TOTAL.TOTAL</t>
  </si>
  <si>
    <t>FEC.ktoe.NL.NMM.CER.LOW_ENTH.THERM.DIESEL_LIQBIO</t>
  </si>
  <si>
    <t>FEC.ktoe.NL.NMM.CER.LOW_ENTH.THERM.NG_BIOGAS</t>
  </si>
  <si>
    <t>FEC.ktoe.NL.NMM.CER.LOW_ENTH.THERM.SOLAR_GEO</t>
  </si>
  <si>
    <t>FEC.ktoe.NL.NMM.CER.LOW_ENTH.HP.AMBIENT</t>
  </si>
  <si>
    <t>FEC.ktoe.NL.NMM.CER.LOW_ENTH.THERM.ELEC</t>
  </si>
  <si>
    <t>Ceramics: Mixing of raw material</t>
  </si>
  <si>
    <t>FEC.ktoe.NL.NMM.CER.MIXING.MECH.ELEC</t>
  </si>
  <si>
    <t>Ceramics: Drying and sintering of raw material</t>
  </si>
  <si>
    <t>Ceramics: Thermal drying and sintering</t>
  </si>
  <si>
    <t>FEC.ktoe.NL.NMM.CER.DRYING.TOTAL.TOTAL</t>
  </si>
  <si>
    <t>FEC.ktoe.NL.NMM.CER.DRYING.THERM.SOLIDS</t>
  </si>
  <si>
    <t>FEC.ktoe.NL.NMM.CER.DRYING.THERM.LPG</t>
  </si>
  <si>
    <t>FEC.ktoe.NL.NMM.CER.DRYING.THERM.DIESEL_LIQBIO</t>
  </si>
  <si>
    <t>FEC.ktoe.NL.NMM.CER.DRYING.THERM.RFO</t>
  </si>
  <si>
    <t>FEC.ktoe.NL.NMM.CER.DRYING.THERM.NG_BIOGAS</t>
  </si>
  <si>
    <t>Ceramics: Steam drying and sintering</t>
  </si>
  <si>
    <t>FEC.ktoe.NL.NMM.CER.DRYING_STEAM.TOTAL.TOTAL</t>
  </si>
  <si>
    <t>FEC.ktoe.NL.NMM.CER.DRYING_STEAM.STEAM.SOLIDS</t>
  </si>
  <si>
    <t>FEC.ktoe.NL.NMM.CER.DRYING_STEAM.STEAM.RFG</t>
  </si>
  <si>
    <t>FEC.ktoe.NL.NMM.CER.DRYING_STEAM.STEAM.LPG</t>
  </si>
  <si>
    <t>FEC.ktoe.NL.NMM.CER.DRYING_STEAM.STEAM.DIESEL_LIQBIO</t>
  </si>
  <si>
    <t>FEC.ktoe.NL.NMM.CER.DRYING_STEAM.STEAM.RFO</t>
  </si>
  <si>
    <t>FEC.ktoe.NL.NMM.CER.DRYING_STEAM.STEAM.OTHER</t>
  </si>
  <si>
    <t>FEC.ktoe.NL.NMM.CER.DRYING_STEAM.STEAM.NG_BIOGAS</t>
  </si>
  <si>
    <t>FEC.ktoe.NL.NMM.CER.DRYING_STEAM.STEAM.DERIVED</t>
  </si>
  <si>
    <t>FEC.ktoe.NL.NMM.CER.DRYING_STEAM.STEAM.BIOMASS_WASTE</t>
  </si>
  <si>
    <t>FEC.ktoe.NL.NMM.CER.DRYING_STEAM.STEAM.STEAM_DISTR</t>
  </si>
  <si>
    <t>Ceramics: Microwave drying and sintering</t>
  </si>
  <si>
    <t>FEC.ktoe.NL.NMM.CER.DRYING_MICROW.MICROW.ELEC</t>
  </si>
  <si>
    <t>Ceramics: Primary production process</t>
  </si>
  <si>
    <t>Ceramics: Thermal kiln</t>
  </si>
  <si>
    <t>FEC.ktoe.NL.NMM.CER.KILN_THERM.TOTAL.TOTAL</t>
  </si>
  <si>
    <t>FEC.ktoe.NL.NMM.CER.KILN_THERM.THERM.SOLIDS</t>
  </si>
  <si>
    <t>FEC.ktoe.NL.NMM.CER.KILN_THERM.THERM.LPG</t>
  </si>
  <si>
    <t>FEC.ktoe.NL.NMM.CER.KILN_THERM.THERM.DIESEL_LIQBIO</t>
  </si>
  <si>
    <t>FEC.ktoe.NL.NMM.CER.KILN_THERM.THERM.RFO</t>
  </si>
  <si>
    <t>FEC.ktoe.NL.NMM.CER.KILN_THERM.THERM.OTHER</t>
  </si>
  <si>
    <t>FEC.ktoe.NL.NMM.CER.KILN_THERM.THERM.NG_BIOGAS</t>
  </si>
  <si>
    <t>FEC.ktoe.NL.NMM.CER.KILN_THERM.THERM.BIOMASS_WASTE</t>
  </si>
  <si>
    <t>Ceramics: Electric kiln</t>
  </si>
  <si>
    <t>FEC.ktoe.NL.NMM.CER.KILN_ELEC.ELEC.ELEC</t>
  </si>
  <si>
    <t>Ceramics: Product finishing</t>
  </si>
  <si>
    <t>Ceramics: Thermal furnace</t>
  </si>
  <si>
    <t>FEC.ktoe.NL.NMM.CER.FINISHING.TOTAL.TOTAL</t>
  </si>
  <si>
    <t>FEC.ktoe.NL.NMM.CER.FINISHING.THERM.SOLIDS</t>
  </si>
  <si>
    <t>FEC.ktoe.NL.NMM.CER.FINISHING.THERM.LPG</t>
  </si>
  <si>
    <t>FEC.ktoe.NL.NMM.CER.FINISHING.THERM.DIESEL_LIQBIO</t>
  </si>
  <si>
    <t>FEC.ktoe.NL.NMM.CER.FINISHING.THERM.RFO</t>
  </si>
  <si>
    <t>FEC.ktoe.NL.NMM.CER.FINISHING.THERM.NG_BIOGAS</t>
  </si>
  <si>
    <t>Ceramics: Electric furnace</t>
  </si>
  <si>
    <t>FEC.ktoe.NL.NMM.CER.FINISHING_ELEC.ELEC.ELEC</t>
  </si>
  <si>
    <t>FEC.ktoe.NL.NMM.GLASS.TOTAL.TOTAL.TOTAL</t>
  </si>
  <si>
    <t>FEC.ktoe.NL.NMM.GLASS.LIGHT.GENERIC.ELEC</t>
  </si>
  <si>
    <t>FEC.ktoe.NL.NMM.GLASS.AIRCOMP.GENERIC.ELEC</t>
  </si>
  <si>
    <t>FEC.ktoe.NL.NMM.GLASS.MOTOR.GENERIC.ELEC</t>
  </si>
  <si>
    <t>FEC.ktoe.NL.NMM.GLASS.FANS.GENERIC.ELEC</t>
  </si>
  <si>
    <t>FEC.ktoe.NL.NMM.GLASS.LOW_ENTH.TOTAL.TOTAL</t>
  </si>
  <si>
    <t>FEC.ktoe.NL.NMM.GLASS.LOW_ENTH.THERM.DIESEL_LIQBIO</t>
  </si>
  <si>
    <t>FEC.ktoe.NL.NMM.GLASS.LOW_ENTH.THERM.NG_BIOGAS</t>
  </si>
  <si>
    <t>FEC.ktoe.NL.NMM.GLASS.LOW_ENTH.THERM.SOLAR_GEO</t>
  </si>
  <si>
    <t>FEC.ktoe.NL.NMM.GLASS.LOW_ENTH.HP.AMBIENT</t>
  </si>
  <si>
    <t>FEC.ktoe.NL.NMM.GLASS.LOW_ENTH.THERM.ELEC</t>
  </si>
  <si>
    <t>Glass: Melting tank</t>
  </si>
  <si>
    <t>Glass: Thermal melting tank</t>
  </si>
  <si>
    <t>FEC.ktoe.NL.NMM.GLASS.MELTING.TOTAL.TOTAL</t>
  </si>
  <si>
    <t>FEC.ktoe.NL.NMM.GLASS.MELTING.THERM.SOLIDS</t>
  </si>
  <si>
    <t>FEC.ktoe.NL.NMM.GLASS.MELTING.THERM.LPG</t>
  </si>
  <si>
    <t>FEC.ktoe.NL.NMM.GLASS.MELTING.THERM.DIESEL_LIQBIO</t>
  </si>
  <si>
    <t>FEC.ktoe.NL.NMM.GLASS.MELTING.THERM.RFO</t>
  </si>
  <si>
    <t>FEC.ktoe.NL.NMM.GLASS.MELTING.THERM.NG_BIOGAS</t>
  </si>
  <si>
    <t>Glass: Electric melting tank</t>
  </si>
  <si>
    <t>FEC.ktoe.NL.NMM.GLASS.MELTING_ELEC.ELEC.ELEC</t>
  </si>
  <si>
    <t>Glass: Forming</t>
  </si>
  <si>
    <t>FEC.ktoe.NL.NMM.GLASS.FORMING.ELEC.ELEC</t>
  </si>
  <si>
    <t>Glass: Annealing</t>
  </si>
  <si>
    <t>Glass: Annealing - thermal</t>
  </si>
  <si>
    <t>FEC.ktoe.NL.NMM.GLASS.ANNEALING.TOTAL.TOTAL</t>
  </si>
  <si>
    <t>FEC.ktoe.NL.NMM.GLASS.ANNEALING.THERM.SOLIDS</t>
  </si>
  <si>
    <t>FEC.ktoe.NL.NMM.GLASS.ANNEALING.THERM.LPG</t>
  </si>
  <si>
    <t>FEC.ktoe.NL.NMM.GLASS.ANNEALING.THERM.DIESEL_LIQBIO</t>
  </si>
  <si>
    <t>FEC.ktoe.NL.NMM.GLASS.ANNEALING.THERM.RFO</t>
  </si>
  <si>
    <t>FEC.ktoe.NL.NMM.GLASS.ANNEALING.THERM.NG_BIOGAS</t>
  </si>
  <si>
    <t>Glass: Annealing - electric</t>
  </si>
  <si>
    <t>FEC.ktoe.NL.NMM.GLASS.ANNEALING_ELEC.ELEC.ELEC</t>
  </si>
  <si>
    <t>Glass: Finishing processes</t>
  </si>
  <si>
    <t>FEC.ktoe.NL.NMM.GLASS.FINISHING.ELEC.ELEC</t>
  </si>
  <si>
    <t>Cement: Grinding, packaging - electric</t>
  </si>
  <si>
    <t>Cement: Precasting - steam</t>
  </si>
  <si>
    <t>UED.ktoe.NL.NMM.CEM.TOTAL.TOTAL.TOTAL</t>
  </si>
  <si>
    <t>UED.ktoe.NL.NMM.CEM.LIGHT.GENERIC.ELEC</t>
  </si>
  <si>
    <t>UED.ktoe.NL.NMM.CEM.AIRCOMP.GENERIC.ELEC</t>
  </si>
  <si>
    <t>UED.ktoe.NL.NMM.CEM.MOTOR.GENERIC.ELEC</t>
  </si>
  <si>
    <t>UED.ktoe.NL.NMM.CEM.FANS.GENERIC.ELEC</t>
  </si>
  <si>
    <t>UED.ktoe.NL.NMM.CEM.LOW_ENTH.TOTAL.TOTAL</t>
  </si>
  <si>
    <t>UED.ktoe.NL.NMM.CEM.LOW_ENTH.THERM.DIESEL_LIQBIO</t>
  </si>
  <si>
    <t>UED.ktoe.NL.NMM.CEM.LOW_ENTH.THERM.NG_BIOGAS</t>
  </si>
  <si>
    <t>UED.ktoe.NL.NMM.CEM.LOW_ENTH.THERM.SOLAR_GEO</t>
  </si>
  <si>
    <t>UED.ktoe.NL.NMM.CEM.LOW_ENTH.HP.AMBIENT</t>
  </si>
  <si>
    <t>UED.ktoe.NL.NMM.CEM.LOW_ENTH.THERM.ELEC</t>
  </si>
  <si>
    <t>UED.ktoe.NL.NMM.CEM.GRINDING_RAW.MECH.ELEC</t>
  </si>
  <si>
    <t>UED.ktoe.NL.NMM.CEM.PREHEAT.TOTAL.TOTAL</t>
  </si>
  <si>
    <t>UED.ktoe.NL.NMM.CEM.PREHEAT.THERM.SOLIDS</t>
  </si>
  <si>
    <t>UED.ktoe.NL.NMM.CEM.PREHEAT.THERM.LPG</t>
  </si>
  <si>
    <t>UED.ktoe.NL.NMM.CEM.PREHEAT.THERM.DIESEL_LIQBIO</t>
  </si>
  <si>
    <t>UED.ktoe.NL.NMM.CEM.PREHEAT.THERM.RFO</t>
  </si>
  <si>
    <t>UED.ktoe.NL.NMM.CEM.PREHEAT.THERM.OTHER</t>
  </si>
  <si>
    <t>UED.ktoe.NL.NMM.CEM.PREHEAT.THERM.NG_BIOGAS</t>
  </si>
  <si>
    <t>UED.ktoe.NL.NMM.CEM.PREHEAT.THERM.BIOMASS_WASTE</t>
  </si>
  <si>
    <t>UED.ktoe.NL.NMM.CEM.KILN.TOTAL.TOTAL</t>
  </si>
  <si>
    <t>UED.ktoe.NL.NMM.CEM.KILN.THERM.SOLIDS</t>
  </si>
  <si>
    <t>UED.ktoe.NL.NMM.CEM.KILN.THERM.LPG</t>
  </si>
  <si>
    <t>UED.ktoe.NL.NMM.CEM.KILN.THERM.DIESEL_LIQBIO</t>
  </si>
  <si>
    <t>UED.ktoe.NL.NMM.CEM.KILN.THERM.RFO</t>
  </si>
  <si>
    <t>UED.ktoe.NL.NMM.CEM.KILN.THERM.OTHER</t>
  </si>
  <si>
    <t>UED.ktoe.NL.NMM.CEM.KILN.THERM.NG_BIOGAS</t>
  </si>
  <si>
    <t>UED.ktoe.NL.NMM.CEM.KILN.THERM.BIOMASS_WASTE</t>
  </si>
  <si>
    <t>UED.ktoe.NL.NMM.CEM.PRECAST.MECH.ELEC</t>
  </si>
  <si>
    <t>UED.ktoe.NL.NMM.CEM.PRECAST_STEAM.TOTAL.TOTAL</t>
  </si>
  <si>
    <t>UED.ktoe.NL.NMM.CEM.PRECAST_STEAM.STEAM.SOLIDS</t>
  </si>
  <si>
    <t>UED.ktoe.NL.NMM.CEM.PRECAST_STEAM.STEAM.RFG</t>
  </si>
  <si>
    <t>UED.ktoe.NL.NMM.CEM.PRECAST_STEAM.STEAM.LPG</t>
  </si>
  <si>
    <t>UED.ktoe.NL.NMM.CEM.PRECAST_STEAM.STEAM.DIESEL_LIQBIO</t>
  </si>
  <si>
    <t>UED.ktoe.NL.NMM.CEM.PRECAST_STEAM.STEAM.RFO</t>
  </si>
  <si>
    <t>UED.ktoe.NL.NMM.CEM.PRECAST_STEAM.STEAM.OTHER</t>
  </si>
  <si>
    <t>UED.ktoe.NL.NMM.CEM.PRECAST_STEAM.STEAM.NG_BIOGAS</t>
  </si>
  <si>
    <t>UED.ktoe.NL.NMM.CEM.PRECAST_STEAM.STEAM.DERIVED</t>
  </si>
  <si>
    <t>UED.ktoe.NL.NMM.CEM.PRECAST_STEAM.STEAM.BIOMASS_WASTE</t>
  </si>
  <si>
    <t>UED.ktoe.NL.NMM.CEM.PRECAST_STEAM.STEAM.STEAM_DISTR</t>
  </si>
  <si>
    <t>UED.ktoe.NL.NMM.CER.TOTAL.TOTAL.TOTAL</t>
  </si>
  <si>
    <t>UED.ktoe.NL.NMM.CER.LIGHT.GENERIC.ELEC</t>
  </si>
  <si>
    <t>UED.ktoe.NL.NMM.CER.AIRCOMP.GENERIC.ELEC</t>
  </si>
  <si>
    <t>UED.ktoe.NL.NMM.CER.MOTOR.GENERIC.ELEC</t>
  </si>
  <si>
    <t>UED.ktoe.NL.NMM.CER.FANS.GENERIC.ELEC</t>
  </si>
  <si>
    <t>UED.ktoe.NL.NMM.CER.LOW_ENTH.TOTAL.TOTAL</t>
  </si>
  <si>
    <t>UED.ktoe.NL.NMM.CER.LOW_ENTH.THERM.DIESEL_LIQBIO</t>
  </si>
  <si>
    <t>UED.ktoe.NL.NMM.CER.LOW_ENTH.THERM.NG_BIOGAS</t>
  </si>
  <si>
    <t>UED.ktoe.NL.NMM.CER.LOW_ENTH.THERM.SOLAR_GEO</t>
  </si>
  <si>
    <t>UED.ktoe.NL.NMM.CER.LOW_ENTH.HP.AMBIENT</t>
  </si>
  <si>
    <t>UED.ktoe.NL.NMM.CER.LOW_ENTH.THERM.ELEC</t>
  </si>
  <si>
    <t>UED.ktoe.NL.NMM.CER.MIXING.MECH.ELEC</t>
  </si>
  <si>
    <t>UED.ktoe.NL.NMM.CER.DRYING.TOTAL.TOTAL</t>
  </si>
  <si>
    <t>UED.ktoe.NL.NMM.CER.DRYING.THERM.SOLIDS</t>
  </si>
  <si>
    <t>UED.ktoe.NL.NMM.CER.DRYING.THERM.LPG</t>
  </si>
  <si>
    <t>UED.ktoe.NL.NMM.CER.DRYING.THERM.DIESEL_LIQBIO</t>
  </si>
  <si>
    <t>UED.ktoe.NL.NMM.CER.DRYING.THERM.RFO</t>
  </si>
  <si>
    <t>UED.ktoe.NL.NMM.CER.DRYING.THERM.NG_BIOGAS</t>
  </si>
  <si>
    <t>UED.ktoe.NL.NMM.CER.DRYING_STEAM.TOTAL.TOTAL</t>
  </si>
  <si>
    <t>UED.ktoe.NL.NMM.CER.DRYING_STEAM.STEAM.SOLIDS</t>
  </si>
  <si>
    <t>UED.ktoe.NL.NMM.CER.DRYING_STEAM.STEAM.RFG</t>
  </si>
  <si>
    <t>UED.ktoe.NL.NMM.CER.DRYING_STEAM.STEAM.LPG</t>
  </si>
  <si>
    <t>UED.ktoe.NL.NMM.CER.DRYING_STEAM.STEAM.DIESEL_LIQBIO</t>
  </si>
  <si>
    <t>UED.ktoe.NL.NMM.CER.DRYING_STEAM.STEAM.RFO</t>
  </si>
  <si>
    <t>UED.ktoe.NL.NMM.CER.DRYING_STEAM.STEAM.OTHER</t>
  </si>
  <si>
    <t>UED.ktoe.NL.NMM.CER.DRYING_STEAM.STEAM.NG_BIOGAS</t>
  </si>
  <si>
    <t>UED.ktoe.NL.NMM.CER.DRYING_STEAM.STEAM.DERIVED</t>
  </si>
  <si>
    <t>UED.ktoe.NL.NMM.CER.DRYING_STEAM.STEAM.BIOMASS_WASTE</t>
  </si>
  <si>
    <t>UED.ktoe.NL.NMM.CER.DRYING_STEAM.STEAM.STEAM_DISTR</t>
  </si>
  <si>
    <t>UED.ktoe.NL.NMM.CER.DRYING_MICROW.MICROW.ELEC</t>
  </si>
  <si>
    <t>UED.ktoe.NL.NMM.CER.KILN_THERM.TOTAL.TOTAL</t>
  </si>
  <si>
    <t>UED.ktoe.NL.NMM.CER.KILN_THERM.THERM.SOLIDS</t>
  </si>
  <si>
    <t>UED.ktoe.NL.NMM.CER.KILN_THERM.THERM.LPG</t>
  </si>
  <si>
    <t>UED.ktoe.NL.NMM.CER.KILN_THERM.THERM.DIESEL_LIQBIO</t>
  </si>
  <si>
    <t>UED.ktoe.NL.NMM.CER.KILN_THERM.THERM.RFO</t>
  </si>
  <si>
    <t>UED.ktoe.NL.NMM.CER.KILN_THERM.THERM.OTHER</t>
  </si>
  <si>
    <t>UED.ktoe.NL.NMM.CER.KILN_THERM.THERM.NG_BIOGAS</t>
  </si>
  <si>
    <t>UED.ktoe.NL.NMM.CER.KILN_THERM.THERM.BIOMASS_WASTE</t>
  </si>
  <si>
    <t>UED.ktoe.NL.NMM.CER.KILN_ELEC.ELEC.ELEC</t>
  </si>
  <si>
    <t>UED.ktoe.NL.NMM.CER.FINISHING.TOTAL.TOTAL</t>
  </si>
  <si>
    <t>UED.ktoe.NL.NMM.CER.FINISHING.THERM.SOLIDS</t>
  </si>
  <si>
    <t>UED.ktoe.NL.NMM.CER.FINISHING.THERM.LPG</t>
  </si>
  <si>
    <t>UED.ktoe.NL.NMM.CER.FINISHING.THERM.DIESEL_LIQBIO</t>
  </si>
  <si>
    <t>UED.ktoe.NL.NMM.CER.FINISHING.THERM.RFO</t>
  </si>
  <si>
    <t>UED.ktoe.NL.NMM.CER.FINISHING.THERM.NG_BIOGAS</t>
  </si>
  <si>
    <t>UED.ktoe.NL.NMM.CER.FINISHING_ELEC.ELEC.ELEC</t>
  </si>
  <si>
    <t>UED.ktoe.NL.NMM.GLASS.TOTAL.TOTAL.TOTAL</t>
  </si>
  <si>
    <t>UED.ktoe.NL.NMM.GLASS.LIGHT.GENERIC.ELEC</t>
  </si>
  <si>
    <t>UED.ktoe.NL.NMM.GLASS.AIRCOMP.GENERIC.ELEC</t>
  </si>
  <si>
    <t>UED.ktoe.NL.NMM.GLASS.MOTOR.GENERIC.ELEC</t>
  </si>
  <si>
    <t>UED.ktoe.NL.NMM.GLASS.FANS.GENERIC.ELEC</t>
  </si>
  <si>
    <t>UED.ktoe.NL.NMM.GLASS.LOW_ENTH.TOTAL.TOTAL</t>
  </si>
  <si>
    <t>UED.ktoe.NL.NMM.GLASS.LOW_ENTH.THERM.DIESEL_LIQBIO</t>
  </si>
  <si>
    <t>UED.ktoe.NL.NMM.GLASS.LOW_ENTH.THERM.NG_BIOGAS</t>
  </si>
  <si>
    <t>UED.ktoe.NL.NMM.GLASS.LOW_ENTH.THERM.SOLAR_GEO</t>
  </si>
  <si>
    <t>UED.ktoe.NL.NMM.GLASS.LOW_ENTH.HP.AMBIENT</t>
  </si>
  <si>
    <t>UED.ktoe.NL.NMM.GLASS.LOW_ENTH.THERM.ELEC</t>
  </si>
  <si>
    <t>UED.ktoe.NL.NMM.GLASS.MELTING.TOTAL.TOTAL</t>
  </si>
  <si>
    <t>UED.ktoe.NL.NMM.GLASS.MELTING.THERM.SOLIDS</t>
  </si>
  <si>
    <t>UED.ktoe.NL.NMM.GLASS.MELTING.THERM.LPG</t>
  </si>
  <si>
    <t>UED.ktoe.NL.NMM.GLASS.MELTING.THERM.DIESEL_LIQBIO</t>
  </si>
  <si>
    <t>UED.ktoe.NL.NMM.GLASS.MELTING.THERM.RFO</t>
  </si>
  <si>
    <t>UED.ktoe.NL.NMM.GLASS.MELTING.THERM.NG_BIOGAS</t>
  </si>
  <si>
    <t>UED.ktoe.NL.NMM.GLASS.MELTING_ELEC.ELEC.ELEC</t>
  </si>
  <si>
    <t>UED.ktoe.NL.NMM.GLASS.FORMING.ELEC.ELEC</t>
  </si>
  <si>
    <t>UED.ktoe.NL.NMM.GLASS.ANNEALING.TOTAL.TOTAL</t>
  </si>
  <si>
    <t>UED.ktoe.NL.NMM.GLASS.ANNEALING.THERM.SOLIDS</t>
  </si>
  <si>
    <t>UED.ktoe.NL.NMM.GLASS.ANNEALING.THERM.LPG</t>
  </si>
  <si>
    <t>UED.ktoe.NL.NMM.GLASS.ANNEALING.THERM.DIESEL_LIQBIO</t>
  </si>
  <si>
    <t>UED.ktoe.NL.NMM.GLASS.ANNEALING.THERM.RFO</t>
  </si>
  <si>
    <t>UED.ktoe.NL.NMM.GLASS.ANNEALING.THERM.NG_BIOGAS</t>
  </si>
  <si>
    <t>UED.ktoe.NL.NMM.GLASS.ANNEALING_ELEC.ELEC.ELEC</t>
  </si>
  <si>
    <t>UED.ktoe.NL.NMM.GLASS.FINISHING.ELEC.ELEC</t>
  </si>
  <si>
    <t>FUEL_EMI.ktCO2.NL.NMM.CEM.LIGHT.GENERIC.ELEC</t>
  </si>
  <si>
    <t>FUEL_EMI.ktCO2.NL.NMM.CEM.AIRCOMP.GENERIC.ELEC</t>
  </si>
  <si>
    <t>FUEL_EMI.ktCO2.NL.NMM.CEM.MOTOR.GENERIC.ELEC</t>
  </si>
  <si>
    <t>FUEL_EMI.ktCO2.NL.NMM.CEM.FANS.GENERIC.ELEC</t>
  </si>
  <si>
    <t>FUEL_EMI.ktCO2.NL.NMM.CEM.LOW_ENTH.TOTAL.TOTAL</t>
  </si>
  <si>
    <t>FUEL_EMI.ktCO2.NL.NMM.CEM.LOW_ENTH.THERM.DIESEL_LIQBIO</t>
  </si>
  <si>
    <t>FUEL_EMI.ktCO2.NL.NMM.CEM.LOW_ENTH.THERM.NG_BIOGAS</t>
  </si>
  <si>
    <t>FUEL_EMI.ktCO2.NL.NMM.CEM.LOW_ENTH.THERM.SOLAR_GEO</t>
  </si>
  <si>
    <t>FUEL_EMI.ktCO2.NL.NMM.CEM.LOW_ENTH.HP.AMBIENT</t>
  </si>
  <si>
    <t>FUEL_EMI.ktCO2.NL.NMM.CEM.LOW_ENTH.THERM.ELEC</t>
  </si>
  <si>
    <t>FUEL_EMI.ktCO2.NL.NMM.CEM.GRINDING_RAW.MECH.ELEC</t>
  </si>
  <si>
    <t>FUEL_EMI.ktCO2.NL.NMM.CEM.PREHEAT.TOTAL.TOTAL</t>
  </si>
  <si>
    <t>FUEL_EMI.ktCO2.NL.NMM.CEM.PREHEAT.THERM.SOLIDS</t>
  </si>
  <si>
    <t>FUEL_EMI.ktCO2.NL.NMM.CEM.PREHEAT.THERM.LPG</t>
  </si>
  <si>
    <t>FUEL_EMI.ktCO2.NL.NMM.CEM.PREHEAT.THERM.DIESEL_LIQBIO</t>
  </si>
  <si>
    <t>FUEL_EMI.ktCO2.NL.NMM.CEM.PREHEAT.THERM.RFO</t>
  </si>
  <si>
    <t>FUEL_EMI.ktCO2.NL.NMM.CEM.PREHEAT.THERM.OTHER</t>
  </si>
  <si>
    <t>FUEL_EMI.ktCO2.NL.NMM.CEM.PREHEAT.THERM.NG_BIOGAS</t>
  </si>
  <si>
    <t>FUEL_EMI.ktCO2.NL.NMM.CEM.PREHEAT.THERM.BIOMASS_WASTE</t>
  </si>
  <si>
    <t>FUEL_EMI.ktCO2.NL.NMM.CEM.KILN.TOTAL.TOTAL</t>
  </si>
  <si>
    <t>FUEL_EMI.ktCO2.NL.NMM.CEM.KILN.THERM.SOLIDS</t>
  </si>
  <si>
    <t>FUEL_EMI.ktCO2.NL.NMM.CEM.KILN.THERM.LPG</t>
  </si>
  <si>
    <t>FUEL_EMI.ktCO2.NL.NMM.CEM.KILN.THERM.DIESEL_LIQBIO</t>
  </si>
  <si>
    <t>FUEL_EMI.ktCO2.NL.NMM.CEM.KILN.THERM.RFO</t>
  </si>
  <si>
    <t>FUEL_EMI.ktCO2.NL.NMM.CEM.KILN.THERM.OTHER</t>
  </si>
  <si>
    <t>FUEL_EMI.ktCO2.NL.NMM.CEM.KILN.THERM.NG_BIOGAS</t>
  </si>
  <si>
    <t>FUEL_EMI.ktCO2.NL.NMM.CEM.KILN.THERM.BIOMASS_WASTE</t>
  </si>
  <si>
    <t>FUEL_EMI.ktCO2.NL.NMM.CEM.PRECAST.MECH.ELEC</t>
  </si>
  <si>
    <t>FUEL_EMI.ktCO2.NL.NMM.CEM.PRECAST_STEAM.TOTAL.TOTAL</t>
  </si>
  <si>
    <t>FUEL_EMI.ktCO2.NL.NMM.CEM.PRECAST_STEAM.STEAM.SOLIDS</t>
  </si>
  <si>
    <t>FUEL_EMI.ktCO2.NL.NMM.CEM.PRECAST_STEAM.STEAM.RFG</t>
  </si>
  <si>
    <t>FUEL_EMI.ktCO2.NL.NMM.CEM.PRECAST_STEAM.STEAM.LPG</t>
  </si>
  <si>
    <t>FUEL_EMI.ktCO2.NL.NMM.CEM.PRECAST_STEAM.STEAM.DIESEL_LIQBIO</t>
  </si>
  <si>
    <t>FUEL_EMI.ktCO2.NL.NMM.CEM.PRECAST_STEAM.STEAM.RFO</t>
  </si>
  <si>
    <t>FUEL_EMI.ktCO2.NL.NMM.CEM.PRECAST_STEAM.STEAM.OTHER</t>
  </si>
  <si>
    <t>FUEL_EMI.ktCO2.NL.NMM.CEM.PRECAST_STEAM.STEAM.NG_BIOGAS</t>
  </si>
  <si>
    <t>FUEL_EMI.ktCO2.NL.NMM.CEM.PRECAST_STEAM.STEAM.DERIVED</t>
  </si>
  <si>
    <t>FUEL_EMI.ktCO2.NL.NMM.CEM.PRECAST_STEAM.STEAM.BIOMASS_WASTE</t>
  </si>
  <si>
    <t>FUEL_EMI.ktCO2.NL.NMM.CEM.PRECAST_STEAM.STEAM.STEAM_DISTR</t>
  </si>
  <si>
    <t>PROCESS_EMI.ktCO2.NL.NMM.CEM</t>
  </si>
  <si>
    <t>FUEL_EMI.ktCO2.NL.NMM.CER.LIGHT.GENERIC.ELEC</t>
  </si>
  <si>
    <t>FUEL_EMI.ktCO2.NL.NMM.CER.AIRCOMP.GENERIC.ELEC</t>
  </si>
  <si>
    <t>FUEL_EMI.ktCO2.NL.NMM.CER.MOTOR.GENERIC.ELEC</t>
  </si>
  <si>
    <t>FUEL_EMI.ktCO2.NL.NMM.CER.FANS.GENERIC.ELEC</t>
  </si>
  <si>
    <t>FUEL_EMI.ktCO2.NL.NMM.CER.LOW_ENTH.TOTAL.TOTAL</t>
  </si>
  <si>
    <t>FUEL_EMI.ktCO2.NL.NMM.CER.LOW_ENTH.THERM.DIESEL_LIQBIO</t>
  </si>
  <si>
    <t>FUEL_EMI.ktCO2.NL.NMM.CER.LOW_ENTH.THERM.NG_BIOGAS</t>
  </si>
  <si>
    <t>FUEL_EMI.ktCO2.NL.NMM.CER.LOW_ENTH.THERM.SOLAR_GEO</t>
  </si>
  <si>
    <t>FUEL_EMI.ktCO2.NL.NMM.CER.LOW_ENTH.HP.AMBIENT</t>
  </si>
  <si>
    <t>FUEL_EMI.ktCO2.NL.NMM.CER.LOW_ENTH.THERM.ELEC</t>
  </si>
  <si>
    <t>FUEL_EMI.ktCO2.NL.NMM.CER.MIXING.MECH.ELEC</t>
  </si>
  <si>
    <t>FUEL_EMI.ktCO2.NL.NMM.CER.DRYING.TOTAL.TOTAL</t>
  </si>
  <si>
    <t>FUEL_EMI.ktCO2.NL.NMM.CER.DRYING.THERM.SOLIDS</t>
  </si>
  <si>
    <t>FUEL_EMI.ktCO2.NL.NMM.CER.DRYING.THERM.LPG</t>
  </si>
  <si>
    <t>FUEL_EMI.ktCO2.NL.NMM.CER.DRYING.THERM.DIESEL_LIQBIO</t>
  </si>
  <si>
    <t>FUEL_EMI.ktCO2.NL.NMM.CER.DRYING.THERM.RFO</t>
  </si>
  <si>
    <t>FUEL_EMI.ktCO2.NL.NMM.CER.DRYING.THERM.NG_BIOGAS</t>
  </si>
  <si>
    <t>FUEL_EMI.ktCO2.NL.NMM.CER.DRYING_STEAM.TOTAL.TOTAL</t>
  </si>
  <si>
    <t>FUEL_EMI.ktCO2.NL.NMM.CER.DRYING_STEAM.STEAM.SOLIDS</t>
  </si>
  <si>
    <t>FUEL_EMI.ktCO2.NL.NMM.CER.DRYING_STEAM.STEAM.RFG</t>
  </si>
  <si>
    <t>FUEL_EMI.ktCO2.NL.NMM.CER.DRYING_STEAM.STEAM.LPG</t>
  </si>
  <si>
    <t>FUEL_EMI.ktCO2.NL.NMM.CER.DRYING_STEAM.STEAM.DIESEL_LIQBIO</t>
  </si>
  <si>
    <t>FUEL_EMI.ktCO2.NL.NMM.CER.DRYING_STEAM.STEAM.RFO</t>
  </si>
  <si>
    <t>FUEL_EMI.ktCO2.NL.NMM.CER.DRYING_STEAM.STEAM.OTHER</t>
  </si>
  <si>
    <t>FUEL_EMI.ktCO2.NL.NMM.CER.DRYING_STEAM.STEAM.NG_BIOGAS</t>
  </si>
  <si>
    <t>FUEL_EMI.ktCO2.NL.NMM.CER.DRYING_STEAM.STEAM.DERIVED</t>
  </si>
  <si>
    <t>FUEL_EMI.ktCO2.NL.NMM.CER.DRYING_STEAM.STEAM.BIOMASS_WASTE</t>
  </si>
  <si>
    <t>FUEL_EMI.ktCO2.NL.NMM.CER.DRYING_STEAM.STEAM.STEAM_DISTR</t>
  </si>
  <si>
    <t>FUEL_EMI.ktCO2.NL.NMM.CER.DRYING_MICROW.MICROW.ELEC</t>
  </si>
  <si>
    <t>FUEL_EMI.ktCO2.NL.NMM.CER.KILN_THERM.TOTAL.TOTAL</t>
  </si>
  <si>
    <t>FUEL_EMI.ktCO2.NL.NMM.CER.KILN_THERM.THERM.SOLIDS</t>
  </si>
  <si>
    <t>FUEL_EMI.ktCO2.NL.NMM.CER.KILN_THERM.THERM.LPG</t>
  </si>
  <si>
    <t>FUEL_EMI.ktCO2.NL.NMM.CER.KILN_THERM.THERM.DIESEL_LIQBIO</t>
  </si>
  <si>
    <t>FUEL_EMI.ktCO2.NL.NMM.CER.KILN_THERM.THERM.RFO</t>
  </si>
  <si>
    <t>FUEL_EMI.ktCO2.NL.NMM.CER.KILN_THERM.THERM.OTHER</t>
  </si>
  <si>
    <t>FUEL_EMI.ktCO2.NL.NMM.CER.KILN_THERM.THERM.NG_BIOGAS</t>
  </si>
  <si>
    <t>FUEL_EMI.ktCO2.NL.NMM.CER.KILN_THERM.THERM.BIOMASS_WASTE</t>
  </si>
  <si>
    <t>FUEL_EMI.ktCO2.NL.NMM.CER.KILN_ELEC.ELEC.ELEC</t>
  </si>
  <si>
    <t>FUEL_EMI.ktCO2.NL.NMM.CER.FINISHING.TOTAL.TOTAL</t>
  </si>
  <si>
    <t>FUEL_EMI.ktCO2.NL.NMM.CER.FINISHING.THERM.SOLIDS</t>
  </si>
  <si>
    <t>FUEL_EMI.ktCO2.NL.NMM.CER.FINISHING.THERM.LPG</t>
  </si>
  <si>
    <t>FUEL_EMI.ktCO2.NL.NMM.CER.FINISHING.THERM.DIESEL_LIQBIO</t>
  </si>
  <si>
    <t>FUEL_EMI.ktCO2.NL.NMM.CER.FINISHING.THERM.RFO</t>
  </si>
  <si>
    <t>FUEL_EMI.ktCO2.NL.NMM.CER.FINISHING.THERM.NG_BIOGAS</t>
  </si>
  <si>
    <t>FUEL_EMI.ktCO2.NL.NMM.CER.FINISHING_ELEC.ELEC.ELEC</t>
  </si>
  <si>
    <t>PROCESS_EMI.ktCO2.NL.NMM.CER</t>
  </si>
  <si>
    <t>FUEL_EMI.ktCO2.NL.NMM.GLASS.LIGHT.GENERIC.ELEC</t>
  </si>
  <si>
    <t>FUEL_EMI.ktCO2.NL.NMM.GLASS.AIRCOMP.GENERIC.ELEC</t>
  </si>
  <si>
    <t>FUEL_EMI.ktCO2.NL.NMM.GLASS.MOTOR.GENERIC.ELEC</t>
  </si>
  <si>
    <t>FUEL_EMI.ktCO2.NL.NMM.GLASS.FANS.GENERIC.ELEC</t>
  </si>
  <si>
    <t>FUEL_EMI.ktCO2.NL.NMM.GLASS.LOW_ENTH.TOTAL.TOTAL</t>
  </si>
  <si>
    <t>FUEL_EMI.ktCO2.NL.NMM.GLASS.LOW_ENTH.THERM.DIESEL_LIQBIO</t>
  </si>
  <si>
    <t>FUEL_EMI.ktCO2.NL.NMM.GLASS.LOW_ENTH.THERM.NG_BIOGAS</t>
  </si>
  <si>
    <t>FUEL_EMI.ktCO2.NL.NMM.GLASS.LOW_ENTH.THERM.SOLAR_GEO</t>
  </si>
  <si>
    <t>FUEL_EMI.ktCO2.NL.NMM.GLASS.LOW_ENTH.HP.AMBIENT</t>
  </si>
  <si>
    <t>FUEL_EMI.ktCO2.NL.NMM.GLASS.LOW_ENTH.THERM.ELEC</t>
  </si>
  <si>
    <t>FUEL_EMI.ktCO2.NL.NMM.GLASS.MELTING.TOTAL.TOTAL</t>
  </si>
  <si>
    <t>FUEL_EMI.ktCO2.NL.NMM.GLASS.MELTING.THERM.SOLIDS</t>
  </si>
  <si>
    <t>FUEL_EMI.ktCO2.NL.NMM.GLASS.MELTING.THERM.LPG</t>
  </si>
  <si>
    <t>FUEL_EMI.ktCO2.NL.NMM.GLASS.MELTING.THERM.DIESEL_LIQBIO</t>
  </si>
  <si>
    <t>FUEL_EMI.ktCO2.NL.NMM.GLASS.MELTING.THERM.RFO</t>
  </si>
  <si>
    <t>FUEL_EMI.ktCO2.NL.NMM.GLASS.MELTING.THERM.NG_BIOGAS</t>
  </si>
  <si>
    <t>FUEL_EMI.ktCO2.NL.NMM.GLASS.MELTING_ELEC.ELEC.ELEC</t>
  </si>
  <si>
    <t>FUEL_EMI.ktCO2.NL.NMM.GLASS.FORMING.ELEC.ELEC</t>
  </si>
  <si>
    <t>FUEL_EMI.ktCO2.NL.NMM.GLASS.ANNEALING.TOTAL.TOTAL</t>
  </si>
  <si>
    <t>FUEL_EMI.ktCO2.NL.NMM.GLASS.ANNEALING.THERM.SOLIDS</t>
  </si>
  <si>
    <t>FUEL_EMI.ktCO2.NL.NMM.GLASS.ANNEALING.THERM.LPG</t>
  </si>
  <si>
    <t>FUEL_EMI.ktCO2.NL.NMM.GLASS.ANNEALING.THERM.DIESEL_LIQBIO</t>
  </si>
  <si>
    <t>FUEL_EMI.ktCO2.NL.NMM.GLASS.ANNEALING.THERM.RFO</t>
  </si>
  <si>
    <t>FUEL_EMI.ktCO2.NL.NMM.GLASS.ANNEALING.THERM.NG_BIOGAS</t>
  </si>
  <si>
    <t>FUEL_EMI.ktCO2.NL.NMM.GLASS.ANNEALING_ELEC.ELEC.ELEC</t>
  </si>
  <si>
    <t>FUEL_EMI.ktCO2.NL.NMM.GLASS.FINISHING.ELEC.ELEC</t>
  </si>
  <si>
    <t>PROCESS_EMI.ktCO2.NL.NMM.GLASS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</si>
  <si>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</si>
  <si>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</si>
  <si>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</si>
  <si>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</si>
  <si>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</si>
  <si>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VA.Meuro2015.NL.PPA.PULP</t>
  </si>
  <si>
    <t>VA.Meuro2015.NL.PPA.PAPER</t>
  </si>
  <si>
    <t>VA.Meuro2015.NL.PPA.PRINT</t>
  </si>
  <si>
    <t>Pulp production (kt)</t>
  </si>
  <si>
    <t>OUTPUT.kt.NL.PPA.PULP</t>
  </si>
  <si>
    <t>Paper production  (kt)</t>
  </si>
  <si>
    <t>OUTPUT.kt.NL.PPA.PAPER</t>
  </si>
  <si>
    <t>Printing and media reproduction (kt paper eq.)</t>
  </si>
  <si>
    <t>OUTPUT.kt.NL.PPA.PRINT</t>
  </si>
  <si>
    <t>CAP.kt.NL.PPA.PULP</t>
  </si>
  <si>
    <t>CAP.kt.NL.PPA.PAPER</t>
  </si>
  <si>
    <t>CAP.kt.NL.PPA.PRINT</t>
  </si>
  <si>
    <t>NEWCAP.kt.NL.PPA.PULP</t>
  </si>
  <si>
    <t>NEWCAP.kt.NL.PPA.PAPER</t>
  </si>
  <si>
    <t>NEWCAP.kt.NL.PPA.PRINT</t>
  </si>
  <si>
    <t>FEC.ktoe.NL.PPA.TOTAL.TOTAL.TOTAL.TOTAL</t>
  </si>
  <si>
    <t>FEC.ktoe.NL.PPA.TOTAL.TOTAL.TOTAL.SOLIDS</t>
  </si>
  <si>
    <t>FEC.ktoe.NL.PPA.TOTAL.TOTAL.TOTAL.RFG</t>
  </si>
  <si>
    <t>FEC.ktoe.NL.PPA.TOTAL.TOTAL.TOTAL.LPG</t>
  </si>
  <si>
    <t>FEC.ktoe.NL.PPA.TOTAL.TOTAL.TOTAL.DIESEL</t>
  </si>
  <si>
    <t>FEC.ktoe.NL.PPA.TOTAL.TOTAL.TOTAL.RFO</t>
  </si>
  <si>
    <t>FEC.ktoe.NL.PPA.TOTAL.TOTAL.TOTAL.OTHER</t>
  </si>
  <si>
    <t>FEC.ktoe.NL.PPA.TOTAL.TOTAL.TOTAL.NG</t>
  </si>
  <si>
    <t>FEC.ktoe.NL.PPA.TOTAL.TOTAL.TOTAL.DERIVED</t>
  </si>
  <si>
    <t>FEC.ktoe.NL.PPA.TOTAL.TOTAL.TOTAL.BIOMASS_WASTE</t>
  </si>
  <si>
    <t>FEC.ktoe.NL.PPA.TOTAL.TOTAL.TOTAL.BIOGAS</t>
  </si>
  <si>
    <t>FEC.ktoe.NL.PPA.TOTAL.TOTAL.TOTAL.LIQBIO</t>
  </si>
  <si>
    <t>FEC.ktoe.NL.PPA.TOTAL.TOTAL.TOTAL.SOLAR</t>
  </si>
  <si>
    <t>FEC.ktoe.NL.PPA.TOTAL.TOTAL.TOTAL.GEO</t>
  </si>
  <si>
    <t>FEC.ktoe.NL.PPA.TOTAL.TOTAL.TOTAL.AMBIENT</t>
  </si>
  <si>
    <t>FEC.ktoe.NL.PPA.TOTAL.TOTAL.TOTAL.STEAM_DISTR</t>
  </si>
  <si>
    <t>FEC.ktoe.NL.PPA.TOTAL.TOTAL.TOTAL.ELEC</t>
  </si>
  <si>
    <t>FEC.ktoe.NL.PPA.PULP.TOTAL.TOTAL.TOTAL</t>
  </si>
  <si>
    <t>FEC.ktoe.NL.PPA.PULP.LIGHT.GENERIC.ELEC</t>
  </si>
  <si>
    <t>FEC.ktoe.NL.PPA.PULP.AIRCOMP.GENERIC.ELEC</t>
  </si>
  <si>
    <t>FEC.ktoe.NL.PPA.PULP.MOTOR.GENERIC.ELEC</t>
  </si>
  <si>
    <t>FEC.ktoe.NL.PPA.PULP.FANS.GENERIC.ELEC</t>
  </si>
  <si>
    <t>FEC.ktoe.NL.PPA.PULP.LOW_ENTH.TOTAL.TOTAL</t>
  </si>
  <si>
    <t>FEC.ktoe.NL.PPA.PULP.LOW_ENTH.THERM.DIESEL_LIQBIO</t>
  </si>
  <si>
    <t>FEC.ktoe.NL.PPA.PULP.LOW_ENTH.THERM.NG_BIOGAS</t>
  </si>
  <si>
    <t>FEC.ktoe.NL.PPA.PULP.LOW_ENTH.THERM.SOLAR_GEO</t>
  </si>
  <si>
    <t>FEC.ktoe.NL.PPA.PULP.LOW_ENTH.HP.AMBIENT</t>
  </si>
  <si>
    <t>FEC.ktoe.NL.PPA.PULP.LOW_ENTH.THERM.ELEC</t>
  </si>
  <si>
    <t>Pulp: Wood preparation, grinding</t>
  </si>
  <si>
    <t>FEC.ktoe.NL.PPA.PULP.PREPARATION.MECH.ELEC</t>
  </si>
  <si>
    <t>Pulp: Pulping</t>
  </si>
  <si>
    <t>Pulp: Pulping thermal</t>
  </si>
  <si>
    <t>FEC.ktoe.NL.PPA.PULP.PULPING.TOTAL.TOTAL</t>
  </si>
  <si>
    <t>FEC.ktoe.NL.PPA.PULP.PULPING.STEAM.SOLIDS</t>
  </si>
  <si>
    <t>FEC.ktoe.NL.PPA.PULP.PULPING.STEAM.RFG</t>
  </si>
  <si>
    <t>FEC.ktoe.NL.PPA.PULP.PULPING.STEAM.LPG</t>
  </si>
  <si>
    <t>FEC.ktoe.NL.PPA.PULP.PULPING.STEAM.DIESEL_LIQBIO</t>
  </si>
  <si>
    <t>FEC.ktoe.NL.PPA.PULP.PULPING.STEAM.RFO</t>
  </si>
  <si>
    <t>FEC.ktoe.NL.PPA.PULP.PULPING.STEAM.OTHER</t>
  </si>
  <si>
    <t>FEC.ktoe.NL.PPA.PULP.PULPING.STEAM.NG_BIOGAS</t>
  </si>
  <si>
    <t>FEC.ktoe.NL.PPA.PULP.PULPING.STEAM.DERIVED</t>
  </si>
  <si>
    <t>FEC.ktoe.NL.PPA.PULP.PULPING.STEAM.BIOMASS_WASTE</t>
  </si>
  <si>
    <t>FEC.ktoe.NL.PPA.PULP.PULPING.STEAM.STEAM_DISTR</t>
  </si>
  <si>
    <t>Pulp: Pulping electric</t>
  </si>
  <si>
    <t>FEC.ktoe.NL.PPA.PULP.PULPING_MECH.MECH.ELEC</t>
  </si>
  <si>
    <t>Pulp: Cleaning</t>
  </si>
  <si>
    <t>FEC.ktoe.NL.PPA.PULP.BLEACHING.THERM.ELEC</t>
  </si>
  <si>
    <t>FEC.ktoe.NL.PPA.PAPER.TOTAL.TOTAL.TOTAL</t>
  </si>
  <si>
    <t>FEC.ktoe.NL.PPA.PAPER.LIGHT.GENERIC.ELEC</t>
  </si>
  <si>
    <t>FEC.ktoe.NL.PPA.PAPER.AIRCOMP.GENERIC.ELEC</t>
  </si>
  <si>
    <t>FEC.ktoe.NL.PPA.PAPER.MOTOR.GENERIC.ELEC</t>
  </si>
  <si>
    <t>FEC.ktoe.NL.PPA.PAPER.FANS.GENERIC.ELEC</t>
  </si>
  <si>
    <t>FEC.ktoe.NL.PPA.PAPER.LOW_ENTH.TOTAL.TOTAL</t>
  </si>
  <si>
    <t>FEC.ktoe.NL.PPA.PAPER.LOW_ENTH.THERM.DIESEL_LIQBIO</t>
  </si>
  <si>
    <t>FEC.ktoe.NL.PPA.PAPER.LOW_ENTH.THERM.NG_BIOGAS</t>
  </si>
  <si>
    <t>FEC.ktoe.NL.PPA.PAPER.LOW_ENTH.THERM.SOLAR_GEO</t>
  </si>
  <si>
    <t>FEC.ktoe.NL.PPA.PAPER.LOW_ENTH.HP.AMBIENT</t>
  </si>
  <si>
    <t>FEC.ktoe.NL.PPA.PAPER.LOW_ENTH.THERM.ELEC</t>
  </si>
  <si>
    <t>Paper: Stock preparation</t>
  </si>
  <si>
    <t>Paper: Stock preparation - Thermal</t>
  </si>
  <si>
    <t>FEC.ktoe.NL.PPA.PAPER.PREPARATION.TOTAL.TOTAL</t>
  </si>
  <si>
    <t>FEC.ktoe.NL.PPA.PAPER.PREPARATION.THERM.SOLIDS</t>
  </si>
  <si>
    <t>FEC.ktoe.NL.PPA.PAPER.PREPARATION.THERM.RFG</t>
  </si>
  <si>
    <t>FEC.ktoe.NL.PPA.PAPER.PREPARATION.THERM.LPG</t>
  </si>
  <si>
    <t>FEC.ktoe.NL.PPA.PAPER.PREPARATION.THERM.DIESEL_LIQBIO</t>
  </si>
  <si>
    <t>FEC.ktoe.NL.PPA.PAPER.PREPARATION.THERM.RFO</t>
  </si>
  <si>
    <t>FEC.ktoe.NL.PPA.PAPER.PREPARATION.THERM.OTHER</t>
  </si>
  <si>
    <t>FEC.ktoe.NL.PPA.PAPER.PREPARATION.THERM.NG_BIOGAS</t>
  </si>
  <si>
    <t>FEC.ktoe.NL.PPA.PAPER.PREPARATION.THERM.DERIVED</t>
  </si>
  <si>
    <t>FEC.ktoe.NL.PPA.PAPER.PREPARATION.THERM.BIOMASS_WASTE</t>
  </si>
  <si>
    <t>FEC.ktoe.NL.PPA.PAPER.PREPARATION.THERM.STEAM_DISTR</t>
  </si>
  <si>
    <t>Paper: Stock preparation - Mechanical</t>
  </si>
  <si>
    <t>FEC.ktoe.NL.PPA.PAPER.PREPARATION_ELEC.MECH.ELEC</t>
  </si>
  <si>
    <t>Paper: Paper machine</t>
  </si>
  <si>
    <t>Paper: Paper machine - Steam use</t>
  </si>
  <si>
    <t>FEC.ktoe.NL.PPA.PAPER.PAPER_MACHINE.TOTAL.TOTAL</t>
  </si>
  <si>
    <t>FEC.ktoe.NL.PPA.PAPER.PAPER_MACHINE.STEAM.SOLIDS</t>
  </si>
  <si>
    <t>FEC.ktoe.NL.PPA.PAPER.PAPER_MACHINE.STEAM.RFG</t>
  </si>
  <si>
    <t>FEC.ktoe.NL.PPA.PAPER.PAPER_MACHINE.STEAM.LPG</t>
  </si>
  <si>
    <t>FEC.ktoe.NL.PPA.PAPER.PAPER_MACHINE.STEAM.DIESEL_LIQBIO</t>
  </si>
  <si>
    <t>FEC.ktoe.NL.PPA.PAPER.PAPER_MACHINE.STEAM.RFO</t>
  </si>
  <si>
    <t>FEC.ktoe.NL.PPA.PAPER.PAPER_MACHINE.STEAM.OTHER</t>
  </si>
  <si>
    <t>FEC.ktoe.NL.PPA.PAPER.PAPER_MACHINE.STEAM.NG_BIOGAS</t>
  </si>
  <si>
    <t>FEC.ktoe.NL.PPA.PAPER.PAPER_MACHINE.STEAM.DERIVED</t>
  </si>
  <si>
    <t>FEC.ktoe.NL.PPA.PAPER.PAPER_MACHINE.STEAM.BIOMASS_WASTE</t>
  </si>
  <si>
    <t>FEC.ktoe.NL.PPA.PAPER.PAPER_MACHINE.STEAM.STEAM_DISTR</t>
  </si>
  <si>
    <t>Paper: Paper machine - Electricity</t>
  </si>
  <si>
    <t>FEC.ktoe.NL.PPA.PAPER.PAPER_MACHINE_ELEC.ELEC.ELEC</t>
  </si>
  <si>
    <t>Paper: Product finishing</t>
  </si>
  <si>
    <t>Paper: Product finishing - Steam use</t>
  </si>
  <si>
    <t>FEC.ktoe.NL.PPA.PAPER.FINISHING.TOTAL.TOTAL</t>
  </si>
  <si>
    <t>FEC.ktoe.NL.PPA.PAPER.FINISHING.STEAM.SOLIDS</t>
  </si>
  <si>
    <t>FEC.ktoe.NL.PPA.PAPER.FINISHING.STEAM.RFG</t>
  </si>
  <si>
    <t>FEC.ktoe.NL.PPA.PAPER.FINISHING.STEAM.LPG</t>
  </si>
  <si>
    <t>FEC.ktoe.NL.PPA.PAPER.FINISHING.STEAM.DIESEL_LIQBIO</t>
  </si>
  <si>
    <t>FEC.ktoe.NL.PPA.PAPER.FINISHING.STEAM.RFO</t>
  </si>
  <si>
    <t>FEC.ktoe.NL.PPA.PAPER.FINISHING.STEAM.OTHER</t>
  </si>
  <si>
    <t>FEC.ktoe.NL.PPA.PAPER.FINISHING.STEAM.NG_BIOGAS</t>
  </si>
  <si>
    <t>FEC.ktoe.NL.PPA.PAPER.FINISHING.STEAM.DERIVED</t>
  </si>
  <si>
    <t>FEC.ktoe.NL.PPA.PAPER.FINISHING.STEAM.BIOMASS_WASTE</t>
  </si>
  <si>
    <t>FEC.ktoe.NL.PPA.PAPER.FINISHING.STEAM.STEAM_DISTR</t>
  </si>
  <si>
    <t>Paper: Product finishing - Electricity</t>
  </si>
  <si>
    <t>FEC.ktoe.NL.PPA.PAPER.FINISHING_ELEC.ELEC.ELEC</t>
  </si>
  <si>
    <t>FEC.ktoe.NL.PPA.PRINT.TOTAL.TOTAL.TOTAL</t>
  </si>
  <si>
    <t>FEC.ktoe.NL.PPA.PRINT.LIGHT.GENERIC.ELEC</t>
  </si>
  <si>
    <t>FEC.ktoe.NL.PPA.PRINT.AIRCOMP.GENERIC.ELEC</t>
  </si>
  <si>
    <t>FEC.ktoe.NL.PPA.PRINT.MOTOR.GENERIC.ELEC</t>
  </si>
  <si>
    <t>FEC.ktoe.NL.PPA.PRINT.FANS.GENERIC.ELEC</t>
  </si>
  <si>
    <t>FEC.ktoe.NL.PPA.PRINT.LOW_ENTH.TOTAL.TOTAL</t>
  </si>
  <si>
    <t>FEC.ktoe.NL.PPA.PRINT.LOW_ENTH.THERM.DIESEL_LIQBIO</t>
  </si>
  <si>
    <t>FEC.ktoe.NL.PPA.PRINT.LOW_ENTH.THERM.NG_BIOGAS</t>
  </si>
  <si>
    <t>FEC.ktoe.NL.PPA.PRINT.LOW_ENTH.THERM.SOLAR_GEO</t>
  </si>
  <si>
    <t>FEC.ktoe.NL.PPA.PRINT.LOW_ENTH.HP.AMBIENT</t>
  </si>
  <si>
    <t>FEC.ktoe.NL.PPA.PRINT.LOW_ENTH.THERM.ELEC</t>
  </si>
  <si>
    <t>Printing and publishing</t>
  </si>
  <si>
    <t>FEC.ktoe.NL.PPA.PRINT.PRINTING.MECH.ELEC</t>
  </si>
  <si>
    <t>UED.ktoe.NL.PPA.PULP.TOTAL.TOTAL.TOTAL</t>
  </si>
  <si>
    <t>UED.ktoe.NL.PPA.PULP.LIGHT.GENERIC.ELEC</t>
  </si>
  <si>
    <t>UED.ktoe.NL.PPA.PULP.AIRCOMP.GENERIC.ELEC</t>
  </si>
  <si>
    <t>UED.ktoe.NL.PPA.PULP.MOTOR.GENERIC.ELEC</t>
  </si>
  <si>
    <t>UED.ktoe.NL.PPA.PULP.FANS.GENERIC.ELEC</t>
  </si>
  <si>
    <t>UED.ktoe.NL.PPA.PULP.LOW_ENTH.TOTAL.TOTAL</t>
  </si>
  <si>
    <t>UED.ktoe.NL.PPA.PULP.LOW_ENTH.THERM.DIESEL_LIQBIO</t>
  </si>
  <si>
    <t>UED.ktoe.NL.PPA.PULP.LOW_ENTH.THERM.NG_BIOGAS</t>
  </si>
  <si>
    <t>UED.ktoe.NL.PPA.PULP.LOW_ENTH.THERM.SOLAR_GEO</t>
  </si>
  <si>
    <t>UED.ktoe.NL.PPA.PULP.LOW_ENTH.HP.AMBIENT</t>
  </si>
  <si>
    <t>UED.ktoe.NL.PPA.PULP.LOW_ENTH.THERM.ELEC</t>
  </si>
  <si>
    <t>UED.ktoe.NL.PPA.PULP.PREPARATION.MECH.ELEC</t>
  </si>
  <si>
    <t>UED.ktoe.NL.PPA.PULP.PULPING.TOTAL.TOTAL</t>
  </si>
  <si>
    <t>UED.ktoe.NL.PPA.PULP.PULPING.STEAM.SOLIDS</t>
  </si>
  <si>
    <t>UED.ktoe.NL.PPA.PULP.PULPING.STEAM.RFG</t>
  </si>
  <si>
    <t>UED.ktoe.NL.PPA.PULP.PULPING.STEAM.LPG</t>
  </si>
  <si>
    <t>UED.ktoe.NL.PPA.PULP.PULPING.STEAM.DIESEL_LIQBIO</t>
  </si>
  <si>
    <t>UED.ktoe.NL.PPA.PULP.PULPING.STEAM.RFO</t>
  </si>
  <si>
    <t>UED.ktoe.NL.PPA.PULP.PULPING.STEAM.OTHER</t>
  </si>
  <si>
    <t>UED.ktoe.NL.PPA.PULP.PULPING.STEAM.NG_BIOGAS</t>
  </si>
  <si>
    <t>UED.ktoe.NL.PPA.PULP.PULPING.STEAM.DERIVED</t>
  </si>
  <si>
    <t>UED.ktoe.NL.PPA.PULP.PULPING.STEAM.BIOMASS_WASTE</t>
  </si>
  <si>
    <t>UED.ktoe.NL.PPA.PULP.PULPING.STEAM.STEAM_DISTR</t>
  </si>
  <si>
    <t>UED.ktoe.NL.PPA.PULP.PULPING_MECH.MECH.ELEC</t>
  </si>
  <si>
    <t>UED.ktoe.NL.PPA.PULP.BLEACHING.THERM.ELEC</t>
  </si>
  <si>
    <t>UED.ktoe.NL.PPA.PAPER.TOTAL.TOTAL.TOTAL</t>
  </si>
  <si>
    <t>UED.ktoe.NL.PPA.PAPER.LIGHT.GENERIC.ELEC</t>
  </si>
  <si>
    <t>UED.ktoe.NL.PPA.PAPER.AIRCOMP.GENERIC.ELEC</t>
  </si>
  <si>
    <t>UED.ktoe.NL.PPA.PAPER.MOTOR.GENERIC.ELEC</t>
  </si>
  <si>
    <t>UED.ktoe.NL.PPA.PAPER.FANS.GENERIC.ELEC</t>
  </si>
  <si>
    <t>UED.ktoe.NL.PPA.PAPER.LOW_ENTH.TOTAL.TOTAL</t>
  </si>
  <si>
    <t>UED.ktoe.NL.PPA.PAPER.LOW_ENTH.THERM.DIESEL_LIQBIO</t>
  </si>
  <si>
    <t>UED.ktoe.NL.PPA.PAPER.LOW_ENTH.THERM.NG_BIOGAS</t>
  </si>
  <si>
    <t>UED.ktoe.NL.PPA.PAPER.LOW_ENTH.THERM.SOLAR_GEO</t>
  </si>
  <si>
    <t>UED.ktoe.NL.PPA.PAPER.LOW_ENTH.HP.AMBIENT</t>
  </si>
  <si>
    <t>UED.ktoe.NL.PPA.PAPER.LOW_ENTH.THERM.ELEC</t>
  </si>
  <si>
    <t>UED.ktoe.NL.PPA.PAPER.PREPARATION.TOTAL.TOTAL</t>
  </si>
  <si>
    <t>UED.ktoe.NL.PPA.PAPER.PREPARATION.THERM.SOLIDS</t>
  </si>
  <si>
    <t>UED.ktoe.NL.PPA.PAPER.PREPARATION.THERM.RFG</t>
  </si>
  <si>
    <t>UED.ktoe.NL.PPA.PAPER.PREPARATION.THERM.LPG</t>
  </si>
  <si>
    <t>UED.ktoe.NL.PPA.PAPER.PREPARATION.THERM.DIESEL_LIQBIO</t>
  </si>
  <si>
    <t>UED.ktoe.NL.PPA.PAPER.PREPARATION.THERM.RFO</t>
  </si>
  <si>
    <t>UED.ktoe.NL.PPA.PAPER.PREPARATION.THERM.OTHER</t>
  </si>
  <si>
    <t>UED.ktoe.NL.PPA.PAPER.PREPARATION.THERM.NG_BIOGAS</t>
  </si>
  <si>
    <t>UED.ktoe.NL.PPA.PAPER.PREPARATION.THERM.DERIVED</t>
  </si>
  <si>
    <t>UED.ktoe.NL.PPA.PAPER.PREPARATION.THERM.BIOMASS_WASTE</t>
  </si>
  <si>
    <t>UED.ktoe.NL.PPA.PAPER.PREPARATION.THERM.STEAM_DISTR</t>
  </si>
  <si>
    <t>UED.ktoe.NL.PPA.PAPER.PREPARATION_ELEC.MECH.ELEC</t>
  </si>
  <si>
    <t>UED.ktoe.NL.PPA.PAPER.PAPER_MACHINE.TOTAL.TOTAL</t>
  </si>
  <si>
    <t>UED.ktoe.NL.PPA.PAPER.PAPER_MACHINE.STEAM.SOLIDS</t>
  </si>
  <si>
    <t>UED.ktoe.NL.PPA.PAPER.PAPER_MACHINE.STEAM.RFG</t>
  </si>
  <si>
    <t>UED.ktoe.NL.PPA.PAPER.PAPER_MACHINE.STEAM.LPG</t>
  </si>
  <si>
    <t>UED.ktoe.NL.PPA.PAPER.PAPER_MACHINE.STEAM.DIESEL_LIQBIO</t>
  </si>
  <si>
    <t>UED.ktoe.NL.PPA.PAPER.PAPER_MACHINE.STEAM.RFO</t>
  </si>
  <si>
    <t>UED.ktoe.NL.PPA.PAPER.PAPER_MACHINE.STEAM.OTHER</t>
  </si>
  <si>
    <t>UED.ktoe.NL.PPA.PAPER.PAPER_MACHINE.STEAM.NG_BIOGAS</t>
  </si>
  <si>
    <t>UED.ktoe.NL.PPA.PAPER.PAPER_MACHINE.STEAM.DERIVED</t>
  </si>
  <si>
    <t>UED.ktoe.NL.PPA.PAPER.PAPER_MACHINE.STEAM.BIOMASS_WASTE</t>
  </si>
  <si>
    <t>UED.ktoe.NL.PPA.PAPER.PAPER_MACHINE.STEAM.STEAM_DISTR</t>
  </si>
  <si>
    <t>UED.ktoe.NL.PPA.PAPER.PAPER_MACHINE_ELEC.ELEC.ELEC</t>
  </si>
  <si>
    <t>UED.ktoe.NL.PPA.PAPER.FINISHING.TOTAL.TOTAL</t>
  </si>
  <si>
    <t>UED.ktoe.NL.PPA.PAPER.FINISHING.STEAM.SOLIDS</t>
  </si>
  <si>
    <t>UED.ktoe.NL.PPA.PAPER.FINISHING.STEAM.RFG</t>
  </si>
  <si>
    <t>UED.ktoe.NL.PPA.PAPER.FINISHING.STEAM.LPG</t>
  </si>
  <si>
    <t>UED.ktoe.NL.PPA.PAPER.FINISHING.STEAM.DIESEL_LIQBIO</t>
  </si>
  <si>
    <t>UED.ktoe.NL.PPA.PAPER.FINISHING.STEAM.RFO</t>
  </si>
  <si>
    <t>UED.ktoe.NL.PPA.PAPER.FINISHING.STEAM.OTHER</t>
  </si>
  <si>
    <t>UED.ktoe.NL.PPA.PAPER.FINISHING.STEAM.NG_BIOGAS</t>
  </si>
  <si>
    <t>UED.ktoe.NL.PPA.PAPER.FINISHING.STEAM.DERIVED</t>
  </si>
  <si>
    <t>UED.ktoe.NL.PPA.PAPER.FINISHING.STEAM.BIOMASS_WASTE</t>
  </si>
  <si>
    <t>UED.ktoe.NL.PPA.PAPER.FINISHING.STEAM.STEAM_DISTR</t>
  </si>
  <si>
    <t>UED.ktoe.NL.PPA.PAPER.FINISHING_ELEC.ELEC.ELEC</t>
  </si>
  <si>
    <t>UED.ktoe.NL.PPA.PRINT.TOTAL.TOTAL.TOTAL</t>
  </si>
  <si>
    <t>UED.ktoe.NL.PPA.PRINT.LIGHT.GENERIC.ELEC</t>
  </si>
  <si>
    <t>UED.ktoe.NL.PPA.PRINT.AIRCOMP.GENERIC.ELEC</t>
  </si>
  <si>
    <t>UED.ktoe.NL.PPA.PRINT.MOTOR.GENERIC.ELEC</t>
  </si>
  <si>
    <t>UED.ktoe.NL.PPA.PRINT.FANS.GENERIC.ELEC</t>
  </si>
  <si>
    <t>UED.ktoe.NL.PPA.PRINT.LOW_ENTH.TOTAL.TOTAL</t>
  </si>
  <si>
    <t>UED.ktoe.NL.PPA.PRINT.LOW_ENTH.THERM.DIESEL_LIQBIO</t>
  </si>
  <si>
    <t>UED.ktoe.NL.PPA.PRINT.LOW_ENTH.THERM.NG_BIOGAS</t>
  </si>
  <si>
    <t>UED.ktoe.NL.PPA.PRINT.LOW_ENTH.THERM.SOLAR_GEO</t>
  </si>
  <si>
    <t>UED.ktoe.NL.PPA.PRINT.LOW_ENTH.HP.AMBIENT</t>
  </si>
  <si>
    <t>UED.ktoe.NL.PPA.PRINT.LOW_ENTH.THERM.ELEC</t>
  </si>
  <si>
    <t>UED.ktoe.NL.PPA.PRINT.PRINTING.MECH.ELEC</t>
  </si>
  <si>
    <t>FUEL_EMI.ktCO2.NL.PPA.PULP.TOTAL.TOTAL.TOTAL</t>
  </si>
  <si>
    <t>FUEL_EMI.ktCO2.NL.PPA.PULP.LIGHT.GENERIC.ELEC</t>
  </si>
  <si>
    <t>FUEL_EMI.ktCO2.NL.PPA.PULP.AIRCOMP.GENERIC.ELEC</t>
  </si>
  <si>
    <t>FUEL_EMI.ktCO2.NL.PPA.PULP.MOTOR.GENERIC.ELEC</t>
  </si>
  <si>
    <t>FUEL_EMI.ktCO2.NL.PPA.PULP.FANS.GENERIC.ELEC</t>
  </si>
  <si>
    <t>FUEL_EMI.ktCO2.NL.PPA.PULP.LOW_ENTH.TOTAL.TOTAL</t>
  </si>
  <si>
    <t>FUEL_EMI.ktCO2.NL.PPA.PULP.LOW_ENTH.THERM.DIESEL_LIQBIO</t>
  </si>
  <si>
    <t>FUEL_EMI.ktCO2.NL.PPA.PULP.LOW_ENTH.THERM.NG_BIOGAS</t>
  </si>
  <si>
    <t>FUEL_EMI.ktCO2.NL.PPA.PULP.LOW_ENTH.THERM.SOLAR_GEO</t>
  </si>
  <si>
    <t>FUEL_EMI.ktCO2.NL.PPA.PULP.LOW_ENTH.HP.AMBIENT</t>
  </si>
  <si>
    <t>FUEL_EMI.ktCO2.NL.PPA.PULP.LOW_ENTH.THERM.ELEC</t>
  </si>
  <si>
    <t>FUEL_EMI.ktCO2.NL.PPA.PULP.PREPARATION.MECH.ELEC</t>
  </si>
  <si>
    <t>FUEL_EMI.ktCO2.NL.PPA.PULP.PULPING.TOTAL.TOTAL</t>
  </si>
  <si>
    <t>FUEL_EMI.ktCO2.NL.PPA.PULP.PULPING.STEAM.SOLIDS</t>
  </si>
  <si>
    <t>FUEL_EMI.ktCO2.NL.PPA.PULP.PULPING.STEAM.RFG</t>
  </si>
  <si>
    <t>FUEL_EMI.ktCO2.NL.PPA.PULP.PULPING.STEAM.LPG</t>
  </si>
  <si>
    <t>FUEL_EMI.ktCO2.NL.PPA.PULP.PULPING.STEAM.DIESEL_LIQBIO</t>
  </si>
  <si>
    <t>FUEL_EMI.ktCO2.NL.PPA.PULP.PULPING.STEAM.RFO</t>
  </si>
  <si>
    <t>FUEL_EMI.ktCO2.NL.PPA.PULP.PULPING.STEAM.OTHER</t>
  </si>
  <si>
    <t>FUEL_EMI.ktCO2.NL.PPA.PULP.PULPING.STEAM.NG_BIOGAS</t>
  </si>
  <si>
    <t>FUEL_EMI.ktCO2.NL.PPA.PULP.PULPING.STEAM.DERIVED</t>
  </si>
  <si>
    <t>FUEL_EMI.ktCO2.NL.PPA.PULP.PULPING.STEAM.BIOMASS_WASTE</t>
  </si>
  <si>
    <t>FUEL_EMI.ktCO2.NL.PPA.PULP.PULPING.STEAM.STEAM_DISTR</t>
  </si>
  <si>
    <t>FUEL_EMI.ktCO2.NL.PPA.PULP.PULPING_MECH.MECH.ELEC</t>
  </si>
  <si>
    <t>FUEL_EMI.ktCO2.NL.PPA.PULP.BLEACHING.THERM.ELEC</t>
  </si>
  <si>
    <t>FUEL_EMI.ktCO2.NL.PPA.PAPER.TOTAL.TOTAL.TOTAL</t>
  </si>
  <si>
    <t>FUEL_EMI.ktCO2.NL.PPA.PAPER.LIGHT.GENERIC.ELEC</t>
  </si>
  <si>
    <t>FUEL_EMI.ktCO2.NL.PPA.PAPER.AIRCOMP.GENERIC.ELEC</t>
  </si>
  <si>
    <t>FUEL_EMI.ktCO2.NL.PPA.PAPER.MOTOR.GENERIC.ELEC</t>
  </si>
  <si>
    <t>FUEL_EMI.ktCO2.NL.PPA.PAPER.FANS.GENERIC.ELEC</t>
  </si>
  <si>
    <t>FUEL_EMI.ktCO2.NL.PPA.PAPER.LOW_ENTH.TOTAL.TOTAL</t>
  </si>
  <si>
    <t>FUEL_EMI.ktCO2.NL.PPA.PAPER.LOW_ENTH.THERM.DIESEL_LIQBIO</t>
  </si>
  <si>
    <t>FUEL_EMI.ktCO2.NL.PPA.PAPER.LOW_ENTH.THERM.NG_BIOGAS</t>
  </si>
  <si>
    <t>FUEL_EMI.ktCO2.NL.PPA.PAPER.LOW_ENTH.THERM.SOLAR_GEO</t>
  </si>
  <si>
    <t>FUEL_EMI.ktCO2.NL.PPA.PAPER.LOW_ENTH.HP.AMBIENT</t>
  </si>
  <si>
    <t>FUEL_EMI.ktCO2.NL.PPA.PAPER.LOW_ENTH.THERM.ELEC</t>
  </si>
  <si>
    <t>FUEL_EMI.ktCO2.NL.PPA.PAPER.PREPARATION.TOTAL.TOTAL</t>
  </si>
  <si>
    <t>FUEL_EMI.ktCO2.NL.PPA.PAPER.PREPARATION.THERM.SOLIDS</t>
  </si>
  <si>
    <t>FUEL_EMI.ktCO2.NL.PPA.PAPER.PREPARATION.THERM.RFG</t>
  </si>
  <si>
    <t>FUEL_EMI.ktCO2.NL.PPA.PAPER.PREPARATION.THERM.LPG</t>
  </si>
  <si>
    <t>FUEL_EMI.ktCO2.NL.PPA.PAPER.PREPARATION.THERM.DIESEL_LIQBIO</t>
  </si>
  <si>
    <t>FUEL_EMI.ktCO2.NL.PPA.PAPER.PREPARATION.THERM.RFO</t>
  </si>
  <si>
    <t>FUEL_EMI.ktCO2.NL.PPA.PAPER.PREPARATION.THERM.OTHER</t>
  </si>
  <si>
    <t>FUEL_EMI.ktCO2.NL.PPA.PAPER.PREPARATION.THERM.NG_BIOGAS</t>
  </si>
  <si>
    <t>FUEL_EMI.ktCO2.NL.PPA.PAPER.PREPARATION.THERM.DERIVED</t>
  </si>
  <si>
    <t>FUEL_EMI.ktCO2.NL.PPA.PAPER.PREPARATION.THERM.BIOMASS_WASTE</t>
  </si>
  <si>
    <t>FUEL_EMI.ktCO2.NL.PPA.PAPER.PREPARATION.THERM.STEAM_DISTR</t>
  </si>
  <si>
    <t>FUEL_EMI.ktCO2.NL.PPA.PAPER.PREPARATION_ELEC.MECH.ELEC</t>
  </si>
  <si>
    <t>FUEL_EMI.ktCO2.NL.PPA.PAPER.PAPER_MACHINE.TOTAL.TOTAL</t>
  </si>
  <si>
    <t>FUEL_EMI.ktCO2.NL.PPA.PAPER.PAPER_MACHINE.STEAM.SOLIDS</t>
  </si>
  <si>
    <t>FUEL_EMI.ktCO2.NL.PPA.PAPER.PAPER_MACHINE.STEAM.RFG</t>
  </si>
  <si>
    <t>FUEL_EMI.ktCO2.NL.PPA.PAPER.PAPER_MACHINE.STEAM.LPG</t>
  </si>
  <si>
    <t>FUEL_EMI.ktCO2.NL.PPA.PAPER.PAPER_MACHINE.STEAM.DIESEL_LIQBIO</t>
  </si>
  <si>
    <t>FUEL_EMI.ktCO2.NL.PPA.PAPER.PAPER_MACHINE.STEAM.RFO</t>
  </si>
  <si>
    <t>FUEL_EMI.ktCO2.NL.PPA.PAPER.PAPER_MACHINE.STEAM.OTHER</t>
  </si>
  <si>
    <t>FUEL_EMI.ktCO2.NL.PPA.PAPER.PAPER_MACHINE.STEAM.NG_BIOGAS</t>
  </si>
  <si>
    <t>FUEL_EMI.ktCO2.NL.PPA.PAPER.PAPER_MACHINE.STEAM.DERIVED</t>
  </si>
  <si>
    <t>FUEL_EMI.ktCO2.NL.PPA.PAPER.PAPER_MACHINE.STEAM.BIOMASS_WASTE</t>
  </si>
  <si>
    <t>FUEL_EMI.ktCO2.NL.PPA.PAPER.PAPER_MACHINE.STEAM.STEAM_DISTR</t>
  </si>
  <si>
    <t>FUEL_EMI.ktCO2.NL.PPA.PAPER.PAPER_MACHINE_ELEC.ELEC.ELEC</t>
  </si>
  <si>
    <t>FUEL_EMI.ktCO2.NL.PPA.PAPER.FINISHING.TOTAL.TOTAL</t>
  </si>
  <si>
    <t>FUEL_EMI.ktCO2.NL.PPA.PAPER.FINISHING.STEAM.SOLIDS</t>
  </si>
  <si>
    <t>FUEL_EMI.ktCO2.NL.PPA.PAPER.FINISHING.STEAM.RFG</t>
  </si>
  <si>
    <t>FUEL_EMI.ktCO2.NL.PPA.PAPER.FINISHING.STEAM.LPG</t>
  </si>
  <si>
    <t>FUEL_EMI.ktCO2.NL.PPA.PAPER.FINISHING.STEAM.DIESEL_LIQBIO</t>
  </si>
  <si>
    <t>FUEL_EMI.ktCO2.NL.PPA.PAPER.FINISHING.STEAM.RFO</t>
  </si>
  <si>
    <t>FUEL_EMI.ktCO2.NL.PPA.PAPER.FINISHING.STEAM.OTHER</t>
  </si>
  <si>
    <t>FUEL_EMI.ktCO2.NL.PPA.PAPER.FINISHING.STEAM.NG_BIOGAS</t>
  </si>
  <si>
    <t>FUEL_EMI.ktCO2.NL.PPA.PAPER.FINISHING.STEAM.DERIVED</t>
  </si>
  <si>
    <t>FUEL_EMI.ktCO2.NL.PPA.PAPER.FINISHING.STEAM.BIOMASS_WASTE</t>
  </si>
  <si>
    <t>FUEL_EMI.ktCO2.NL.PPA.PAPER.FINISHING.STEAM.STEAM_DISTR</t>
  </si>
  <si>
    <t>FUEL_EMI.ktCO2.NL.PPA.PAPER.FINISHING_ELEC.ELEC.ELEC</t>
  </si>
  <si>
    <t>FUEL_EMI.ktCO2.NL.PPA.PRINT.TOTAL.TOTAL.TOTAL</t>
  </si>
  <si>
    <t>FUEL_EMI.ktCO2.NL.PPA.PRINT.LIGHT.GENERIC.ELEC</t>
  </si>
  <si>
    <t>FUEL_EMI.ktCO2.NL.PPA.PRINT.AIRCOMP.GENERIC.ELEC</t>
  </si>
  <si>
    <t>FUEL_EMI.ktCO2.NL.PPA.PRINT.MOTOR.GENERIC.ELEC</t>
  </si>
  <si>
    <t>FUEL_EMI.ktCO2.NL.PPA.PRINT.FANS.GENERIC.ELEC</t>
  </si>
  <si>
    <t>FUEL_EMI.ktCO2.NL.PPA.PRINT.LOW_ENTH.TOTAL.TOTAL</t>
  </si>
  <si>
    <t>FUEL_EMI.ktCO2.NL.PPA.PRINT.LOW_ENTH.THERM.DIESEL_LIQBIO</t>
  </si>
  <si>
    <t>FUEL_EMI.ktCO2.NL.PPA.PRINT.LOW_ENTH.THERM.NG_BIOGAS</t>
  </si>
  <si>
    <t>FUEL_EMI.ktCO2.NL.PPA.PRINT.LOW_ENTH.THERM.SOLAR_GEO</t>
  </si>
  <si>
    <t>FUEL_EMI.ktCO2.NL.PPA.PRINT.LOW_ENTH.HP.AMBIENT</t>
  </si>
  <si>
    <t>FUEL_EMI.ktCO2.NL.PPA.PRINT.LOW_ENTH.THERM.ELEC</t>
  </si>
  <si>
    <t>FUEL_EMI.ktCO2.NL.PPA.PRINT.PRINTING.MECH.ELEC</t>
  </si>
  <si>
    <t>VA.Meuro2015.NL.FBT.FBT</t>
  </si>
  <si>
    <t>Physical output (index)</t>
  </si>
  <si>
    <t>OUTPUT.index.NL.FBT.FBT</t>
  </si>
  <si>
    <t>Installed capacity (production index)</t>
  </si>
  <si>
    <t>CAP.index.NL.FBT.FBT</t>
  </si>
  <si>
    <t>Capacity investment (production index)</t>
  </si>
  <si>
    <t>NEWCAP.index.NL.FBT.FBT</t>
  </si>
  <si>
    <t>Decommissioned capacity (production index)</t>
  </si>
  <si>
    <t>Idle capacity (production index)</t>
  </si>
  <si>
    <t>FEC.ktoe.NL.FBT.FBT.TOTAL.TOTAL.TOTAL</t>
  </si>
  <si>
    <t>FEC.ktoe.NL.FBT.FBT.TOTAL.TOTAL.SOLIDS</t>
  </si>
  <si>
    <t>FEC.ktoe.NL.FBT.FBT.TOTAL.TOTAL.RFG</t>
  </si>
  <si>
    <t>FEC.ktoe.NL.FBT.FBT.TOTAL.TOTAL.LPG</t>
  </si>
  <si>
    <t>FEC.ktoe.NL.FBT.FBT.TOTAL.TOTAL.DIESEL</t>
  </si>
  <si>
    <t>FEC.ktoe.NL.FBT.FBT.TOTAL.TOTAL.RFO</t>
  </si>
  <si>
    <t>FEC.ktoe.NL.FBT.FBT.TOTAL.TOTAL.OTHER</t>
  </si>
  <si>
    <t>FEC.ktoe.NL.FBT.FBT.TOTAL.TOTAL.NG</t>
  </si>
  <si>
    <t>FEC.ktoe.NL.FBT.FBT.TOTAL.TOTAL.DERIVED</t>
  </si>
  <si>
    <t>FEC.ktoe.NL.FBT.FBT.TOTAL.TOTAL.BIOMASS_WASTE</t>
  </si>
  <si>
    <t>FEC.ktoe.NL.FBT.FBT.TOTAL.TOTAL.BIOGAS</t>
  </si>
  <si>
    <t>FEC.ktoe.NL.FBT.FBT.TOTAL.TOTAL.LIQBIO</t>
  </si>
  <si>
    <t>FEC.ktoe.NL.FBT.FBT.TOTAL.TOTAL.SOLAR</t>
  </si>
  <si>
    <t>FEC.ktoe.NL.FBT.FBT.TOTAL.TOTAL.GEO</t>
  </si>
  <si>
    <t>FEC.ktoe.NL.FBT.FBT.TOTAL.TOTAL.AMBIENT</t>
  </si>
  <si>
    <t>FEC.ktoe.NL.FBT.FBT.TOTAL.TOTAL.STEAM_DISTR</t>
  </si>
  <si>
    <t>FEC.ktoe.NL.FBT.FBT.TOTAL.TOTAL.ELEC</t>
  </si>
  <si>
    <t>Energy intensity (toe / physical output index)</t>
  </si>
  <si>
    <t>Useful energy demand intensity (toe useful / physical output index)</t>
  </si>
  <si>
    <t>FEC.ktoe.NL.FBT.FBT.LIGHT.GENERIC.ELEC</t>
  </si>
  <si>
    <t>FEC.ktoe.NL.FBT.FBT.AIRCOMP.GENERIC.ELEC</t>
  </si>
  <si>
    <t>FEC.ktoe.NL.FBT.FBT.MOTOR.GENERIC.ELEC</t>
  </si>
  <si>
    <t>FEC.ktoe.NL.FBT.FBT.FANS.GENERIC.ELEC</t>
  </si>
  <si>
    <t>FEC.ktoe.NL.FBT.FBT.LOW_ENTH.TOTAL.TOTAL</t>
  </si>
  <si>
    <t>FEC.ktoe.NL.FBT.FBT.LOW_ENTH.THERM.DIESEL_LIQBIO</t>
  </si>
  <si>
    <t>FEC.ktoe.NL.FBT.FBT.LOW_ENTH.THERM.NG_BIOGAS</t>
  </si>
  <si>
    <t>FEC.ktoe.NL.FBT.FBT.LOW_ENTH.THERM.SOLAR_GEO</t>
  </si>
  <si>
    <t>FEC.ktoe.NL.FBT.FBT.LOW_ENTH.HP.AMBIENT</t>
  </si>
  <si>
    <t>FEC.ktoe.NL.FBT.FBT.LOW_ENTH.THERM.ELEC</t>
  </si>
  <si>
    <t>Food: Oven (direct heat)</t>
  </si>
  <si>
    <t>Food: Direct Heat - Thermal</t>
  </si>
  <si>
    <t>FEC.ktoe.NL.FBT.FBT.OVEN.THERM.TOTAL</t>
  </si>
  <si>
    <t>FEC.ktoe.NL.FBT.FBT.OVEN.THERM.SOLIDS</t>
  </si>
  <si>
    <t>FEC.ktoe.NL.FBT.FBT.OVEN.THERM.LPG</t>
  </si>
  <si>
    <t>FEC.ktoe.NL.FBT.FBT.OVEN.THERM.DIESEL_LIQBIO</t>
  </si>
  <si>
    <t>FEC.ktoe.NL.FBT.FBT.OVEN.THERM.RFO</t>
  </si>
  <si>
    <t>FEC.ktoe.NL.FBT.FBT.OVEN.THERM.NG_BIOGAS</t>
  </si>
  <si>
    <t>Food: Direct Heat - Electric</t>
  </si>
  <si>
    <t>FEC.ktoe.NL.FBT.FBT.OVEN.ELEC.ELEC</t>
  </si>
  <si>
    <t>Food: Direct Heat - Microwave</t>
  </si>
  <si>
    <t>FEC.ktoe.NL.FBT.FBT.OVEN_MICROW.MICROW.ELEC</t>
  </si>
  <si>
    <t>Food: Specific process heat</t>
  </si>
  <si>
    <t>Food: Process Heat - Thermal</t>
  </si>
  <si>
    <t>FEC.ktoe.NL.FBT.FBT.PROC_HEAT.THERM.TOTAL</t>
  </si>
  <si>
    <t>FEC.ktoe.NL.FBT.FBT.PROC_HEAT.THERM.SOLIDS</t>
  </si>
  <si>
    <t>FEC.ktoe.NL.FBT.FBT.PROC_HEAT.THERM.LPG</t>
  </si>
  <si>
    <t>FEC.ktoe.NL.FBT.FBT.PROC_HEAT.THERM.DIESEL_LIQBIO</t>
  </si>
  <si>
    <t>FEC.ktoe.NL.FBT.FBT.PROC_HEAT.THERM.RFO</t>
  </si>
  <si>
    <t>FEC.ktoe.NL.FBT.FBT.PROC_HEAT.THERM.NG_BIOGAS</t>
  </si>
  <si>
    <t>Food: Process Heat - Electric</t>
  </si>
  <si>
    <t>FEC.ktoe.NL.FBT.FBT.PROC_HEAT.ELEC.ELEC</t>
  </si>
  <si>
    <t>Food: Process Heat - Microwave</t>
  </si>
  <si>
    <t>FEC.ktoe.NL.FBT.FBT.PROC_HEAT_MICROW.MICROW.ELEC</t>
  </si>
  <si>
    <t>Food: Steam processing</t>
  </si>
  <si>
    <t>FEC.ktoe.NL.FBT.FBT.PROCESSING.TOTAL.TOTAL</t>
  </si>
  <si>
    <t>FEC.ktoe.NL.FBT.FBT.PROCESSING.STEAM.SOLIDS</t>
  </si>
  <si>
    <t>FEC.ktoe.NL.FBT.FBT.PROCESSING.STEAM.RFG</t>
  </si>
  <si>
    <t>FEC.ktoe.NL.FBT.FBT.PROCESSING.STEAM.LPG</t>
  </si>
  <si>
    <t>FEC.ktoe.NL.FBT.FBT.PROCESSING.STEAM.DIESEL_LIQBIO</t>
  </si>
  <si>
    <t>FEC.ktoe.NL.FBT.FBT.PROCESSING.STEAM.RFO</t>
  </si>
  <si>
    <t>FEC.ktoe.NL.FBT.FBT.PROCESSING.STEAM.OTHER</t>
  </si>
  <si>
    <t>FEC.ktoe.NL.FBT.FBT.PROCESSING.STEAM.NG_BIOGAS</t>
  </si>
  <si>
    <t>FEC.ktoe.NL.FBT.FBT.PROCESSING.STEAM.DERIVED</t>
  </si>
  <si>
    <t>FEC.ktoe.NL.FBT.FBT.PROCESSING.STEAM.BIOMASS_WASTE</t>
  </si>
  <si>
    <t>FEC.ktoe.NL.FBT.FBT.PROCESSING.STEAM.STEAM_DISTR</t>
  </si>
  <si>
    <t>Food: Drying</t>
  </si>
  <si>
    <t>Food: Thermal drying</t>
  </si>
  <si>
    <t>FEC.ktoe.NL.FBT.FBT.DRYING.TOTAL.TOTAL</t>
  </si>
  <si>
    <t>FEC.ktoe.NL.FBT.FBT.DRYING.THERM.SOLIDS</t>
  </si>
  <si>
    <t>FEC.ktoe.NL.FBT.FBT.DRYING.THERM.LPG</t>
  </si>
  <si>
    <t>FEC.ktoe.NL.FBT.FBT.DRYING.THERM.DIESEL_LIQBIO</t>
  </si>
  <si>
    <t>FEC.ktoe.NL.FBT.FBT.DRYING.THERM.RFO</t>
  </si>
  <si>
    <t>FEC.ktoe.NL.FBT.FBT.DRYING.THERM.NG_BIOGAS</t>
  </si>
  <si>
    <t>Food: Steam drying</t>
  </si>
  <si>
    <t>FEC.ktoe.NL.FBT.FBT.DRYING_STEAM.TOTAL.TOTAL</t>
  </si>
  <si>
    <t>FEC.ktoe.NL.FBT.FBT.DRYING_STEAM.STEAM.SOLIDS</t>
  </si>
  <si>
    <t>FEC.ktoe.NL.FBT.FBT.DRYING_STEAM.STEAM.RFG</t>
  </si>
  <si>
    <t>FEC.ktoe.NL.FBT.FBT.DRYING_STEAM.STEAM.LPG</t>
  </si>
  <si>
    <t>FEC.ktoe.NL.FBT.FBT.DRYING_STEAM.STEAM.DIESEL_LIQBIO</t>
  </si>
  <si>
    <t>FEC.ktoe.NL.FBT.FBT.DRYING_STEAM.STEAM.RFO</t>
  </si>
  <si>
    <t>FEC.ktoe.NL.FBT.FBT.DRYING_STEAM.STEAM.OTHER</t>
  </si>
  <si>
    <t>FEC.ktoe.NL.FBT.FBT.DRYING_STEAM.STEAM.NG_BIOGAS</t>
  </si>
  <si>
    <t>FEC.ktoe.NL.FBT.FBT.DRYING_STEAM.STEAM.DERIVED</t>
  </si>
  <si>
    <t>FEC.ktoe.NL.FBT.FBT.DRYING_STEAM.STEAM.BIOMASS_WASTE</t>
  </si>
  <si>
    <t>FEC.ktoe.NL.FBT.FBT.DRYING_STEAM.STEAM.STEAM_DISTR</t>
  </si>
  <si>
    <t>Food: Electric drying</t>
  </si>
  <si>
    <t>FEC.ktoe.NL.FBT.FBT.DRYING_ELEC.ELEC.ELEC</t>
  </si>
  <si>
    <t>Food: Freeze drying</t>
  </si>
  <si>
    <t>FEC.ktoe.NL.FBT.FBT.DRYING_FREEZE.FREEZE_DRY.ELEC</t>
  </si>
  <si>
    <t>Food: Microwave drying</t>
  </si>
  <si>
    <t>FEC.ktoe.NL.FBT.FBT.DRYING_MICROW.MICROW.ELEC</t>
  </si>
  <si>
    <t>Food: Process cooling and refrigeration</t>
  </si>
  <si>
    <t>Food: Thermal cooling</t>
  </si>
  <si>
    <t>FEC.ktoe.NL.FBT.FBT.PROC_COOL_THERM.THERM.NG_BIOGAS</t>
  </si>
  <si>
    <t>Food: Steam cooling</t>
  </si>
  <si>
    <t>FEC.ktoe.NL.FBT.FBT.PROC_COOL.TOTAL.TOTAL</t>
  </si>
  <si>
    <t>FEC.ktoe.NL.FBT.FBT.PROC_COOL.STEAM.SOLIDS</t>
  </si>
  <si>
    <t>FEC.ktoe.NL.FBT.FBT.PROC_COOL.STEAM.RFG</t>
  </si>
  <si>
    <t>FEC.ktoe.NL.FBT.FBT.PROC_COOL.STEAM.LPG</t>
  </si>
  <si>
    <t>FEC.ktoe.NL.FBT.FBT.PROC_COOL.STEAM.DIESEL_LIQBIO</t>
  </si>
  <si>
    <t>FEC.ktoe.NL.FBT.FBT.PROC_COOL.STEAM.RFO</t>
  </si>
  <si>
    <t>FEC.ktoe.NL.FBT.FBT.PROC_COOL.STEAM.OTHER</t>
  </si>
  <si>
    <t>FEC.ktoe.NL.FBT.FBT.PROC_COOL.STEAM.NG_BIOGAS</t>
  </si>
  <si>
    <t>FEC.ktoe.NL.FBT.FBT.PROC_COOL.STEAM.DERIVED</t>
  </si>
  <si>
    <t>FEC.ktoe.NL.FBT.FBT.PROC_COOL.STEAM.BIOMASS_WASTE</t>
  </si>
  <si>
    <t>FEC.ktoe.NL.FBT.FBT.PROC_COOL.STEAM.STEAM_DISTR</t>
  </si>
  <si>
    <t>Food: Electric cooling</t>
  </si>
  <si>
    <t>FEC.ktoe.NL.FBT.FBT.PROC_COOL_ELEC.ELEC.ELEC</t>
  </si>
  <si>
    <t>Food: Electric machinery</t>
  </si>
  <si>
    <t>FEC.ktoe.NL.FBT.FBT.GENERIC.MECH.ELEC</t>
  </si>
  <si>
    <t>UED.ktoe.NL.FBT.FBT.TOTAL.TOTAL.TOTAL</t>
  </si>
  <si>
    <t>UED.ktoe.NL.FBT.FBT.LIGHT.GENERIC.ELEC</t>
  </si>
  <si>
    <t>UED.ktoe.NL.FBT.FBT.AIRCOMP.GENERIC.ELEC</t>
  </si>
  <si>
    <t>UED.ktoe.NL.FBT.FBT.MOTOR.GENERIC.ELEC</t>
  </si>
  <si>
    <t>UED.ktoe.NL.FBT.FBT.FANS.GENERIC.ELEC</t>
  </si>
  <si>
    <t>UED.ktoe.NL.FBT.FBT.LOW_ENTH.TOTAL.TOTAL</t>
  </si>
  <si>
    <t>UED.ktoe.NL.FBT.FBT.LOW_ENTH.THERM.DIESEL_LIQBIO</t>
  </si>
  <si>
    <t>UED.ktoe.NL.FBT.FBT.LOW_ENTH.THERM.NG_BIOGAS</t>
  </si>
  <si>
    <t>UED.ktoe.NL.FBT.FBT.LOW_ENTH.THERM.SOLAR_GEO</t>
  </si>
  <si>
    <t>UED.ktoe.NL.FBT.FBT.LOW_ENTH.HP.AMBIENT</t>
  </si>
  <si>
    <t>UED.ktoe.NL.FBT.FBT.LOW_ENTH.THERM.ELEC</t>
  </si>
  <si>
    <t>UED.ktoe.NL.FBT.FBT.OVEN.THERM.TOTAL</t>
  </si>
  <si>
    <t>UED.ktoe.NL.FBT.FBT.OVEN.THERM.SOLIDS</t>
  </si>
  <si>
    <t>UED.ktoe.NL.FBT.FBT.OVEN.THERM.LPG</t>
  </si>
  <si>
    <t>UED.ktoe.NL.FBT.FBT.OVEN.THERM.DIESEL_LIQBIO</t>
  </si>
  <si>
    <t>UED.ktoe.NL.FBT.FBT.OVEN.THERM.RFO</t>
  </si>
  <si>
    <t>UED.ktoe.NL.FBT.FBT.OVEN.THERM.NG_BIOGAS</t>
  </si>
  <si>
    <t>UED.ktoe.NL.FBT.FBT.OVEN.ELEC.ELEC</t>
  </si>
  <si>
    <t>UED.ktoe.NL.FBT.FBT.OVEN_MICROW.MICROW.ELEC</t>
  </si>
  <si>
    <t>UED.ktoe.NL.FBT.FBT.PROC_HEAT.THERM.TOTAL</t>
  </si>
  <si>
    <t>UED.ktoe.NL.FBT.FBT.PROC_HEAT.THERM.SOLIDS</t>
  </si>
  <si>
    <t>UED.ktoe.NL.FBT.FBT.PROC_HEAT.THERM.LPG</t>
  </si>
  <si>
    <t>UED.ktoe.NL.FBT.FBT.PROC_HEAT.THERM.DIESEL_LIQBIO</t>
  </si>
  <si>
    <t>UED.ktoe.NL.FBT.FBT.PROC_HEAT.THERM.RFO</t>
  </si>
  <si>
    <t>UED.ktoe.NL.FBT.FBT.PROC_HEAT.THERM.NG_BIOGAS</t>
  </si>
  <si>
    <t>UED.ktoe.NL.FBT.FBT.PROC_HEAT.ELEC.ELEC</t>
  </si>
  <si>
    <t>UED.ktoe.NL.FBT.FBT.PROC_HEAT_MICROW.MICROW.ELEC</t>
  </si>
  <si>
    <t>UED.ktoe.NL.FBT.FBT.PROCESSING.TOTAL.TOTAL</t>
  </si>
  <si>
    <t>UED.ktoe.NL.FBT.FBT.PROCESSING.STEAM.SOLIDS</t>
  </si>
  <si>
    <t>UED.ktoe.NL.FBT.FBT.PROCESSING.STEAM.RFG</t>
  </si>
  <si>
    <t>UED.ktoe.NL.FBT.FBT.PROCESSING.STEAM.LPG</t>
  </si>
  <si>
    <t>UED.ktoe.NL.FBT.FBT.PROCESSING.STEAM.DIESEL_LIQBIO</t>
  </si>
  <si>
    <t>UED.ktoe.NL.FBT.FBT.PROCESSING.STEAM.RFO</t>
  </si>
  <si>
    <t>UED.ktoe.NL.FBT.FBT.PROCESSING.STEAM.OTHER</t>
  </si>
  <si>
    <t>UED.ktoe.NL.FBT.FBT.PROCESSING.STEAM.NG_BIOGAS</t>
  </si>
  <si>
    <t>UED.ktoe.NL.FBT.FBT.PROCESSING.STEAM.DERIVED</t>
  </si>
  <si>
    <t>UED.ktoe.NL.FBT.FBT.PROCESSING.STEAM.BIOMASS_WASTE</t>
  </si>
  <si>
    <t>UED.ktoe.NL.FBT.FBT.PROCESSING.STEAM.STEAM_DISTR</t>
  </si>
  <si>
    <t>UED.ktoe.NL.FBT.FBT.DRYING.TOTAL.TOTAL</t>
  </si>
  <si>
    <t>UED.ktoe.NL.FBT.FBT.DRYING.THERM.SOLIDS</t>
  </si>
  <si>
    <t>UED.ktoe.NL.FBT.FBT.DRYING.THERM.LPG</t>
  </si>
  <si>
    <t>UED.ktoe.NL.FBT.FBT.DRYING.THERM.DIESEL_LIQBIO</t>
  </si>
  <si>
    <t>UED.ktoe.NL.FBT.FBT.DRYING.THERM.RFO</t>
  </si>
  <si>
    <t>UED.ktoe.NL.FBT.FBT.DRYING.THERM.NG_BIOGAS</t>
  </si>
  <si>
    <t>UED.ktoe.NL.FBT.FBT.DRYING_STEAM.TOTAL.TOTAL</t>
  </si>
  <si>
    <t>UED.ktoe.NL.FBT.FBT.DRYING_STEAM.STEAM.SOLIDS</t>
  </si>
  <si>
    <t>UED.ktoe.NL.FBT.FBT.DRYING_STEAM.STEAM.RFG</t>
  </si>
  <si>
    <t>UED.ktoe.NL.FBT.FBT.DRYING_STEAM.STEAM.LPG</t>
  </si>
  <si>
    <t>UED.ktoe.NL.FBT.FBT.DRYING_STEAM.STEAM.DIESEL_LIQBIO</t>
  </si>
  <si>
    <t>UED.ktoe.NL.FBT.FBT.DRYING_STEAM.STEAM.RFO</t>
  </si>
  <si>
    <t>UED.ktoe.NL.FBT.FBT.DRYING_STEAM.STEAM.OTHER</t>
  </si>
  <si>
    <t>UED.ktoe.NL.FBT.FBT.DRYING_STEAM.STEAM.NG_BIOGAS</t>
  </si>
  <si>
    <t>UED.ktoe.NL.FBT.FBT.DRYING_STEAM.STEAM.DERIVED</t>
  </si>
  <si>
    <t>UED.ktoe.NL.FBT.FBT.DRYING_STEAM.STEAM.BIOMASS_WASTE</t>
  </si>
  <si>
    <t>UED.ktoe.NL.FBT.FBT.DRYING_STEAM.STEAM.STEAM_DISTR</t>
  </si>
  <si>
    <t>UED.ktoe.NL.FBT.FBT.DRYING_ELEC.ELEC.ELEC</t>
  </si>
  <si>
    <t>UED.ktoe.NL.FBT.FBT.DRYING_FREEZE.FREEZE_DRY.ELEC</t>
  </si>
  <si>
    <t>UED.ktoe.NL.FBT.FBT.DRYING_MICROW.MICROW.ELEC</t>
  </si>
  <si>
    <t>UED.ktoe.NL.FBT.FBT.PROC_COOL_THERM.THERM.NG_BIOGAS</t>
  </si>
  <si>
    <t>UED.ktoe.NL.FBT.FBT.PROC_COOL.TOTAL.TOTAL</t>
  </si>
  <si>
    <t>UED.ktoe.NL.FBT.FBT.PROC_COOL.STEAM.SOLIDS</t>
  </si>
  <si>
    <t>UED.ktoe.NL.FBT.FBT.PROC_COOL.STEAM.RFG</t>
  </si>
  <si>
    <t>UED.ktoe.NL.FBT.FBT.PROC_COOL.STEAM.LPG</t>
  </si>
  <si>
    <t>UED.ktoe.NL.FBT.FBT.PROC_COOL.STEAM.DIESEL_LIQBIO</t>
  </si>
  <si>
    <t>UED.ktoe.NL.FBT.FBT.PROC_COOL.STEAM.RFO</t>
  </si>
  <si>
    <t>UED.ktoe.NL.FBT.FBT.PROC_COOL.STEAM.OTHER</t>
  </si>
  <si>
    <t>UED.ktoe.NL.FBT.FBT.PROC_COOL.STEAM.NG_BIOGAS</t>
  </si>
  <si>
    <t>UED.ktoe.NL.FBT.FBT.PROC_COOL.STEAM.DERIVED</t>
  </si>
  <si>
    <t>UED.ktoe.NL.FBT.FBT.PROC_COOL.STEAM.BIOMASS_WASTE</t>
  </si>
  <si>
    <t>UED.ktoe.NL.FBT.FBT.PROC_COOL.STEAM.STEAM_DISTR</t>
  </si>
  <si>
    <t>UED.ktoe.NL.FBT.FBT.PROC_COOL_ELEC.ELEC.ELEC</t>
  </si>
  <si>
    <t>UED.ktoe.NL.FBT.FBT.GENERIC.MECH.ELEC</t>
  </si>
  <si>
    <t>FUEL_EMI.ktCO2.NL.FBT.FBT.TOTAL.TOTAL.TOTAL</t>
  </si>
  <si>
    <t>FUEL_EMI.ktCO2.NL.FBT.FBT.LIGHT.GENERIC.ELEC</t>
  </si>
  <si>
    <t>FUEL_EMI.ktCO2.NL.FBT.FBT.AIRCOMP.GENERIC.ELEC</t>
  </si>
  <si>
    <t>FUEL_EMI.ktCO2.NL.FBT.FBT.MOTOR.GENERIC.ELEC</t>
  </si>
  <si>
    <t>FUEL_EMI.ktCO2.NL.FBT.FBT.FANS.GENERIC.ELEC</t>
  </si>
  <si>
    <t>FUEL_EMI.ktCO2.NL.FBT.FBT.LOW_ENTH.TOTAL.TOTAL</t>
  </si>
  <si>
    <t>FUEL_EMI.ktCO2.NL.FBT.FBT.LOW_ENTH.THERM.DIESEL_LIQBIO</t>
  </si>
  <si>
    <t>FUEL_EMI.ktCO2.NL.FBT.FBT.LOW_ENTH.THERM.NG_BIOGAS</t>
  </si>
  <si>
    <t>FUEL_EMI.ktCO2.NL.FBT.FBT.LOW_ENTH.THERM.SOLAR_GEO</t>
  </si>
  <si>
    <t>FUEL_EMI.ktCO2.NL.FBT.FBT.LOW_ENTH.HP.AMBIENT</t>
  </si>
  <si>
    <t>FUEL_EMI.ktCO2.NL.FBT.FBT.LOW_ENTH.THERM.ELEC</t>
  </si>
  <si>
    <t>FUEL_EMI.ktCO2.NL.FBT.FBT.OVEN.THERM.TOTAL</t>
  </si>
  <si>
    <t>FUEL_EMI.ktCO2.NL.FBT.FBT.OVEN.THERM.SOLIDS</t>
  </si>
  <si>
    <t>FUEL_EMI.ktCO2.NL.FBT.FBT.OVEN.THERM.LPG</t>
  </si>
  <si>
    <t>FUEL_EMI.ktCO2.NL.FBT.FBT.OVEN.THERM.DIESEL_LIQBIO</t>
  </si>
  <si>
    <t>FUEL_EMI.ktCO2.NL.FBT.FBT.OVEN.THERM.RFO</t>
  </si>
  <si>
    <t>FUEL_EMI.ktCO2.NL.FBT.FBT.OVEN.THERM.NG_BIOGAS</t>
  </si>
  <si>
    <t>FUEL_EMI.ktCO2.NL.FBT.FBT.OVEN.ELEC.ELEC</t>
  </si>
  <si>
    <t>FUEL_EMI.ktCO2.NL.FBT.FBT.OVEN_MICROW.MICROW.ELEC</t>
  </si>
  <si>
    <t>FUEL_EMI.ktCO2.NL.FBT.FBT.PROC_HEAT.THERM.TOTAL</t>
  </si>
  <si>
    <t>FUEL_EMI.ktCO2.NL.FBT.FBT.PROC_HEAT.THERM.SOLIDS</t>
  </si>
  <si>
    <t>FUEL_EMI.ktCO2.NL.FBT.FBT.PROC_HEAT.THERM.LPG</t>
  </si>
  <si>
    <t>FUEL_EMI.ktCO2.NL.FBT.FBT.PROC_HEAT.THERM.DIESEL_LIQBIO</t>
  </si>
  <si>
    <t>FUEL_EMI.ktCO2.NL.FBT.FBT.PROC_HEAT.THERM.RFO</t>
  </si>
  <si>
    <t>FUEL_EMI.ktCO2.NL.FBT.FBT.PROC_HEAT.THERM.NG_BIOGAS</t>
  </si>
  <si>
    <t>FUEL_EMI.ktCO2.NL.FBT.FBT.PROC_HEAT.ELEC.ELEC</t>
  </si>
  <si>
    <t>FUEL_EMI.ktCO2.NL.FBT.FBT.PROC_HEAT_MICROW.MICROW.ELEC</t>
  </si>
  <si>
    <t>FUEL_EMI.ktCO2.NL.FBT.FBT.PROCESSING.TOTAL.TOTAL</t>
  </si>
  <si>
    <t>FUEL_EMI.ktCO2.NL.FBT.FBT.PROCESSING.STEAM.SOLIDS</t>
  </si>
  <si>
    <t>FUEL_EMI.ktCO2.NL.FBT.FBT.PROCESSING.STEAM.RFG</t>
  </si>
  <si>
    <t>FUEL_EMI.ktCO2.NL.FBT.FBT.PROCESSING.STEAM.LPG</t>
  </si>
  <si>
    <t>FUEL_EMI.ktCO2.NL.FBT.FBT.PROCESSING.STEAM.DIESEL_LIQBIO</t>
  </si>
  <si>
    <t>FUEL_EMI.ktCO2.NL.FBT.FBT.PROCESSING.STEAM.RFO</t>
  </si>
  <si>
    <t>FUEL_EMI.ktCO2.NL.FBT.FBT.PROCESSING.STEAM.OTHER</t>
  </si>
  <si>
    <t>FUEL_EMI.ktCO2.NL.FBT.FBT.PROCESSING.STEAM.NG_BIOGAS</t>
  </si>
  <si>
    <t>FUEL_EMI.ktCO2.NL.FBT.FBT.PROCESSING.STEAM.DERIVED</t>
  </si>
  <si>
    <t>FUEL_EMI.ktCO2.NL.FBT.FBT.PROCESSING.STEAM.BIOMASS_WASTE</t>
  </si>
  <si>
    <t>FUEL_EMI.ktCO2.NL.FBT.FBT.PROCESSING.STEAM.STEAM_DISTR</t>
  </si>
  <si>
    <t>FUEL_EMI.ktCO2.NL.FBT.FBT.DRYING.TOTAL.TOTAL</t>
  </si>
  <si>
    <t>FUEL_EMI.ktCO2.NL.FBT.FBT.DRYING.THERM.SOLIDS</t>
  </si>
  <si>
    <t>FUEL_EMI.ktCO2.NL.FBT.FBT.DRYING.THERM.LPG</t>
  </si>
  <si>
    <t>FUEL_EMI.ktCO2.NL.FBT.FBT.DRYING.THERM.DIESEL_LIQBIO</t>
  </si>
  <si>
    <t>FUEL_EMI.ktCO2.NL.FBT.FBT.DRYING.THERM.RFO</t>
  </si>
  <si>
    <t>FUEL_EMI.ktCO2.NL.FBT.FBT.DRYING.THERM.NG_BIOGAS</t>
  </si>
  <si>
    <t>FUEL_EMI.ktCO2.NL.FBT.FBT.DRYING_STEAM.TOTAL.TOTAL</t>
  </si>
  <si>
    <t>FUEL_EMI.ktCO2.NL.FBT.FBT.DRYING_STEAM.STEAM.SOLIDS</t>
  </si>
  <si>
    <t>FUEL_EMI.ktCO2.NL.FBT.FBT.DRYING_STEAM.STEAM.RFG</t>
  </si>
  <si>
    <t>FUEL_EMI.ktCO2.NL.FBT.FBT.DRYING_STEAM.STEAM.LPG</t>
  </si>
  <si>
    <t>FUEL_EMI.ktCO2.NL.FBT.FBT.DRYING_STEAM.STEAM.DIESEL_LIQBIO</t>
  </si>
  <si>
    <t>FUEL_EMI.ktCO2.NL.FBT.FBT.DRYING_STEAM.STEAM.RFO</t>
  </si>
  <si>
    <t>FUEL_EMI.ktCO2.NL.FBT.FBT.DRYING_STEAM.STEAM.OTHER</t>
  </si>
  <si>
    <t>FUEL_EMI.ktCO2.NL.FBT.FBT.DRYING_STEAM.STEAM.NG_BIOGAS</t>
  </si>
  <si>
    <t>FUEL_EMI.ktCO2.NL.FBT.FBT.DRYING_STEAM.STEAM.DERIVED</t>
  </si>
  <si>
    <t>FUEL_EMI.ktCO2.NL.FBT.FBT.DRYING_STEAM.STEAM.BIOMASS_WASTE</t>
  </si>
  <si>
    <t>FUEL_EMI.ktCO2.NL.FBT.FBT.DRYING_STEAM.STEAM.STEAM_DISTR</t>
  </si>
  <si>
    <t>FUEL_EMI.ktCO2.NL.FBT.FBT.DRYING_ELEC.ELEC.ELEC</t>
  </si>
  <si>
    <t>FUEL_EMI.ktCO2.NL.FBT.FBT.DRYING_FREEZE.FREEZE_DRY.ELEC</t>
  </si>
  <si>
    <t>FUEL_EMI.ktCO2.NL.FBT.FBT.DRYING_MICROW.MICROW.ELEC</t>
  </si>
  <si>
    <t>FUEL_EMI.ktCO2.NL.FBT.FBT.PROC_COOL_THERM.THERM.NG_BIOGAS</t>
  </si>
  <si>
    <t>FUEL_EMI.ktCO2.NL.FBT.FBT.PROC_COOL.TOTAL.TOTAL</t>
  </si>
  <si>
    <t>FUEL_EMI.ktCO2.NL.FBT.FBT.PROC_COOL.STEAM.SOLIDS</t>
  </si>
  <si>
    <t>FUEL_EMI.ktCO2.NL.FBT.FBT.PROC_COOL.STEAM.RFG</t>
  </si>
  <si>
    <t>FUEL_EMI.ktCO2.NL.FBT.FBT.PROC_COOL.STEAM.LPG</t>
  </si>
  <si>
    <t>FUEL_EMI.ktCO2.NL.FBT.FBT.PROC_COOL.STEAM.DIESEL_LIQBIO</t>
  </si>
  <si>
    <t>FUEL_EMI.ktCO2.NL.FBT.FBT.PROC_COOL.STEAM.RFO</t>
  </si>
  <si>
    <t>FUEL_EMI.ktCO2.NL.FBT.FBT.PROC_COOL.STEAM.OTHER</t>
  </si>
  <si>
    <t>FUEL_EMI.ktCO2.NL.FBT.FBT.PROC_COOL.STEAM.NG_BIOGAS</t>
  </si>
  <si>
    <t>FUEL_EMI.ktCO2.NL.FBT.FBT.PROC_COOL.STEAM.DERIVED</t>
  </si>
  <si>
    <t>FUEL_EMI.ktCO2.NL.FBT.FBT.PROC_COOL.STEAM.BIOMASS_WASTE</t>
  </si>
  <si>
    <t>FUEL_EMI.ktCO2.NL.FBT.FBT.PROC_COOL.STEAM.STEAM_DISTR</t>
  </si>
  <si>
    <t>FUEL_EMI.ktCO2.NL.FBT.FBT.PROC_COOL_ELEC.ELEC.ELEC</t>
  </si>
  <si>
    <t>FUEL_EMI.ktCO2.NL.FBT.FBT.GENERIC.MECH.ELEC</t>
  </si>
  <si>
    <t>VA.Meuro2015.NL.TRE.TRE</t>
  </si>
  <si>
    <t>OUTPUT.index.NL.TRE.TRE</t>
  </si>
  <si>
    <t>CAP.index.NL.TRE.TRE</t>
  </si>
  <si>
    <t>NEWCAP.index.NL.TRE.TRE</t>
  </si>
  <si>
    <t>FEC.ktoe.NL.TRE.TRE.TOTAL.TOTAL.TOTAL</t>
  </si>
  <si>
    <t>FEC.ktoe.NL.TRE.TRE.TOTAL.TOTAL.SOLIDS</t>
  </si>
  <si>
    <t>FEC.ktoe.NL.TRE.TRE.TOTAL.TOTAL.RFG</t>
  </si>
  <si>
    <t>FEC.ktoe.NL.TRE.TRE.TOTAL.TOTAL.LPG</t>
  </si>
  <si>
    <t>FEC.ktoe.NL.TRE.TRE.TOTAL.TOTAL.DIESEL</t>
  </si>
  <si>
    <t>FEC.ktoe.NL.TRE.TRE.TOTAL.TOTAL.RFO</t>
  </si>
  <si>
    <t>FEC.ktoe.NL.TRE.TRE.TOTAL.TOTAL.OTHER</t>
  </si>
  <si>
    <t>FEC.ktoe.NL.TRE.TRE.TOTAL.TOTAL.NG</t>
  </si>
  <si>
    <t>FEC.ktoe.NL.TRE.TRE.TOTAL.TOTAL.DERIVED</t>
  </si>
  <si>
    <t>FEC.ktoe.NL.TRE.TRE.TOTAL.TOTAL.BIOMASS_WASTE</t>
  </si>
  <si>
    <t>FEC.ktoe.NL.TRE.TRE.TOTAL.TOTAL.BIOGAS</t>
  </si>
  <si>
    <t>FEC.ktoe.NL.TRE.TRE.TOTAL.TOTAL.LIQBIO</t>
  </si>
  <si>
    <t>FEC.ktoe.NL.TRE.TRE.TOTAL.TOTAL.SOLAR</t>
  </si>
  <si>
    <t>FEC.ktoe.NL.TRE.TRE.TOTAL.TOTAL.GEO</t>
  </si>
  <si>
    <t>FEC.ktoe.NL.TRE.TRE.TOTAL.TOTAL.AMBIENT</t>
  </si>
  <si>
    <t>FEC.ktoe.NL.TRE.TRE.TOTAL.TOTAL.STEAM_DISTR</t>
  </si>
  <si>
    <t>FEC.ktoe.NL.TRE.TRE.TOTAL.TOTAL.ELEC</t>
  </si>
  <si>
    <t>FEC.ktoe.NL.TRE.TRE.LIGHT.GENERIC.ELEC</t>
  </si>
  <si>
    <t>FEC.ktoe.NL.TRE.TRE.AIRCOMP.GENERIC.ELEC</t>
  </si>
  <si>
    <t>FEC.ktoe.NL.TRE.TRE.MOTOR.GENERIC.ELEC</t>
  </si>
  <si>
    <t>FEC.ktoe.NL.TRE.TRE.FANS.GENERIC.ELEC</t>
  </si>
  <si>
    <t>FEC.ktoe.NL.TRE.TRE.LOW_ENTH.TOTAL.TOTAL</t>
  </si>
  <si>
    <t>FEC.ktoe.NL.TRE.TRE.LOW_ENTH.THERM.DIESEL_LIQBIO</t>
  </si>
  <si>
    <t>FEC.ktoe.NL.TRE.TRE.LOW_ENTH.THERM.NG_BIOGAS</t>
  </si>
  <si>
    <t>FEC.ktoe.NL.TRE.TRE.LOW_ENTH.THERM.SOLAR_GEO</t>
  </si>
  <si>
    <t>FEC.ktoe.NL.TRE.TRE.LOW_ENTH.HP.AMBIENT</t>
  </si>
  <si>
    <t>FEC.ktoe.NL.TRE.TRE.LOW_ENTH.THERM.ELEC</t>
  </si>
  <si>
    <t>Trans. Eq.: Foundries</t>
  </si>
  <si>
    <t>Trans. Eq.: Thermal Foundries</t>
  </si>
  <si>
    <t>FEC.ktoe.NL.TRE.TRE.FOUNDRY.THERM.TOTAL</t>
  </si>
  <si>
    <t>FEC.ktoe.NL.TRE.TRE.FOUNDRY.THERM.SOLIDS</t>
  </si>
  <si>
    <t>FEC.ktoe.NL.TRE.TRE.FOUNDRY.THERM.LPG</t>
  </si>
  <si>
    <t>FEC.ktoe.NL.TRE.TRE.FOUNDRY.THERM.DIESEL_LIQBIO</t>
  </si>
  <si>
    <t>FEC.ktoe.NL.TRE.TRE.FOUNDRY.THERM.RFO</t>
  </si>
  <si>
    <t>FEC.ktoe.NL.TRE.TRE.FOUNDRY.THERM.NG_BIOGAS</t>
  </si>
  <si>
    <t>Trans. Eq.: Electric Foundries</t>
  </si>
  <si>
    <t>FEC.ktoe.NL.TRE.TRE.FOUNDRY.ELEC.ELEC</t>
  </si>
  <si>
    <t>Trans. Eq.: Connection techniques</t>
  </si>
  <si>
    <t>Trans. Eq.: Thermal connection</t>
  </si>
  <si>
    <t>FEC.ktoe.NL.TRE.TRE.CONNECTION_THERM.THERM.NG_BIOGAS</t>
  </si>
  <si>
    <t>Trans. Eq.: Electric connection</t>
  </si>
  <si>
    <t>FEC.ktoe.NL.TRE.TRE.CONNECTION_ELEC.ELEC.ELEC</t>
  </si>
  <si>
    <t>Trans. Eq.: Heat treatment</t>
  </si>
  <si>
    <t>Trans. Eq.: Heat treatment - Thermal</t>
  </si>
  <si>
    <t>FEC.ktoe.NL.TRE.TRE.HEAT_TREAT.THERM.TOTAL</t>
  </si>
  <si>
    <t>FEC.ktoe.NL.TRE.TRE.HEAT_TREAT.THERM.SOLIDS</t>
  </si>
  <si>
    <t>FEC.ktoe.NL.TRE.TRE.HEAT_TREAT.THERM.LPG</t>
  </si>
  <si>
    <t>FEC.ktoe.NL.TRE.TRE.HEAT_TREAT.THERM.DIESEL_LIQBIO</t>
  </si>
  <si>
    <t>FEC.ktoe.NL.TRE.TRE.HEAT_TREAT.THERM.RFO</t>
  </si>
  <si>
    <t>FEC.ktoe.NL.TRE.TRE.HEAT_TREAT.THERM.NG_BIOGAS</t>
  </si>
  <si>
    <t>Trans. Eq.: Heat treatment - Electric</t>
  </si>
  <si>
    <t>FEC.ktoe.NL.TRE.TRE.HEAT_TREAT.ELEC.ELEC</t>
  </si>
  <si>
    <t>Trans. Eq.: Steam processing</t>
  </si>
  <si>
    <t>FEC.ktoe.NL.TRE.TRE.PROCESSING.TOTAL.TOTAL</t>
  </si>
  <si>
    <t>FEC.ktoe.NL.TRE.TRE.PROCESSING.STEAM.SOLIDS</t>
  </si>
  <si>
    <t>FEC.ktoe.NL.TRE.TRE.PROCESSING.STEAM.RFG</t>
  </si>
  <si>
    <t>FEC.ktoe.NL.TRE.TRE.PROCESSING.STEAM.LPG</t>
  </si>
  <si>
    <t>FEC.ktoe.NL.TRE.TRE.PROCESSING.STEAM.DIESEL_LIQBIO</t>
  </si>
  <si>
    <t>FEC.ktoe.NL.TRE.TRE.PROCESSING.STEAM.RFO</t>
  </si>
  <si>
    <t>FEC.ktoe.NL.TRE.TRE.PROCESSING.STEAM.OTHER</t>
  </si>
  <si>
    <t>FEC.ktoe.NL.TRE.TRE.PROCESSING.STEAM.NG_BIOGAS</t>
  </si>
  <si>
    <t>FEC.ktoe.NL.TRE.TRE.PROCESSING.STEAM.DERIVED</t>
  </si>
  <si>
    <t>FEC.ktoe.NL.TRE.TRE.PROCESSING.STEAM.BIOMASS_WASTE</t>
  </si>
  <si>
    <t>FEC.ktoe.NL.TRE.TRE.PROCESSING.STEAM.STEAM_DISTR</t>
  </si>
  <si>
    <t>Trans. Eq.: General machinery</t>
  </si>
  <si>
    <t>FEC.ktoe.NL.TRE.TRE.GENERIC.MECH.ELEC</t>
  </si>
  <si>
    <t>Trans. Eq.: Product finishing</t>
  </si>
  <si>
    <t>FEC.ktoe.NL.TRE.TRE.FINISHING.THERM.ELEC</t>
  </si>
  <si>
    <t>UED.ktoe.NL.TRE.TRE.TOTAL.TOTAL.TOTAL</t>
  </si>
  <si>
    <t>UED.ktoe.NL.TRE.TRE.LIGHT.GENERIC.ELEC</t>
  </si>
  <si>
    <t>UED.ktoe.NL.TRE.TRE.AIRCOMP.GENERIC.ELEC</t>
  </si>
  <si>
    <t>UED.ktoe.NL.TRE.TRE.MOTOR.GENERIC.ELEC</t>
  </si>
  <si>
    <t>UED.ktoe.NL.TRE.TRE.FANS.GENERIC.ELEC</t>
  </si>
  <si>
    <t>UED.ktoe.NL.TRE.TRE.LOW_ENTH.TOTAL.TOTAL</t>
  </si>
  <si>
    <t>UED.ktoe.NL.TRE.TRE.LOW_ENTH.THERM.DIESEL_LIQBIO</t>
  </si>
  <si>
    <t>UED.ktoe.NL.TRE.TRE.LOW_ENTH.THERM.NG_BIOGAS</t>
  </si>
  <si>
    <t>UED.ktoe.NL.TRE.TRE.LOW_ENTH.THERM.SOLAR_GEO</t>
  </si>
  <si>
    <t>UED.ktoe.NL.TRE.TRE.LOW_ENTH.HP.AMBIENT</t>
  </si>
  <si>
    <t>UED.ktoe.NL.TRE.TRE.LOW_ENTH.THERM.ELEC</t>
  </si>
  <si>
    <t>UED.ktoe.NL.TRE.TRE.FOUNDRY.THERM.TOTAL</t>
  </si>
  <si>
    <t>UED.ktoe.NL.TRE.TRE.FOUNDRY.THERM.SOLIDS</t>
  </si>
  <si>
    <t>UED.ktoe.NL.TRE.TRE.FOUNDRY.THERM.LPG</t>
  </si>
  <si>
    <t>UED.ktoe.NL.TRE.TRE.FOUNDRY.THERM.DIESEL_LIQBIO</t>
  </si>
  <si>
    <t>UED.ktoe.NL.TRE.TRE.FOUNDRY.THERM.RFO</t>
  </si>
  <si>
    <t>UED.ktoe.NL.TRE.TRE.FOUNDRY.THERM.NG_BIOGAS</t>
  </si>
  <si>
    <t>UED.ktoe.NL.TRE.TRE.FOUNDRY.ELEC.ELEC</t>
  </si>
  <si>
    <t>UED.ktoe.NL.TRE.TRE.CONNECTION_THERM.THERM.NG_BIOGAS</t>
  </si>
  <si>
    <t>UED.ktoe.NL.TRE.TRE.CONNECTION_ELEC.ELEC.ELEC</t>
  </si>
  <si>
    <t>UED.ktoe.NL.TRE.TRE.HEAT_TREAT.THERM.TOTAL</t>
  </si>
  <si>
    <t>UED.ktoe.NL.TRE.TRE.HEAT_TREAT.THERM.SOLIDS</t>
  </si>
  <si>
    <t>UED.ktoe.NL.TRE.TRE.HEAT_TREAT.THERM.LPG</t>
  </si>
  <si>
    <t>UED.ktoe.NL.TRE.TRE.HEAT_TREAT.THERM.DIESEL_LIQBIO</t>
  </si>
  <si>
    <t>UED.ktoe.NL.TRE.TRE.HEAT_TREAT.THERM.RFO</t>
  </si>
  <si>
    <t>UED.ktoe.NL.TRE.TRE.HEAT_TREAT.THERM.NG_BIOGAS</t>
  </si>
  <si>
    <t>UED.ktoe.NL.TRE.TRE.HEAT_TREAT.ELEC.ELEC</t>
  </si>
  <si>
    <t>UED.ktoe.NL.TRE.TRE.PROCESSING.TOTAL.TOTAL</t>
  </si>
  <si>
    <t>UED.ktoe.NL.TRE.TRE.PROCESSING.STEAM.SOLIDS</t>
  </si>
  <si>
    <t>UED.ktoe.NL.TRE.TRE.PROCESSING.STEAM.RFG</t>
  </si>
  <si>
    <t>UED.ktoe.NL.TRE.TRE.PROCESSING.STEAM.LPG</t>
  </si>
  <si>
    <t>UED.ktoe.NL.TRE.TRE.PROCESSING.STEAM.DIESEL_LIQBIO</t>
  </si>
  <si>
    <t>UED.ktoe.NL.TRE.TRE.PROCESSING.STEAM.RFO</t>
  </si>
  <si>
    <t>UED.ktoe.NL.TRE.TRE.PROCESSING.STEAM.OTHER</t>
  </si>
  <si>
    <t>UED.ktoe.NL.TRE.TRE.PROCESSING.STEAM.NG_BIOGAS</t>
  </si>
  <si>
    <t>UED.ktoe.NL.TRE.TRE.PROCESSING.STEAM.DERIVED</t>
  </si>
  <si>
    <t>UED.ktoe.NL.TRE.TRE.PROCESSING.STEAM.BIOMASS_WASTE</t>
  </si>
  <si>
    <t>UED.ktoe.NL.TRE.TRE.PROCESSING.STEAM.STEAM_DISTR</t>
  </si>
  <si>
    <t>UED.ktoe.NL.TRE.TRE.GENERIC.MECH.ELEC</t>
  </si>
  <si>
    <t>UED.ktoe.NL.TRE.TRE.FINISHING.THERM.ELEC</t>
  </si>
  <si>
    <t>FUEL_EMI.ktCO2.NL.TRE.TRE.TOTAL.TOTAL.TOTAL</t>
  </si>
  <si>
    <t>FUEL_EMI.ktCO2.NL.TRE.TRE.LIGHT.GENERIC.ELEC</t>
  </si>
  <si>
    <t>FUEL_EMI.ktCO2.NL.TRE.TRE.AIRCOMP.GENERIC.ELEC</t>
  </si>
  <si>
    <t>FUEL_EMI.ktCO2.NL.TRE.TRE.MOTOR.GENERIC.ELEC</t>
  </si>
  <si>
    <t>FUEL_EMI.ktCO2.NL.TRE.TRE.FANS.GENERIC.ELEC</t>
  </si>
  <si>
    <t>FUEL_EMI.ktCO2.NL.TRE.TRE.LOW_ENTH.TOTAL.TOTAL</t>
  </si>
  <si>
    <t>FUEL_EMI.ktCO2.NL.TRE.TRE.LOW_ENTH.THERM.DIESEL_LIQBIO</t>
  </si>
  <si>
    <t>FUEL_EMI.ktCO2.NL.TRE.TRE.LOW_ENTH.THERM.NG_BIOGAS</t>
  </si>
  <si>
    <t>FUEL_EMI.ktCO2.NL.TRE.TRE.LOW_ENTH.THERM.SOLAR_GEO</t>
  </si>
  <si>
    <t>FUEL_EMI.ktCO2.NL.TRE.TRE.LOW_ENTH.HP.AMBIENT</t>
  </si>
  <si>
    <t>FUEL_EMI.ktCO2.NL.TRE.TRE.LOW_ENTH.THERM.ELEC</t>
  </si>
  <si>
    <t>FUEL_EMI.ktCO2.NL.TRE.TRE.FOUNDRY.THERM.TOTAL</t>
  </si>
  <si>
    <t>FUEL_EMI.ktCO2.NL.TRE.TRE.FOUNDRY.THERM.SOLIDS</t>
  </si>
  <si>
    <t>FUEL_EMI.ktCO2.NL.TRE.TRE.FOUNDRY.THERM.LPG</t>
  </si>
  <si>
    <t>FUEL_EMI.ktCO2.NL.TRE.TRE.FOUNDRY.THERM.DIESEL_LIQBIO</t>
  </si>
  <si>
    <t>FUEL_EMI.ktCO2.NL.TRE.TRE.FOUNDRY.THERM.RFO</t>
  </si>
  <si>
    <t>FUEL_EMI.ktCO2.NL.TRE.TRE.FOUNDRY.THERM.NG_BIOGAS</t>
  </si>
  <si>
    <t>FUEL_EMI.ktCO2.NL.TRE.TRE.FOUNDRY.ELEC.ELEC</t>
  </si>
  <si>
    <t>FUEL_EMI.ktCO2.NL.TRE.TRE.CONNECTION_THERM.THERM.NG_BIOGAS</t>
  </si>
  <si>
    <t>FUEL_EMI.ktCO2.NL.TRE.TRE.CONNECTION_ELEC.ELEC.ELEC</t>
  </si>
  <si>
    <t>FUEL_EMI.ktCO2.NL.TRE.TRE.HEAT_TREAT.THERM.TOTAL</t>
  </si>
  <si>
    <t>FUEL_EMI.ktCO2.NL.TRE.TRE.HEAT_TREAT.THERM.SOLIDS</t>
  </si>
  <si>
    <t>FUEL_EMI.ktCO2.NL.TRE.TRE.HEAT_TREAT.THERM.LPG</t>
  </si>
  <si>
    <t>FUEL_EMI.ktCO2.NL.TRE.TRE.HEAT_TREAT.THERM.DIESEL_LIQBIO</t>
  </si>
  <si>
    <t>FUEL_EMI.ktCO2.NL.TRE.TRE.HEAT_TREAT.THERM.RFO</t>
  </si>
  <si>
    <t>FUEL_EMI.ktCO2.NL.TRE.TRE.HEAT_TREAT.THERM.NG_BIOGAS</t>
  </si>
  <si>
    <t>FUEL_EMI.ktCO2.NL.TRE.TRE.HEAT_TREAT.ELEC.ELEC</t>
  </si>
  <si>
    <t>FUEL_EMI.ktCO2.NL.TRE.TRE.PROCESSING.TOTAL.TOTAL</t>
  </si>
  <si>
    <t>FUEL_EMI.ktCO2.NL.TRE.TRE.PROCESSING.STEAM.SOLIDS</t>
  </si>
  <si>
    <t>FUEL_EMI.ktCO2.NL.TRE.TRE.PROCESSING.STEAM.RFG</t>
  </si>
  <si>
    <t>FUEL_EMI.ktCO2.NL.TRE.TRE.PROCESSING.STEAM.LPG</t>
  </si>
  <si>
    <t>FUEL_EMI.ktCO2.NL.TRE.TRE.PROCESSING.STEAM.DIESEL_LIQBIO</t>
  </si>
  <si>
    <t>FUEL_EMI.ktCO2.NL.TRE.TRE.PROCESSING.STEAM.RFO</t>
  </si>
  <si>
    <t>FUEL_EMI.ktCO2.NL.TRE.TRE.PROCESSING.STEAM.OTHER</t>
  </si>
  <si>
    <t>FUEL_EMI.ktCO2.NL.TRE.TRE.PROCESSING.STEAM.NG_BIOGAS</t>
  </si>
  <si>
    <t>FUEL_EMI.ktCO2.NL.TRE.TRE.PROCESSING.STEAM.DERIVED</t>
  </si>
  <si>
    <t>FUEL_EMI.ktCO2.NL.TRE.TRE.PROCESSING.STEAM.BIOMASS_WASTE</t>
  </si>
  <si>
    <t>FUEL_EMI.ktCO2.NL.TRE.TRE.PROCESSING.STEAM.STEAM_DISTR</t>
  </si>
  <si>
    <t>FUEL_EMI.ktCO2.NL.TRE.TRE.GENERIC.MECH.ELEC</t>
  </si>
  <si>
    <t>FUEL_EMI.ktCO2.NL.TRE.TRE.FINISHING.THERM.ELEC</t>
  </si>
  <si>
    <t>VA.Meuro2015.NL.MAE.MAE</t>
  </si>
  <si>
    <t>OUTPUT.index.NL.MAE.MAE</t>
  </si>
  <si>
    <t>CAP.index.NL.MAE.MAE</t>
  </si>
  <si>
    <t>NEWCAP.index.NL.MAE.MAE</t>
  </si>
  <si>
    <t>FEC.ktoe.NL.MAE.MAE.TOTAL.TOTAL.TOTAL</t>
  </si>
  <si>
    <t>FEC.ktoe.NL.MAE.MAE.TOTAL.TOTAL.SOLIDS</t>
  </si>
  <si>
    <t>FEC.ktoe.NL.MAE.MAE.TOTAL.TOTAL.RFG</t>
  </si>
  <si>
    <t>FEC.ktoe.NL.MAE.MAE.TOTAL.TOTAL.LPG</t>
  </si>
  <si>
    <t>FEC.ktoe.NL.MAE.MAE.TOTAL.TOTAL.DIESEL</t>
  </si>
  <si>
    <t>FEC.ktoe.NL.MAE.MAE.TOTAL.TOTAL.RFO</t>
  </si>
  <si>
    <t>FEC.ktoe.NL.MAE.MAE.TOTAL.TOTAL.OTHER</t>
  </si>
  <si>
    <t>FEC.ktoe.NL.MAE.MAE.TOTAL.TOTAL.NG</t>
  </si>
  <si>
    <t>FEC.ktoe.NL.MAE.MAE.TOTAL.TOTAL.DERIVED</t>
  </si>
  <si>
    <t>FEC.ktoe.NL.MAE.MAE.TOTAL.TOTAL.BIOMASS_WASTE</t>
  </si>
  <si>
    <t>FEC.ktoe.NL.MAE.MAE.TOTAL.TOTAL.BIOGAS</t>
  </si>
  <si>
    <t>FEC.ktoe.NL.MAE.MAE.TOTAL.TOTAL.LIQBIO</t>
  </si>
  <si>
    <t>FEC.ktoe.NL.MAE.MAE.TOTAL.TOTAL.SOLAR</t>
  </si>
  <si>
    <t>FEC.ktoe.NL.MAE.MAE.TOTAL.TOTAL.GEO</t>
  </si>
  <si>
    <t>FEC.ktoe.NL.MAE.MAE.TOTAL.TOTAL.AMBIENT</t>
  </si>
  <si>
    <t>FEC.ktoe.NL.MAE.MAE.TOTAL.TOTAL.STEAM_DISTR</t>
  </si>
  <si>
    <t>FEC.ktoe.NL.MAE.MAE.TOTAL.TOTAL.ELEC</t>
  </si>
  <si>
    <t>FEC.ktoe.NL.MAE.MAE.LIGHT.GENERIC.ELEC</t>
  </si>
  <si>
    <t>FEC.ktoe.NL.MAE.MAE.AIRCOMP.GENERIC.ELEC</t>
  </si>
  <si>
    <t>FEC.ktoe.NL.MAE.MAE.MOTOR.GENERIC.ELEC</t>
  </si>
  <si>
    <t>FEC.ktoe.NL.MAE.MAE.FANS.GENERIC.ELEC</t>
  </si>
  <si>
    <t>FEC.ktoe.NL.MAE.MAE.LOW_ENTH.TOTAL.TOTAL</t>
  </si>
  <si>
    <t>FEC.ktoe.NL.MAE.MAE.LOW_ENTH.THERM.DIESEL_LIQBIO</t>
  </si>
  <si>
    <t>FEC.ktoe.NL.MAE.MAE.LOW_ENTH.THERM.NG_BIOGAS</t>
  </si>
  <si>
    <t>FEC.ktoe.NL.MAE.MAE.LOW_ENTH.THERM.SOLAR_GEO</t>
  </si>
  <si>
    <t>FEC.ktoe.NL.MAE.MAE.LOW_ENTH.HP.AMBIENT</t>
  </si>
  <si>
    <t>FEC.ktoe.NL.MAE.MAE.LOW_ENTH.THERM.ELEC</t>
  </si>
  <si>
    <t>Mach. Eq.: Foundries</t>
  </si>
  <si>
    <t>Mach. Eq.: Thermal Foundries</t>
  </si>
  <si>
    <t>FEC.ktoe.NL.MAE.MAE.FOUNDRY.THERM.TOTAL</t>
  </si>
  <si>
    <t>FEC.ktoe.NL.MAE.MAE.FOUNDRY.THERM.SOLIDS</t>
  </si>
  <si>
    <t>FEC.ktoe.NL.MAE.MAE.FOUNDRY.THERM.LPG</t>
  </si>
  <si>
    <t>FEC.ktoe.NL.MAE.MAE.FOUNDRY.THERM.DIESEL_LIQBIO</t>
  </si>
  <si>
    <t>FEC.ktoe.NL.MAE.MAE.FOUNDRY.THERM.RFO</t>
  </si>
  <si>
    <t>FEC.ktoe.NL.MAE.MAE.FOUNDRY.THERM.NG_BIOGAS</t>
  </si>
  <si>
    <t>Mach. Eq.: Electric Foundries</t>
  </si>
  <si>
    <t>FEC.ktoe.NL.MAE.MAE.FOUNDRY.ELEC.ELEC</t>
  </si>
  <si>
    <t>Mach. Eq.: Connection techniques</t>
  </si>
  <si>
    <t>Mach. Eq.: Thermal connection</t>
  </si>
  <si>
    <t>FEC.ktoe.NL.MAE.MAE.CONNECTION_THERM.THERM.NG_BIOGAS</t>
  </si>
  <si>
    <t>Mach. Eq.: Electric connection</t>
  </si>
  <si>
    <t>FEC.ktoe.NL.MAE.MAE.CONNECTION_ELEC.ELEC.ELEC</t>
  </si>
  <si>
    <t>Mach. Eq.: Heat treatment</t>
  </si>
  <si>
    <t>Mach. Eq.: Heat treatment - Thermal</t>
  </si>
  <si>
    <t>FEC.ktoe.NL.MAE.MAE.HEAT_TREAT.THERM.TOTAL</t>
  </si>
  <si>
    <t>FEC.ktoe.NL.MAE.MAE.HEAT_TREAT.THERM.SOLIDS</t>
  </si>
  <si>
    <t>FEC.ktoe.NL.MAE.MAE.HEAT_TREAT.THERM.LPG</t>
  </si>
  <si>
    <t>FEC.ktoe.NL.MAE.MAE.HEAT_TREAT.THERM.DIESEL_LIQBIO</t>
  </si>
  <si>
    <t>FEC.ktoe.NL.MAE.MAE.HEAT_TREAT.THERM.RFO</t>
  </si>
  <si>
    <t>FEC.ktoe.NL.MAE.MAE.HEAT_TREAT.THERM.NG_BIOGAS</t>
  </si>
  <si>
    <t>Mach. Eq.: Heat treatment - Electric</t>
  </si>
  <si>
    <t>FEC.ktoe.NL.MAE.MAE.HEAT_TREAT.ELEC.ELEC</t>
  </si>
  <si>
    <t>Mach. Eq.: Steam processing</t>
  </si>
  <si>
    <t>FEC.ktoe.NL.MAE.MAE.PROCESSING.TOTAL.TOTAL</t>
  </si>
  <si>
    <t>FEC.ktoe.NL.MAE.MAE.PROCESSING.STEAM.SOLIDS</t>
  </si>
  <si>
    <t>FEC.ktoe.NL.MAE.MAE.PROCESSING.STEAM.RFG</t>
  </si>
  <si>
    <t>FEC.ktoe.NL.MAE.MAE.PROCESSING.STEAM.LPG</t>
  </si>
  <si>
    <t>FEC.ktoe.NL.MAE.MAE.PROCESSING.STEAM.DIESEL_LIQBIO</t>
  </si>
  <si>
    <t>FEC.ktoe.NL.MAE.MAE.PROCESSING.STEAM.RFO</t>
  </si>
  <si>
    <t>FEC.ktoe.NL.MAE.MAE.PROCESSING.STEAM.OTHER</t>
  </si>
  <si>
    <t>FEC.ktoe.NL.MAE.MAE.PROCESSING.STEAM.NG_BIOGAS</t>
  </si>
  <si>
    <t>FEC.ktoe.NL.MAE.MAE.PROCESSING.STEAM.DERIVED</t>
  </si>
  <si>
    <t>FEC.ktoe.NL.MAE.MAE.PROCESSING.STEAM.BIOMASS_WASTE</t>
  </si>
  <si>
    <t>FEC.ktoe.NL.MAE.MAE.PROCESSING.STEAM.STEAM_DISTR</t>
  </si>
  <si>
    <t>Mach. Eq.: General machinery</t>
  </si>
  <si>
    <t>FEC.ktoe.NL.MAE.MAE.GENERIC.MECH.ELEC</t>
  </si>
  <si>
    <t>Mach. Eq.: Product finishing</t>
  </si>
  <si>
    <t>FEC.ktoe.NL.MAE.MAE.FINISHING.THERM.ELEC</t>
  </si>
  <si>
    <t>UED.ktoe.NL.MAE.MAE.TOTAL.TOTAL.TOTAL</t>
  </si>
  <si>
    <t>UED.ktoe.NL.MAE.MAE.LIGHT.GENERIC.ELEC</t>
  </si>
  <si>
    <t>UED.ktoe.NL.MAE.MAE.AIRCOMP.GENERIC.ELEC</t>
  </si>
  <si>
    <t>UED.ktoe.NL.MAE.MAE.MOTOR.GENERIC.ELEC</t>
  </si>
  <si>
    <t>UED.ktoe.NL.MAE.MAE.FANS.GENERIC.ELEC</t>
  </si>
  <si>
    <t>UED.ktoe.NL.MAE.MAE.LOW_ENTH.TOTAL.TOTAL</t>
  </si>
  <si>
    <t>UED.ktoe.NL.MAE.MAE.LOW_ENTH.THERM.DIESEL_LIQBIO</t>
  </si>
  <si>
    <t>UED.ktoe.NL.MAE.MAE.LOW_ENTH.THERM.NG_BIOGAS</t>
  </si>
  <si>
    <t>UED.ktoe.NL.MAE.MAE.LOW_ENTH.THERM.SOLAR_GEO</t>
  </si>
  <si>
    <t>UED.ktoe.NL.MAE.MAE.LOW_ENTH.HP.AMBIENT</t>
  </si>
  <si>
    <t>UED.ktoe.NL.MAE.MAE.LOW_ENTH.THERM.ELEC</t>
  </si>
  <si>
    <t>UED.ktoe.NL.MAE.MAE.FOUNDRY.THERM.TOTAL</t>
  </si>
  <si>
    <t>UED.ktoe.NL.MAE.MAE.FOUNDRY.THERM.SOLIDS</t>
  </si>
  <si>
    <t>UED.ktoe.NL.MAE.MAE.FOUNDRY.THERM.LPG</t>
  </si>
  <si>
    <t>UED.ktoe.NL.MAE.MAE.FOUNDRY.THERM.DIESEL_LIQBIO</t>
  </si>
  <si>
    <t>UED.ktoe.NL.MAE.MAE.FOUNDRY.THERM.RFO</t>
  </si>
  <si>
    <t>UED.ktoe.NL.MAE.MAE.FOUNDRY.THERM.NG_BIOGAS</t>
  </si>
  <si>
    <t>UED.ktoe.NL.MAE.MAE.FOUNDRY.ELEC.ELEC</t>
  </si>
  <si>
    <t>UED.ktoe.NL.MAE.MAE.CONNECTION_THERM.THERM.NG_BIOGAS</t>
  </si>
  <si>
    <t>UED.ktoe.NL.MAE.MAE.CONNECTION_ELEC.ELEC.ELEC</t>
  </si>
  <si>
    <t>UED.ktoe.NL.MAE.MAE.HEAT_TREAT.THERM.TOTAL</t>
  </si>
  <si>
    <t>UED.ktoe.NL.MAE.MAE.HEAT_TREAT.THERM.SOLIDS</t>
  </si>
  <si>
    <t>UED.ktoe.NL.MAE.MAE.HEAT_TREAT.THERM.LPG</t>
  </si>
  <si>
    <t>UED.ktoe.NL.MAE.MAE.HEAT_TREAT.THERM.DIESEL_LIQBIO</t>
  </si>
  <si>
    <t>UED.ktoe.NL.MAE.MAE.HEAT_TREAT.THERM.RFO</t>
  </si>
  <si>
    <t>UED.ktoe.NL.MAE.MAE.HEAT_TREAT.THERM.NG_BIOGAS</t>
  </si>
  <si>
    <t>UED.ktoe.NL.MAE.MAE.HEAT_TREAT.ELEC.ELEC</t>
  </si>
  <si>
    <t>UED.ktoe.NL.MAE.MAE.PROCESSING.TOTAL.TOTAL</t>
  </si>
  <si>
    <t>UED.ktoe.NL.MAE.MAE.PROCESSING.STEAM.SOLIDS</t>
  </si>
  <si>
    <t>UED.ktoe.NL.MAE.MAE.PROCESSING.STEAM.RFG</t>
  </si>
  <si>
    <t>UED.ktoe.NL.MAE.MAE.PROCESSING.STEAM.LPG</t>
  </si>
  <si>
    <t>UED.ktoe.NL.MAE.MAE.PROCESSING.STEAM.DIESEL_LIQBIO</t>
  </si>
  <si>
    <t>UED.ktoe.NL.MAE.MAE.PROCESSING.STEAM.RFO</t>
  </si>
  <si>
    <t>UED.ktoe.NL.MAE.MAE.PROCESSING.STEAM.OTHER</t>
  </si>
  <si>
    <t>UED.ktoe.NL.MAE.MAE.PROCESSING.STEAM.NG_BIOGAS</t>
  </si>
  <si>
    <t>UED.ktoe.NL.MAE.MAE.PROCESSING.STEAM.DERIVED</t>
  </si>
  <si>
    <t>UED.ktoe.NL.MAE.MAE.PROCESSING.STEAM.BIOMASS_WASTE</t>
  </si>
  <si>
    <t>UED.ktoe.NL.MAE.MAE.PROCESSING.STEAM.STEAM_DISTR</t>
  </si>
  <si>
    <t>UED.ktoe.NL.MAE.MAE.GENERIC.MECH.ELEC</t>
  </si>
  <si>
    <t>UED.ktoe.NL.MAE.MAE.FINISHING.THERM.ELEC</t>
  </si>
  <si>
    <t>FUEL_EMI.ktCO2.NL.MAE.MAE.TOTAL.TOTAL.TOTAL</t>
  </si>
  <si>
    <t>FUEL_EMI.ktCO2.NL.MAE.MAE.LIGHT.GENERIC.ELEC</t>
  </si>
  <si>
    <t>FUEL_EMI.ktCO2.NL.MAE.MAE.AIRCOMP.GENERIC.ELEC</t>
  </si>
  <si>
    <t>FUEL_EMI.ktCO2.NL.MAE.MAE.MOTOR.GENERIC.ELEC</t>
  </si>
  <si>
    <t>FUEL_EMI.ktCO2.NL.MAE.MAE.FANS.GENERIC.ELEC</t>
  </si>
  <si>
    <t>FUEL_EMI.ktCO2.NL.MAE.MAE.LOW_ENTH.TOTAL.TOTAL</t>
  </si>
  <si>
    <t>FUEL_EMI.ktCO2.NL.MAE.MAE.LOW_ENTH.THERM.DIESEL_LIQBIO</t>
  </si>
  <si>
    <t>FUEL_EMI.ktCO2.NL.MAE.MAE.LOW_ENTH.THERM.NG_BIOGAS</t>
  </si>
  <si>
    <t>FUEL_EMI.ktCO2.NL.MAE.MAE.LOW_ENTH.THERM.SOLAR_GEO</t>
  </si>
  <si>
    <t>FUEL_EMI.ktCO2.NL.MAE.MAE.LOW_ENTH.HP.AMBIENT</t>
  </si>
  <si>
    <t>FUEL_EMI.ktCO2.NL.MAE.MAE.LOW_ENTH.THERM.ELEC</t>
  </si>
  <si>
    <t>FUEL_EMI.ktCO2.NL.MAE.MAE.FOUNDRY.THERM.TOTAL</t>
  </si>
  <si>
    <t>FUEL_EMI.ktCO2.NL.MAE.MAE.FOUNDRY.THERM.SOLIDS</t>
  </si>
  <si>
    <t>FUEL_EMI.ktCO2.NL.MAE.MAE.FOUNDRY.THERM.LPG</t>
  </si>
  <si>
    <t>FUEL_EMI.ktCO2.NL.MAE.MAE.FOUNDRY.THERM.DIESEL_LIQBIO</t>
  </si>
  <si>
    <t>FUEL_EMI.ktCO2.NL.MAE.MAE.FOUNDRY.THERM.RFO</t>
  </si>
  <si>
    <t>FUEL_EMI.ktCO2.NL.MAE.MAE.FOUNDRY.THERM.NG_BIOGAS</t>
  </si>
  <si>
    <t>FUEL_EMI.ktCO2.NL.MAE.MAE.FOUNDRY.ELEC.ELEC</t>
  </si>
  <si>
    <t>FUEL_EMI.ktCO2.NL.MAE.MAE.CONNECTION_THERM.THERM.NG_BIOGAS</t>
  </si>
  <si>
    <t>FUEL_EMI.ktCO2.NL.MAE.MAE.CONNECTION_ELEC.ELEC.ELEC</t>
  </si>
  <si>
    <t>FUEL_EMI.ktCO2.NL.MAE.MAE.HEAT_TREAT.THERM.TOTAL</t>
  </si>
  <si>
    <t>FUEL_EMI.ktCO2.NL.MAE.MAE.HEAT_TREAT.THERM.SOLIDS</t>
  </si>
  <si>
    <t>FUEL_EMI.ktCO2.NL.MAE.MAE.HEAT_TREAT.THERM.LPG</t>
  </si>
  <si>
    <t>FUEL_EMI.ktCO2.NL.MAE.MAE.HEAT_TREAT.THERM.DIESEL_LIQBIO</t>
  </si>
  <si>
    <t>FUEL_EMI.ktCO2.NL.MAE.MAE.HEAT_TREAT.THERM.RFO</t>
  </si>
  <si>
    <t>FUEL_EMI.ktCO2.NL.MAE.MAE.HEAT_TREAT.THERM.NG_BIOGAS</t>
  </si>
  <si>
    <t>FUEL_EMI.ktCO2.NL.MAE.MAE.HEAT_TREAT.ELEC.ELEC</t>
  </si>
  <si>
    <t>FUEL_EMI.ktCO2.NL.MAE.MAE.PROCESSING.TOTAL.TOTAL</t>
  </si>
  <si>
    <t>FUEL_EMI.ktCO2.NL.MAE.MAE.PROCESSING.STEAM.SOLIDS</t>
  </si>
  <si>
    <t>FUEL_EMI.ktCO2.NL.MAE.MAE.PROCESSING.STEAM.RFG</t>
  </si>
  <si>
    <t>FUEL_EMI.ktCO2.NL.MAE.MAE.PROCESSING.STEAM.LPG</t>
  </si>
  <si>
    <t>FUEL_EMI.ktCO2.NL.MAE.MAE.PROCESSING.STEAM.DIESEL_LIQBIO</t>
  </si>
  <si>
    <t>FUEL_EMI.ktCO2.NL.MAE.MAE.PROCESSING.STEAM.RFO</t>
  </si>
  <si>
    <t>FUEL_EMI.ktCO2.NL.MAE.MAE.PROCESSING.STEAM.OTHER</t>
  </si>
  <si>
    <t>FUEL_EMI.ktCO2.NL.MAE.MAE.PROCESSING.STEAM.NG_BIOGAS</t>
  </si>
  <si>
    <t>FUEL_EMI.ktCO2.NL.MAE.MAE.PROCESSING.STEAM.DERIVED</t>
  </si>
  <si>
    <t>FUEL_EMI.ktCO2.NL.MAE.MAE.PROCESSING.STEAM.BIOMASS_WASTE</t>
  </si>
  <si>
    <t>FUEL_EMI.ktCO2.NL.MAE.MAE.PROCESSING.STEAM.STEAM_DISTR</t>
  </si>
  <si>
    <t>FUEL_EMI.ktCO2.NL.MAE.MAE.GENERIC.MECH.ELEC</t>
  </si>
  <si>
    <t>FUEL_EMI.ktCO2.NL.MAE.MAE.FINISHING.THERM.ELEC</t>
  </si>
  <si>
    <t>VA.Meuro2015.NL.TEL.TEL</t>
  </si>
  <si>
    <t>OUTPUT.index.NL.TEL.TEL</t>
  </si>
  <si>
    <t>CAP.index.NL.TEL.TEL</t>
  </si>
  <si>
    <t>NEWCAP.index.NL.TEL.TEL</t>
  </si>
  <si>
    <t>FEC.ktoe.NL.TEL.TEL.TOTAL.TOTAL.TOTAL</t>
  </si>
  <si>
    <t>FEC.ktoe.NL.TEL.TEL.TOTAL.TOTAL.SOLIDS</t>
  </si>
  <si>
    <t>FEC.ktoe.NL.TEL.TEL.TOTAL.TOTAL.RFG</t>
  </si>
  <si>
    <t>FEC.ktoe.NL.TEL.TEL.TOTAL.TOTAL.LPG</t>
  </si>
  <si>
    <t>FEC.ktoe.NL.TEL.TEL.TOTAL.TOTAL.DIESEL</t>
  </si>
  <si>
    <t>FEC.ktoe.NL.TEL.TEL.TOTAL.TOTAL.RFO</t>
  </si>
  <si>
    <t>FEC.ktoe.NL.TEL.TEL.TOTAL.TOTAL.OTHER</t>
  </si>
  <si>
    <t>FEC.ktoe.NL.TEL.TEL.TOTAL.TOTAL.NG</t>
  </si>
  <si>
    <t>FEC.ktoe.NL.TEL.TEL.TOTAL.TOTAL.DERIVED</t>
  </si>
  <si>
    <t>FEC.ktoe.NL.TEL.TEL.TOTAL.TOTAL.BIOMASS_WASTE</t>
  </si>
  <si>
    <t>FEC.ktoe.NL.TEL.TEL.TOTAL.TOTAL.BIOGAS</t>
  </si>
  <si>
    <t>FEC.ktoe.NL.TEL.TEL.TOTAL.TOTAL.LIQBIO</t>
  </si>
  <si>
    <t>FEC.ktoe.NL.TEL.TEL.TOTAL.TOTAL.SOLAR</t>
  </si>
  <si>
    <t>FEC.ktoe.NL.TEL.TEL.TOTAL.TOTAL.GEO</t>
  </si>
  <si>
    <t>FEC.ktoe.NL.TEL.TEL.TOTAL.TOTAL.AMBIENT</t>
  </si>
  <si>
    <t>FEC.ktoe.NL.TEL.TEL.TOTAL.TOTAL.STEAM_DISTR</t>
  </si>
  <si>
    <t>FEC.ktoe.NL.TEL.TEL.TOTAL.TOTAL.ELEC</t>
  </si>
  <si>
    <t>FEC.ktoe.NL.TEL.TEL.LIGHT.GENERIC.ELEC</t>
  </si>
  <si>
    <t>FEC.ktoe.NL.TEL.TEL.AIRCOMP.GENERIC.ELEC</t>
  </si>
  <si>
    <t>FEC.ktoe.NL.TEL.TEL.MOTOR.GENERIC.ELEC</t>
  </si>
  <si>
    <t>FEC.ktoe.NL.TEL.TEL.FANS.GENERIC.ELEC</t>
  </si>
  <si>
    <t>FEC.ktoe.NL.TEL.TEL.LOW_ENTH.TOTAL.TOTAL</t>
  </si>
  <si>
    <t>FEC.ktoe.NL.TEL.TEL.LOW_ENTH.THERM.DIESEL_LIQBIO</t>
  </si>
  <si>
    <t>FEC.ktoe.NL.TEL.TEL.LOW_ENTH.THERM.NG_BIOGAS</t>
  </si>
  <si>
    <t>FEC.ktoe.NL.TEL.TEL.LOW_ENTH.THERM.SOLAR_GEO</t>
  </si>
  <si>
    <t>FEC.ktoe.NL.TEL.TEL.LOW_ENTH.HP.AMBIENT</t>
  </si>
  <si>
    <t>FEC.ktoe.NL.TEL.TEL.LOW_ENTH.THERM.ELEC</t>
  </si>
  <si>
    <t>Textiles: Pretreatment with steam</t>
  </si>
  <si>
    <t>FEC.ktoe.NL.TEL.TEL.PRETREAT.TOTAL.TOTAL</t>
  </si>
  <si>
    <t>FEC.ktoe.NL.TEL.TEL.PRETREAT.STEAM.SOLIDS</t>
  </si>
  <si>
    <t>FEC.ktoe.NL.TEL.TEL.PRETREAT.STEAM.RFG</t>
  </si>
  <si>
    <t>FEC.ktoe.NL.TEL.TEL.PRETREAT.STEAM.LPG</t>
  </si>
  <si>
    <t>FEC.ktoe.NL.TEL.TEL.PRETREAT.STEAM.DIESEL_LIQBIO</t>
  </si>
  <si>
    <t>FEC.ktoe.NL.TEL.TEL.PRETREAT.STEAM.RFO</t>
  </si>
  <si>
    <t>FEC.ktoe.NL.TEL.TEL.PRETREAT.STEAM.OTHER</t>
  </si>
  <si>
    <t>FEC.ktoe.NL.TEL.TEL.PRETREAT.STEAM.NG_BIOGAS</t>
  </si>
  <si>
    <t>FEC.ktoe.NL.TEL.TEL.PRETREAT.STEAM.DERIVED</t>
  </si>
  <si>
    <t>FEC.ktoe.NL.TEL.TEL.PRETREAT.STEAM.BIOMASS_WASTE</t>
  </si>
  <si>
    <t>FEC.ktoe.NL.TEL.TEL.PRETREAT.STEAM.STEAM_DISTR</t>
  </si>
  <si>
    <t>Textiles: Wet processing with steam</t>
  </si>
  <si>
    <t>FEC.ktoe.NL.TEL.TEL.PROCESSING.TOTAL.TOTAL</t>
  </si>
  <si>
    <t>FEC.ktoe.NL.TEL.TEL.PROCESSING.STEAM.SOLIDS</t>
  </si>
  <si>
    <t>FEC.ktoe.NL.TEL.TEL.PROCESSING.STEAM.RFG</t>
  </si>
  <si>
    <t>FEC.ktoe.NL.TEL.TEL.PROCESSING.STEAM.LPG</t>
  </si>
  <si>
    <t>FEC.ktoe.NL.TEL.TEL.PROCESSING.STEAM.DIESEL_LIQBIO</t>
  </si>
  <si>
    <t>FEC.ktoe.NL.TEL.TEL.PROCESSING.STEAM.RFO</t>
  </si>
  <si>
    <t>FEC.ktoe.NL.TEL.TEL.PROCESSING.STEAM.OTHER</t>
  </si>
  <si>
    <t>FEC.ktoe.NL.TEL.TEL.PROCESSING.STEAM.NG_BIOGAS</t>
  </si>
  <si>
    <t>FEC.ktoe.NL.TEL.TEL.PROCESSING.STEAM.DERIVED</t>
  </si>
  <si>
    <t>FEC.ktoe.NL.TEL.TEL.PROCESSING.STEAM.BIOMASS_WASTE</t>
  </si>
  <si>
    <t>FEC.ktoe.NL.TEL.TEL.PROCESSING.STEAM.STEAM_DISTR</t>
  </si>
  <si>
    <t>Textiles: Electric general machinery</t>
  </si>
  <si>
    <t>FEC.ktoe.NL.TEL.TEL.GENERIC.MECH.ELEC</t>
  </si>
  <si>
    <t>Textiles: Drying</t>
  </si>
  <si>
    <t>Textiles: Thermal drying</t>
  </si>
  <si>
    <t>FEC.ktoe.NL.TEL.TEL.DRYING.TOTAL.TOTAL</t>
  </si>
  <si>
    <t>FEC.ktoe.NL.TEL.TEL.DRYING.THERM.SOLIDS</t>
  </si>
  <si>
    <t>FEC.ktoe.NL.TEL.TEL.DRYING.THERM.LPG</t>
  </si>
  <si>
    <t>FEC.ktoe.NL.TEL.TEL.DRYING.THERM.DIESEL_LIQBIO</t>
  </si>
  <si>
    <t>FEC.ktoe.NL.TEL.TEL.DRYING.THERM.RFO</t>
  </si>
  <si>
    <t>FEC.ktoe.NL.TEL.TEL.DRYING.THERM.NG_BIOGAS</t>
  </si>
  <si>
    <t>Textiles: Steam drying</t>
  </si>
  <si>
    <t>FEC.ktoe.NL.TEL.TEL.DRYING_STEAM.TOTAL.TOTAL</t>
  </si>
  <si>
    <t>FEC.ktoe.NL.TEL.TEL.DRYING_STEAM.STEAM.SOLIDS</t>
  </si>
  <si>
    <t>FEC.ktoe.NL.TEL.TEL.DRYING_STEAM.STEAM.RFG</t>
  </si>
  <si>
    <t>FEC.ktoe.NL.TEL.TEL.DRYING_STEAM.STEAM.LPG</t>
  </si>
  <si>
    <t>FEC.ktoe.NL.TEL.TEL.DRYING_STEAM.STEAM.DIESEL_LIQBIO</t>
  </si>
  <si>
    <t>FEC.ktoe.NL.TEL.TEL.DRYING_STEAM.STEAM.RFO</t>
  </si>
  <si>
    <t>FEC.ktoe.NL.TEL.TEL.DRYING_STEAM.STEAM.OTHER</t>
  </si>
  <si>
    <t>FEC.ktoe.NL.TEL.TEL.DRYING_STEAM.STEAM.NG_BIOGAS</t>
  </si>
  <si>
    <t>FEC.ktoe.NL.TEL.TEL.DRYING_STEAM.STEAM.DERIVED</t>
  </si>
  <si>
    <t>FEC.ktoe.NL.TEL.TEL.DRYING_STEAM.STEAM.BIOMASS_WASTE</t>
  </si>
  <si>
    <t>FEC.ktoe.NL.TEL.TEL.DRYING_STEAM.STEAM.STEAM_DISTR</t>
  </si>
  <si>
    <t>Textiles: Electric drying</t>
  </si>
  <si>
    <t>FEC.ktoe.NL.TEL.TEL.DRYING_ELEC.ELEC.ELEC</t>
  </si>
  <si>
    <t>Textiles: Microwave drying</t>
  </si>
  <si>
    <t>FEC.ktoe.NL.TEL.TEL.DRYING_MICROW.MICROW.ELEC</t>
  </si>
  <si>
    <t>Textiles: Finishing Electric</t>
  </si>
  <si>
    <t>FEC.ktoe.NL.TEL.TEL.FINISHING.THERM.ELEC</t>
  </si>
  <si>
    <t>UED.ktoe.NL.TEL.TEL.TOTAL.TOTAL.TOTAL</t>
  </si>
  <si>
    <t>UED.ktoe.NL.TEL.TEL.LIGHT.GENERIC.ELEC</t>
  </si>
  <si>
    <t>UED.ktoe.NL.TEL.TEL.AIRCOMP.GENERIC.ELEC</t>
  </si>
  <si>
    <t>UED.ktoe.NL.TEL.TEL.MOTOR.GENERIC.ELEC</t>
  </si>
  <si>
    <t>UED.ktoe.NL.TEL.TEL.FANS.GENERIC.ELEC</t>
  </si>
  <si>
    <t>UED.ktoe.NL.TEL.TEL.LOW_ENTH.TOTAL.TOTAL</t>
  </si>
  <si>
    <t>UED.ktoe.NL.TEL.TEL.LOW_ENTH.THERM.DIESEL_LIQBIO</t>
  </si>
  <si>
    <t>UED.ktoe.NL.TEL.TEL.LOW_ENTH.THERM.NG_BIOGAS</t>
  </si>
  <si>
    <t>UED.ktoe.NL.TEL.TEL.LOW_ENTH.THERM.SOLAR_GEO</t>
  </si>
  <si>
    <t>UED.ktoe.NL.TEL.TEL.LOW_ENTH.HP.AMBIENT</t>
  </si>
  <si>
    <t>UED.ktoe.NL.TEL.TEL.LOW_ENTH.THERM.ELEC</t>
  </si>
  <si>
    <t>UED.ktoe.NL.TEL.TEL.PRETREAT.TOTAL.TOTAL</t>
  </si>
  <si>
    <t>UED.ktoe.NL.TEL.TEL.PRETREAT.STEAM.SOLIDS</t>
  </si>
  <si>
    <t>UED.ktoe.NL.TEL.TEL.PRETREAT.STEAM.RFG</t>
  </si>
  <si>
    <t>UED.ktoe.NL.TEL.TEL.PRETREAT.STEAM.LPG</t>
  </si>
  <si>
    <t>UED.ktoe.NL.TEL.TEL.PRETREAT.STEAM.DIESEL_LIQBIO</t>
  </si>
  <si>
    <t>UED.ktoe.NL.TEL.TEL.PRETREAT.STEAM.RFO</t>
  </si>
  <si>
    <t>UED.ktoe.NL.TEL.TEL.PRETREAT.STEAM.OTHER</t>
  </si>
  <si>
    <t>UED.ktoe.NL.TEL.TEL.PRETREAT.STEAM.NG_BIOGAS</t>
  </si>
  <si>
    <t>UED.ktoe.NL.TEL.TEL.PRETREAT.STEAM.DERIVED</t>
  </si>
  <si>
    <t>UED.ktoe.NL.TEL.TEL.PRETREAT.STEAM.BIOMASS_WASTE</t>
  </si>
  <si>
    <t>UED.ktoe.NL.TEL.TEL.PRETREAT.STEAM.STEAM_DISTR</t>
  </si>
  <si>
    <t>UED.ktoe.NL.TEL.TEL.PROCESSING.TOTAL.TOTAL</t>
  </si>
  <si>
    <t>UED.ktoe.NL.TEL.TEL.PROCESSING.STEAM.SOLIDS</t>
  </si>
  <si>
    <t>UED.ktoe.NL.TEL.TEL.PROCESSING.STEAM.RFG</t>
  </si>
  <si>
    <t>UED.ktoe.NL.TEL.TEL.PROCESSING.STEAM.LPG</t>
  </si>
  <si>
    <t>UED.ktoe.NL.TEL.TEL.PROCESSING.STEAM.DIESEL_LIQBIO</t>
  </si>
  <si>
    <t>UED.ktoe.NL.TEL.TEL.PROCESSING.STEAM.RFO</t>
  </si>
  <si>
    <t>UED.ktoe.NL.TEL.TEL.PROCESSING.STEAM.OTHER</t>
  </si>
  <si>
    <t>UED.ktoe.NL.TEL.TEL.PROCESSING.STEAM.NG_BIOGAS</t>
  </si>
  <si>
    <t>UED.ktoe.NL.TEL.TEL.PROCESSING.STEAM.DERIVED</t>
  </si>
  <si>
    <t>UED.ktoe.NL.TEL.TEL.PROCESSING.STEAM.BIOMASS_WASTE</t>
  </si>
  <si>
    <t>UED.ktoe.NL.TEL.TEL.PROCESSING.STEAM.STEAM_DISTR</t>
  </si>
  <si>
    <t>UED.ktoe.NL.TEL.TEL.GENERIC.MECH.ELEC</t>
  </si>
  <si>
    <t>UED.ktoe.NL.TEL.TEL.DRYING.TOTAL.TOTAL</t>
  </si>
  <si>
    <t>UED.ktoe.NL.TEL.TEL.DRYING.THERM.SOLIDS</t>
  </si>
  <si>
    <t>UED.ktoe.NL.TEL.TEL.DRYING.THERM.LPG</t>
  </si>
  <si>
    <t>UED.ktoe.NL.TEL.TEL.DRYING.THERM.DIESEL_LIQBIO</t>
  </si>
  <si>
    <t>UED.ktoe.NL.TEL.TEL.DRYING.THERM.RFO</t>
  </si>
  <si>
    <t>UED.ktoe.NL.TEL.TEL.DRYING.THERM.NG_BIOGAS</t>
  </si>
  <si>
    <t>UED.ktoe.NL.TEL.TEL.DRYING_STEAM.TOTAL.TOTAL</t>
  </si>
  <si>
    <t>UED.ktoe.NL.TEL.TEL.DRYING_STEAM.STEAM.SOLIDS</t>
  </si>
  <si>
    <t>UED.ktoe.NL.TEL.TEL.DRYING_STEAM.STEAM.RFG</t>
  </si>
  <si>
    <t>UED.ktoe.NL.TEL.TEL.DRYING_STEAM.STEAM.LPG</t>
  </si>
  <si>
    <t>UED.ktoe.NL.TEL.TEL.DRYING_STEAM.STEAM.DIESEL_LIQBIO</t>
  </si>
  <si>
    <t>UED.ktoe.NL.TEL.TEL.DRYING_STEAM.STEAM.RFO</t>
  </si>
  <si>
    <t>UED.ktoe.NL.TEL.TEL.DRYING_STEAM.STEAM.OTHER</t>
  </si>
  <si>
    <t>UED.ktoe.NL.TEL.TEL.DRYING_STEAM.STEAM.NG_BIOGAS</t>
  </si>
  <si>
    <t>UED.ktoe.NL.TEL.TEL.DRYING_STEAM.STEAM.DERIVED</t>
  </si>
  <si>
    <t>UED.ktoe.NL.TEL.TEL.DRYING_STEAM.STEAM.BIOMASS_WASTE</t>
  </si>
  <si>
    <t>UED.ktoe.NL.TEL.TEL.DRYING_STEAM.STEAM.STEAM_DISTR</t>
  </si>
  <si>
    <t>UED.ktoe.NL.TEL.TEL.DRYING_ELEC.ELEC.ELEC</t>
  </si>
  <si>
    <t>UED.ktoe.NL.TEL.TEL.DRYING_MICROW.MICROW.ELEC</t>
  </si>
  <si>
    <t>UED.ktoe.NL.TEL.TEL.FINISHING.THERM.ELEC</t>
  </si>
  <si>
    <t>FUEL_EMI.ktCO2.NL.TEL.TEL.TOTAL.TOTAL.TOTAL</t>
  </si>
  <si>
    <t>FUEL_EMI.ktCO2.NL.TEL.TEL.LIGHT.GENERIC.ELEC</t>
  </si>
  <si>
    <t>FUEL_EMI.ktCO2.NL.TEL.TEL.AIRCOMP.GENERIC.ELEC</t>
  </si>
  <si>
    <t>FUEL_EMI.ktCO2.NL.TEL.TEL.MOTOR.GENERIC.ELEC</t>
  </si>
  <si>
    <t>FUEL_EMI.ktCO2.NL.TEL.TEL.FANS.GENERIC.ELEC</t>
  </si>
  <si>
    <t>FUEL_EMI.ktCO2.NL.TEL.TEL.LOW_ENTH.TOTAL.TOTAL</t>
  </si>
  <si>
    <t>FUEL_EMI.ktCO2.NL.TEL.TEL.LOW_ENTH.THERM.DIESEL_LIQBIO</t>
  </si>
  <si>
    <t>FUEL_EMI.ktCO2.NL.TEL.TEL.LOW_ENTH.THERM.NG_BIOGAS</t>
  </si>
  <si>
    <t>FUEL_EMI.ktCO2.NL.TEL.TEL.LOW_ENTH.THERM.SOLAR_GEO</t>
  </si>
  <si>
    <t>FUEL_EMI.ktCO2.NL.TEL.TEL.LOW_ENTH.HP.AMBIENT</t>
  </si>
  <si>
    <t>FUEL_EMI.ktCO2.NL.TEL.TEL.LOW_ENTH.THERM.ELEC</t>
  </si>
  <si>
    <t>FUEL_EMI.ktCO2.NL.TEL.TEL.PRETREAT.TOTAL.TOTAL</t>
  </si>
  <si>
    <t>FUEL_EMI.ktCO2.NL.TEL.TEL.PRETREAT.STEAM.SOLIDS</t>
  </si>
  <si>
    <t>FUEL_EMI.ktCO2.NL.TEL.TEL.PRETREAT.STEAM.RFG</t>
  </si>
  <si>
    <t>FUEL_EMI.ktCO2.NL.TEL.TEL.PRETREAT.STEAM.LPG</t>
  </si>
  <si>
    <t>FUEL_EMI.ktCO2.NL.TEL.TEL.PRETREAT.STEAM.DIESEL_LIQBIO</t>
  </si>
  <si>
    <t>FUEL_EMI.ktCO2.NL.TEL.TEL.PRETREAT.STEAM.RFO</t>
  </si>
  <si>
    <t>FUEL_EMI.ktCO2.NL.TEL.TEL.PRETREAT.STEAM.OTHER</t>
  </si>
  <si>
    <t>FUEL_EMI.ktCO2.NL.TEL.TEL.PRETREAT.STEAM.NG_BIOGAS</t>
  </si>
  <si>
    <t>FUEL_EMI.ktCO2.NL.TEL.TEL.PRETREAT.STEAM.DERIVED</t>
  </si>
  <si>
    <t>FUEL_EMI.ktCO2.NL.TEL.TEL.PRETREAT.STEAM.BIOMASS_WASTE</t>
  </si>
  <si>
    <t>FUEL_EMI.ktCO2.NL.TEL.TEL.PRETREAT.STEAM.STEAM_DISTR</t>
  </si>
  <si>
    <t>FUEL_EMI.ktCO2.NL.TEL.TEL.PROCESSING.TOTAL.TOTAL</t>
  </si>
  <si>
    <t>FUEL_EMI.ktCO2.NL.TEL.TEL.PROCESSING.STEAM.SOLIDS</t>
  </si>
  <si>
    <t>FUEL_EMI.ktCO2.NL.TEL.TEL.PROCESSING.STEAM.RFG</t>
  </si>
  <si>
    <t>FUEL_EMI.ktCO2.NL.TEL.TEL.PROCESSING.STEAM.LPG</t>
  </si>
  <si>
    <t>FUEL_EMI.ktCO2.NL.TEL.TEL.PROCESSING.STEAM.DIESEL_LIQBIO</t>
  </si>
  <si>
    <t>FUEL_EMI.ktCO2.NL.TEL.TEL.PROCESSING.STEAM.RFO</t>
  </si>
  <si>
    <t>FUEL_EMI.ktCO2.NL.TEL.TEL.PROCESSING.STEAM.OTHER</t>
  </si>
  <si>
    <t>FUEL_EMI.ktCO2.NL.TEL.TEL.PROCESSING.STEAM.NG_BIOGAS</t>
  </si>
  <si>
    <t>FUEL_EMI.ktCO2.NL.TEL.TEL.PROCESSING.STEAM.DERIVED</t>
  </si>
  <si>
    <t>FUEL_EMI.ktCO2.NL.TEL.TEL.PROCESSING.STEAM.BIOMASS_WASTE</t>
  </si>
  <si>
    <t>FUEL_EMI.ktCO2.NL.TEL.TEL.PROCESSING.STEAM.STEAM_DISTR</t>
  </si>
  <si>
    <t>FUEL_EMI.ktCO2.NL.TEL.TEL.GENERIC.MECH.ELEC</t>
  </si>
  <si>
    <t>FUEL_EMI.ktCO2.NL.TEL.TEL.DRYING.TOTAL.TOTAL</t>
  </si>
  <si>
    <t>FUEL_EMI.ktCO2.NL.TEL.TEL.DRYING.THERM.SOLIDS</t>
  </si>
  <si>
    <t>FUEL_EMI.ktCO2.NL.TEL.TEL.DRYING.THERM.LPG</t>
  </si>
  <si>
    <t>FUEL_EMI.ktCO2.NL.TEL.TEL.DRYING.THERM.DIESEL_LIQBIO</t>
  </si>
  <si>
    <t>FUEL_EMI.ktCO2.NL.TEL.TEL.DRYING.THERM.RFO</t>
  </si>
  <si>
    <t>FUEL_EMI.ktCO2.NL.TEL.TEL.DRYING.THERM.NG_BIOGAS</t>
  </si>
  <si>
    <t>FUEL_EMI.ktCO2.NL.TEL.TEL.DRYING_STEAM.TOTAL.TOTAL</t>
  </si>
  <si>
    <t>FUEL_EMI.ktCO2.NL.TEL.TEL.DRYING_STEAM.STEAM.SOLIDS</t>
  </si>
  <si>
    <t>FUEL_EMI.ktCO2.NL.TEL.TEL.DRYING_STEAM.STEAM.RFG</t>
  </si>
  <si>
    <t>FUEL_EMI.ktCO2.NL.TEL.TEL.DRYING_STEAM.STEAM.LPG</t>
  </si>
  <si>
    <t>FUEL_EMI.ktCO2.NL.TEL.TEL.DRYING_STEAM.STEAM.DIESEL_LIQBIO</t>
  </si>
  <si>
    <t>FUEL_EMI.ktCO2.NL.TEL.TEL.DRYING_STEAM.STEAM.RFO</t>
  </si>
  <si>
    <t>FUEL_EMI.ktCO2.NL.TEL.TEL.DRYING_STEAM.STEAM.OTHER</t>
  </si>
  <si>
    <t>FUEL_EMI.ktCO2.NL.TEL.TEL.DRYING_STEAM.STEAM.NG_BIOGAS</t>
  </si>
  <si>
    <t>FUEL_EMI.ktCO2.NL.TEL.TEL.DRYING_STEAM.STEAM.DERIVED</t>
  </si>
  <si>
    <t>FUEL_EMI.ktCO2.NL.TEL.TEL.DRYING_STEAM.STEAM.BIOMASS_WASTE</t>
  </si>
  <si>
    <t>FUEL_EMI.ktCO2.NL.TEL.TEL.DRYING_STEAM.STEAM.STEAM_DISTR</t>
  </si>
  <si>
    <t>FUEL_EMI.ktCO2.NL.TEL.TEL.DRYING_ELEC.ELEC.ELEC</t>
  </si>
  <si>
    <t>FUEL_EMI.ktCO2.NL.TEL.TEL.DRYING_MICROW.MICROW.ELEC</t>
  </si>
  <si>
    <t>FUEL_EMI.ktCO2.NL.TEL.TEL.FINISHING.THERM.ELEC</t>
  </si>
  <si>
    <t>VA.Meuro2015.NL.WWP.WWP</t>
  </si>
  <si>
    <t>OUTPUT.index.NL.WWP.WWP</t>
  </si>
  <si>
    <t>CAP.index.NL.WWP.WWP</t>
  </si>
  <si>
    <t>NEWCAP.index.NL.WWP.WWP</t>
  </si>
  <si>
    <t>FEC.ktoe.NL.WWP.WWP.TOTAL.TOTAL.TOTAL</t>
  </si>
  <si>
    <t>FEC.ktoe.NL.WWP.WWP.TOTAL.TOTAL.SOLIDS</t>
  </si>
  <si>
    <t>FEC.ktoe.NL.WWP.WWP.TOTAL.TOTAL.RFG</t>
  </si>
  <si>
    <t>FEC.ktoe.NL.WWP.WWP.TOTAL.TOTAL.LPG</t>
  </si>
  <si>
    <t>FEC.ktoe.NL.WWP.WWP.TOTAL.TOTAL.DIESEL</t>
  </si>
  <si>
    <t>FEC.ktoe.NL.WWP.WWP.TOTAL.TOTAL.RFO</t>
  </si>
  <si>
    <t>FEC.ktoe.NL.WWP.WWP.TOTAL.TOTAL.OTHER</t>
  </si>
  <si>
    <t>FEC.ktoe.NL.WWP.WWP.TOTAL.TOTAL.NG</t>
  </si>
  <si>
    <t>FEC.ktoe.NL.WWP.WWP.TOTAL.TOTAL.DERIVED</t>
  </si>
  <si>
    <t>FEC.ktoe.NL.WWP.WWP.TOTAL.TOTAL.BIOMASS_WASTE</t>
  </si>
  <si>
    <t>FEC.ktoe.NL.WWP.WWP.TOTAL.TOTAL.BIOGAS</t>
  </si>
  <si>
    <t>FEC.ktoe.NL.WWP.WWP.TOTAL.TOTAL.LIQBIO</t>
  </si>
  <si>
    <t>FEC.ktoe.NL.WWP.WWP.TOTAL.TOTAL.SOLAR</t>
  </si>
  <si>
    <t>FEC.ktoe.NL.WWP.WWP.TOTAL.TOTAL.GEO</t>
  </si>
  <si>
    <t>FEC.ktoe.NL.WWP.WWP.TOTAL.TOTAL.AMBIENT</t>
  </si>
  <si>
    <t>FEC.ktoe.NL.WWP.WWP.TOTAL.TOTAL.STEAM_DISTR</t>
  </si>
  <si>
    <t>FEC.ktoe.NL.WWP.WWP.TOTAL.TOTAL.ELEC</t>
  </si>
  <si>
    <t>FEC.ktoe.NL.WWP.WWP.LIGHT.GENERIC.ELEC</t>
  </si>
  <si>
    <t>FEC.ktoe.NL.WWP.WWP.AIRCOMP.GENERIC.ELEC</t>
  </si>
  <si>
    <t>FEC.ktoe.NL.WWP.WWP.MOTOR.GENERIC.ELEC</t>
  </si>
  <si>
    <t>FEC.ktoe.NL.WWP.WWP.FANS.GENERIC.ELEC</t>
  </si>
  <si>
    <t>FEC.ktoe.NL.WWP.WWP.LOW_ENTH.TOTAL.TOTAL</t>
  </si>
  <si>
    <t>FEC.ktoe.NL.WWP.WWP.LOW_ENTH.THERM.DIESEL_LIQBIO</t>
  </si>
  <si>
    <t>FEC.ktoe.NL.WWP.WWP.LOW_ENTH.THERM.NG_BIOGAS</t>
  </si>
  <si>
    <t>FEC.ktoe.NL.WWP.WWP.LOW_ENTH.THERM.SOLAR_GEO</t>
  </si>
  <si>
    <t>FEC.ktoe.NL.WWP.WWP.LOW_ENTH.HP.AMBIENT</t>
  </si>
  <si>
    <t>FEC.ktoe.NL.WWP.WWP.LOW_ENTH.THERM.ELEC</t>
  </si>
  <si>
    <t>Wood: Specific processes with steam</t>
  </si>
  <si>
    <t>FEC.ktoe.NL.WWP.WWP.PROCESSING.TOTAL.TOTAL</t>
  </si>
  <si>
    <t>FEC.ktoe.NL.WWP.WWP.PROCESSING.STEAM.SOLIDS</t>
  </si>
  <si>
    <t>FEC.ktoe.NL.WWP.WWP.PROCESSING.STEAM.RFG</t>
  </si>
  <si>
    <t>FEC.ktoe.NL.WWP.WWP.PROCESSING.STEAM.LPG</t>
  </si>
  <si>
    <t>FEC.ktoe.NL.WWP.WWP.PROCESSING.STEAM.DIESEL_LIQBIO</t>
  </si>
  <si>
    <t>FEC.ktoe.NL.WWP.WWP.PROCESSING.STEAM.RFO</t>
  </si>
  <si>
    <t>FEC.ktoe.NL.WWP.WWP.PROCESSING.STEAM.OTHER</t>
  </si>
  <si>
    <t>FEC.ktoe.NL.WWP.WWP.PROCESSING.STEAM.NG_BIOGAS</t>
  </si>
  <si>
    <t>FEC.ktoe.NL.WWP.WWP.PROCESSING.STEAM.DERIVED</t>
  </si>
  <si>
    <t>FEC.ktoe.NL.WWP.WWP.PROCESSING.STEAM.BIOMASS_WASTE</t>
  </si>
  <si>
    <t>FEC.ktoe.NL.WWP.WWP.PROCESSING.STEAM.STEAM_DISTR</t>
  </si>
  <si>
    <t>Wood: Electric mechanical processes</t>
  </si>
  <si>
    <t>FEC.ktoe.NL.WWP.WWP.GENERIC.MECH.ELEC</t>
  </si>
  <si>
    <t>Wood: Drying</t>
  </si>
  <si>
    <t>Wood: Thermal drying</t>
  </si>
  <si>
    <t>FEC.ktoe.NL.WWP.WWP.DRYING.TOTAL.TOTAL</t>
  </si>
  <si>
    <t>FEC.ktoe.NL.WWP.WWP.DRYING.THERM.SOLIDS</t>
  </si>
  <si>
    <t>FEC.ktoe.NL.WWP.WWP.DRYING.THERM.LPG</t>
  </si>
  <si>
    <t>FEC.ktoe.NL.WWP.WWP.DRYING.THERM.DIESEL_LIQBIO</t>
  </si>
  <si>
    <t>FEC.ktoe.NL.WWP.WWP.DRYING.THERM.RFO</t>
  </si>
  <si>
    <t>FEC.ktoe.NL.WWP.WWP.DRYING.THERM.NG_BIOGAS</t>
  </si>
  <si>
    <t>Wood: Steam drying</t>
  </si>
  <si>
    <t>FEC.ktoe.NL.WWP.WWP.DRYING_STEAM.TOTAL.TOTAL</t>
  </si>
  <si>
    <t>FEC.ktoe.NL.WWP.WWP.DRYING_STEAM.STEAM.SOLIDS</t>
  </si>
  <si>
    <t>FEC.ktoe.NL.WWP.WWP.DRYING_STEAM.STEAM.RFG</t>
  </si>
  <si>
    <t>FEC.ktoe.NL.WWP.WWP.DRYING_STEAM.STEAM.LPG</t>
  </si>
  <si>
    <t>FEC.ktoe.NL.WWP.WWP.DRYING_STEAM.STEAM.DIESEL_LIQBIO</t>
  </si>
  <si>
    <t>FEC.ktoe.NL.WWP.WWP.DRYING_STEAM.STEAM.RFO</t>
  </si>
  <si>
    <t>FEC.ktoe.NL.WWP.WWP.DRYING_STEAM.STEAM.OTHER</t>
  </si>
  <si>
    <t>FEC.ktoe.NL.WWP.WWP.DRYING_STEAM.STEAM.NG_BIOGAS</t>
  </si>
  <si>
    <t>FEC.ktoe.NL.WWP.WWP.DRYING_STEAM.STEAM.DERIVED</t>
  </si>
  <si>
    <t>FEC.ktoe.NL.WWP.WWP.DRYING_STEAM.STEAM.BIOMASS_WASTE</t>
  </si>
  <si>
    <t>FEC.ktoe.NL.WWP.WWP.DRYING_STEAM.STEAM.STEAM_DISTR</t>
  </si>
  <si>
    <t>Wood: Electric drying</t>
  </si>
  <si>
    <t>FEC.ktoe.NL.WWP.WWP.DRYING_ELEC.ELEC.ELEC</t>
  </si>
  <si>
    <t>Wood: Microwave drying</t>
  </si>
  <si>
    <t>FEC.ktoe.NL.WWP.WWP.DRYING_MICROW.MICROW.ELEC</t>
  </si>
  <si>
    <t>Wood: Finishing Electric</t>
  </si>
  <si>
    <t>FEC.ktoe.NL.WWP.WWP.FINISHING.ELEC.ELEC</t>
  </si>
  <si>
    <t>UED.ktoe.NL.WWP.WWP.TOTAL.TOTAL.TOTAL</t>
  </si>
  <si>
    <t>UED.ktoe.NL.WWP.WWP.LIGHT.GENERIC.ELEC</t>
  </si>
  <si>
    <t>UED.ktoe.NL.WWP.WWP.AIRCOMP.GENERIC.ELEC</t>
  </si>
  <si>
    <t>UED.ktoe.NL.WWP.WWP.MOTOR.GENERIC.ELEC</t>
  </si>
  <si>
    <t>UED.ktoe.NL.WWP.WWP.FANS.GENERIC.ELEC</t>
  </si>
  <si>
    <t>UED.ktoe.NL.WWP.WWP.LOW_ENTH.TOTAL.TOTAL</t>
  </si>
  <si>
    <t>UED.ktoe.NL.WWP.WWP.LOW_ENTH.THERM.DIESEL_LIQBIO</t>
  </si>
  <si>
    <t>UED.ktoe.NL.WWP.WWP.LOW_ENTH.THERM.NG_BIOGAS</t>
  </si>
  <si>
    <t>UED.ktoe.NL.WWP.WWP.LOW_ENTH.THERM.SOLAR_GEO</t>
  </si>
  <si>
    <t>UED.ktoe.NL.WWP.WWP.LOW_ENTH.HP.AMBIENT</t>
  </si>
  <si>
    <t>UED.ktoe.NL.WWP.WWP.LOW_ENTH.THERM.ELEC</t>
  </si>
  <si>
    <t>UED.ktoe.NL.WWP.WWP.PROCESSING.TOTAL.TOTAL</t>
  </si>
  <si>
    <t>UED.ktoe.NL.WWP.WWP.PROCESSING.STEAM.SOLIDS</t>
  </si>
  <si>
    <t>UED.ktoe.NL.WWP.WWP.PROCESSING.STEAM.RFG</t>
  </si>
  <si>
    <t>UED.ktoe.NL.WWP.WWP.PROCESSING.STEAM.LPG</t>
  </si>
  <si>
    <t>UED.ktoe.NL.WWP.WWP.PROCESSING.STEAM.DIESEL_LIQBIO</t>
  </si>
  <si>
    <t>UED.ktoe.NL.WWP.WWP.PROCESSING.STEAM.RFO</t>
  </si>
  <si>
    <t>UED.ktoe.NL.WWP.WWP.PROCESSING.STEAM.OTHER</t>
  </si>
  <si>
    <t>UED.ktoe.NL.WWP.WWP.PROCESSING.STEAM.NG_BIOGAS</t>
  </si>
  <si>
    <t>UED.ktoe.NL.WWP.WWP.PROCESSING.STEAM.DERIVED</t>
  </si>
  <si>
    <t>UED.ktoe.NL.WWP.WWP.PROCESSING.STEAM.BIOMASS_WASTE</t>
  </si>
  <si>
    <t>UED.ktoe.NL.WWP.WWP.PROCESSING.STEAM.STEAM_DISTR</t>
  </si>
  <si>
    <t>UED.ktoe.NL.WWP.WWP.GENERIC.MECH.ELEC</t>
  </si>
  <si>
    <t>UED.ktoe.NL.WWP.WWP.DRYING.TOTAL.TOTAL</t>
  </si>
  <si>
    <t>UED.ktoe.NL.WWP.WWP.DRYING.THERM.SOLIDS</t>
  </si>
  <si>
    <t>UED.ktoe.NL.WWP.WWP.DRYING.THERM.LPG</t>
  </si>
  <si>
    <t>UED.ktoe.NL.WWP.WWP.DRYING.THERM.DIESEL_LIQBIO</t>
  </si>
  <si>
    <t>UED.ktoe.NL.WWP.WWP.DRYING.THERM.RFO</t>
  </si>
  <si>
    <t>UED.ktoe.NL.WWP.WWP.DRYING.THERM.NG_BIOGAS</t>
  </si>
  <si>
    <t>UED.ktoe.NL.WWP.WWP.DRYING_STEAM.TOTAL.TOTAL</t>
  </si>
  <si>
    <t>UED.ktoe.NL.WWP.WWP.DRYING_STEAM.STEAM.SOLIDS</t>
  </si>
  <si>
    <t>UED.ktoe.NL.WWP.WWP.DRYING_STEAM.STEAM.RFG</t>
  </si>
  <si>
    <t>UED.ktoe.NL.WWP.WWP.DRYING_STEAM.STEAM.LPG</t>
  </si>
  <si>
    <t>UED.ktoe.NL.WWP.WWP.DRYING_STEAM.STEAM.DIESEL_LIQBIO</t>
  </si>
  <si>
    <t>UED.ktoe.NL.WWP.WWP.DRYING_STEAM.STEAM.RFO</t>
  </si>
  <si>
    <t>UED.ktoe.NL.WWP.WWP.DRYING_STEAM.STEAM.OTHER</t>
  </si>
  <si>
    <t>UED.ktoe.NL.WWP.WWP.DRYING_STEAM.STEAM.NG_BIOGAS</t>
  </si>
  <si>
    <t>UED.ktoe.NL.WWP.WWP.DRYING_STEAM.STEAM.DERIVED</t>
  </si>
  <si>
    <t>UED.ktoe.NL.WWP.WWP.DRYING_STEAM.STEAM.BIOMASS_WASTE</t>
  </si>
  <si>
    <t>UED.ktoe.NL.WWP.WWP.DRYING_STEAM.STEAM.STEAM_DISTR</t>
  </si>
  <si>
    <t>UED.ktoe.NL.WWP.WWP.DRYING_ELEC.ELEC.ELEC</t>
  </si>
  <si>
    <t>UED.ktoe.NL.WWP.WWP.DRYING_MICROW.MICROW.ELEC</t>
  </si>
  <si>
    <t>UED.ktoe.NL.WWP.WWP.FINISHING.ELEC.ELEC</t>
  </si>
  <si>
    <t>FUEL_EMI.ktCO2.NL.WWP.WWP.TOTAL.TOTAL.TOTAL</t>
  </si>
  <si>
    <t>FUEL_EMI.ktCO2.NL.WWP.WWP.LIGHT.GENERIC.ELEC</t>
  </si>
  <si>
    <t>FUEL_EMI.ktCO2.NL.WWP.WWP.AIRCOMP.GENERIC.ELEC</t>
  </si>
  <si>
    <t>FUEL_EMI.ktCO2.NL.WWP.WWP.MOTOR.GENERIC.ELEC</t>
  </si>
  <si>
    <t>FUEL_EMI.ktCO2.NL.WWP.WWP.FANS.GENERIC.ELEC</t>
  </si>
  <si>
    <t>FUEL_EMI.ktCO2.NL.WWP.WWP.LOW_ENTH.TOTAL.TOTAL</t>
  </si>
  <si>
    <t>FUEL_EMI.ktCO2.NL.WWP.WWP.LOW_ENTH.THERM.DIESEL_LIQBIO</t>
  </si>
  <si>
    <t>FUEL_EMI.ktCO2.NL.WWP.WWP.LOW_ENTH.THERM.NG_BIOGAS</t>
  </si>
  <si>
    <t>FUEL_EMI.ktCO2.NL.WWP.WWP.LOW_ENTH.THERM.SOLAR_GEO</t>
  </si>
  <si>
    <t>FUEL_EMI.ktCO2.NL.WWP.WWP.LOW_ENTH.HP.AMBIENT</t>
  </si>
  <si>
    <t>FUEL_EMI.ktCO2.NL.WWP.WWP.LOW_ENTH.THERM.ELEC</t>
  </si>
  <si>
    <t>FUEL_EMI.ktCO2.NL.WWP.WWP.PROCESSING.TOTAL.TOTAL</t>
  </si>
  <si>
    <t>FUEL_EMI.ktCO2.NL.WWP.WWP.PROCESSING.STEAM.SOLIDS</t>
  </si>
  <si>
    <t>FUEL_EMI.ktCO2.NL.WWP.WWP.PROCESSING.STEAM.RFG</t>
  </si>
  <si>
    <t>FUEL_EMI.ktCO2.NL.WWP.WWP.PROCESSING.STEAM.LPG</t>
  </si>
  <si>
    <t>FUEL_EMI.ktCO2.NL.WWP.WWP.PROCESSING.STEAM.DIESEL_LIQBIO</t>
  </si>
  <si>
    <t>FUEL_EMI.ktCO2.NL.WWP.WWP.PROCESSING.STEAM.RFO</t>
  </si>
  <si>
    <t>FUEL_EMI.ktCO2.NL.WWP.WWP.PROCESSING.STEAM.OTHER</t>
  </si>
  <si>
    <t>FUEL_EMI.ktCO2.NL.WWP.WWP.PROCESSING.STEAM.NG_BIOGAS</t>
  </si>
  <si>
    <t>FUEL_EMI.ktCO2.NL.WWP.WWP.PROCESSING.STEAM.DERIVED</t>
  </si>
  <si>
    <t>FUEL_EMI.ktCO2.NL.WWP.WWP.PROCESSING.STEAM.BIOMASS_WASTE</t>
  </si>
  <si>
    <t>FUEL_EMI.ktCO2.NL.WWP.WWP.PROCESSING.STEAM.STEAM_DISTR</t>
  </si>
  <si>
    <t>FUEL_EMI.ktCO2.NL.WWP.WWP.GENERIC.MECH.ELEC</t>
  </si>
  <si>
    <t>FUEL_EMI.ktCO2.NL.WWP.WWP.DRYING.TOTAL.TOTAL</t>
  </si>
  <si>
    <t>FUEL_EMI.ktCO2.NL.WWP.WWP.DRYING.THERM.SOLIDS</t>
  </si>
  <si>
    <t>FUEL_EMI.ktCO2.NL.WWP.WWP.DRYING.THERM.LPG</t>
  </si>
  <si>
    <t>FUEL_EMI.ktCO2.NL.WWP.WWP.DRYING.THERM.DIESEL_LIQBIO</t>
  </si>
  <si>
    <t>FUEL_EMI.ktCO2.NL.WWP.WWP.DRYING.THERM.RFO</t>
  </si>
  <si>
    <t>FUEL_EMI.ktCO2.NL.WWP.WWP.DRYING.THERM.NG_BIOGAS</t>
  </si>
  <si>
    <t>FUEL_EMI.ktCO2.NL.WWP.WWP.DRYING_STEAM.TOTAL.TOTAL</t>
  </si>
  <si>
    <t>FUEL_EMI.ktCO2.NL.WWP.WWP.DRYING_STEAM.STEAM.SOLIDS</t>
  </si>
  <si>
    <t>FUEL_EMI.ktCO2.NL.WWP.WWP.DRYING_STEAM.STEAM.RFG</t>
  </si>
  <si>
    <t>FUEL_EMI.ktCO2.NL.WWP.WWP.DRYING_STEAM.STEAM.LPG</t>
  </si>
  <si>
    <t>FUEL_EMI.ktCO2.NL.WWP.WWP.DRYING_STEAM.STEAM.DIESEL_LIQBIO</t>
  </si>
  <si>
    <t>FUEL_EMI.ktCO2.NL.WWP.WWP.DRYING_STEAM.STEAM.RFO</t>
  </si>
  <si>
    <t>FUEL_EMI.ktCO2.NL.WWP.WWP.DRYING_STEAM.STEAM.OTHER</t>
  </si>
  <si>
    <t>FUEL_EMI.ktCO2.NL.WWP.WWP.DRYING_STEAM.STEAM.NG_BIOGAS</t>
  </si>
  <si>
    <t>FUEL_EMI.ktCO2.NL.WWP.WWP.DRYING_STEAM.STEAM.DERIVED</t>
  </si>
  <si>
    <t>FUEL_EMI.ktCO2.NL.WWP.WWP.DRYING_STEAM.STEAM.BIOMASS_WASTE</t>
  </si>
  <si>
    <t>FUEL_EMI.ktCO2.NL.WWP.WWP.DRYING_STEAM.STEAM.STEAM_DISTR</t>
  </si>
  <si>
    <t>FUEL_EMI.ktCO2.NL.WWP.WWP.DRYING_ELEC.ELEC.ELEC</t>
  </si>
  <si>
    <t>FUEL_EMI.ktCO2.NL.WWP.WWP.DRYING_MICROW.MICROW.ELEC</t>
  </si>
  <si>
    <t>FUEL_EMI.ktCO2.NL.WWP.WWP.FINISHING.ELEC.ELEC</t>
  </si>
  <si>
    <t>VA.Meuro2015.NL.OIS.OIS</t>
  </si>
  <si>
    <t>OUTPUT.index.NL.OIS.OIS</t>
  </si>
  <si>
    <t>CAP.index.NL.OIS.OIS</t>
  </si>
  <si>
    <t>NEWCAP.index.NL.OIS.OIS</t>
  </si>
  <si>
    <t>Energy consumption (ktoe)*</t>
  </si>
  <si>
    <t>FEC.ktoe.NL.OIS.OIS.TOTAL.TOTAL.TOTAL</t>
  </si>
  <si>
    <t>FEC.ktoe.NL.OIS.OIS.TOTAL.TOTAL.SOLIDS</t>
  </si>
  <si>
    <t>FEC.ktoe.NL.OIS.OIS.TOTAL.TOTAL.RFG</t>
  </si>
  <si>
    <t>FEC.ktoe.NL.OIS.OIS.TOTAL.TOTAL.LPG</t>
  </si>
  <si>
    <t>FEC.ktoe.NL.OIS.OIS.TOTAL.TOTAL.DIESEL</t>
  </si>
  <si>
    <t>FEC.ktoe.NL.OIS.OIS.TOTAL.TOTAL.RFO</t>
  </si>
  <si>
    <t>FEC.ktoe.NL.OIS.OIS.TOTAL.TOTAL.OTHER</t>
  </si>
  <si>
    <t>FEC.ktoe.NL.OIS.OIS.TOTAL.TOTAL.NG</t>
  </si>
  <si>
    <t>FEC.ktoe.NL.OIS.OIS.TOTAL.TOTAL.DERIVED</t>
  </si>
  <si>
    <t>FEC.ktoe.NL.OIS.OIS.TOTAL.TOTAL.BIOMASS_WASTE</t>
  </si>
  <si>
    <t>FEC.ktoe.NL.OIS.OIS.TOTAL.TOTAL.BIOGAS</t>
  </si>
  <si>
    <t>FEC.ktoe.NL.OIS.OIS.TOTAL.TOTAL.LIQBIO</t>
  </si>
  <si>
    <t>FEC.ktoe.NL.OIS.OIS.TOTAL.TOTAL.SOLAR</t>
  </si>
  <si>
    <t>FEC.ktoe.NL.OIS.OIS.TOTAL.TOTAL.GEO</t>
  </si>
  <si>
    <t>FEC.ktoe.NL.OIS.OIS.TOTAL.TOTAL.AMBIENT</t>
  </si>
  <si>
    <t>FEC.ktoe.NL.OIS.OIS.TOTAL.TOTAL.STEAM_DISTR</t>
  </si>
  <si>
    <t>FEC.ktoe.NL.OIS.OIS.TOTAL.TOTAL.ELEC</t>
  </si>
  <si>
    <t>*Energy consumption includes consumption in Mining and Quarrying and Construction sectors</t>
  </si>
  <si>
    <t>FEC.ktoe.NL.OIS.OIS.LIGHT.GENERIC.ELEC</t>
  </si>
  <si>
    <t>FEC.ktoe.NL.OIS.OIS.AIRCOMP.GENERIC.ELEC</t>
  </si>
  <si>
    <t>FEC.ktoe.NL.OIS.OIS.MOTOR.GENERIC.ELEC</t>
  </si>
  <si>
    <t>FEC.ktoe.NL.OIS.OIS.FANS.GENERIC.ELEC</t>
  </si>
  <si>
    <t>FEC.ktoe.NL.OIS.OIS.LOW_ENTH.TOTAL.TOTAL</t>
  </si>
  <si>
    <t>FEC.ktoe.NL.OIS.OIS.LOW_ENTH.THERM.DIESEL_LIQBIO</t>
  </si>
  <si>
    <t>FEC.ktoe.NL.OIS.OIS.LOW_ENTH.THERM.NG_BIOGAS</t>
  </si>
  <si>
    <t>FEC.ktoe.NL.OIS.OIS.LOW_ENTH.THERM.SOLAR_GEO</t>
  </si>
  <si>
    <t>FEC.ktoe.NL.OIS.OIS.LOW_ENTH.HP.AMBIENT</t>
  </si>
  <si>
    <t>FEC.ktoe.NL.OIS.OIS.LOW_ENTH.THERM.ELEC</t>
  </si>
  <si>
    <t>Other Industrial sectors: Steam processing</t>
  </si>
  <si>
    <t>FEC.ktoe.NL.OIS.OIS.PROCESSING.TOTAL.TOTAL</t>
  </si>
  <si>
    <t>FEC.ktoe.NL.OIS.OIS.PROCESSING.STEAM.SOLIDS</t>
  </si>
  <si>
    <t>FEC.ktoe.NL.OIS.OIS.PROCESSING.STEAM.RFG</t>
  </si>
  <si>
    <t>FEC.ktoe.NL.OIS.OIS.PROCESSING.STEAM.LPG</t>
  </si>
  <si>
    <t>FEC.ktoe.NL.OIS.OIS.PROCESSING.STEAM.DIESEL_LIQBIO</t>
  </si>
  <si>
    <t>FEC.ktoe.NL.OIS.OIS.PROCESSING.STEAM.RFO</t>
  </si>
  <si>
    <t>FEC.ktoe.NL.OIS.OIS.PROCESSING.STEAM.OTHER</t>
  </si>
  <si>
    <t>FEC.ktoe.NL.OIS.OIS.PROCESSING.STEAM.NG_BIOGAS</t>
  </si>
  <si>
    <t>FEC.ktoe.NL.OIS.OIS.PROCESSING.STEAM.DERIVED</t>
  </si>
  <si>
    <t>FEC.ktoe.NL.OIS.OIS.PROCESSING.STEAM.BIOMASS_WASTE</t>
  </si>
  <si>
    <t>FEC.ktoe.NL.OIS.OIS.PROCESSING.STEAM.STEAM_DISTR</t>
  </si>
  <si>
    <t>Other Industrial sectors: Process heating</t>
  </si>
  <si>
    <t>Other Industrial sectors: Thermal processing</t>
  </si>
  <si>
    <t>FEC.ktoe.NL.OIS.OIS.PROC_HEAT.TOTAL.TOTAL</t>
  </si>
  <si>
    <t>FEC.ktoe.NL.OIS.OIS.PROC_HEAT.THERM.SOLIDS</t>
  </si>
  <si>
    <t>FEC.ktoe.NL.OIS.OIS.PROC_HEAT.THERM.LPG</t>
  </si>
  <si>
    <t>FEC.ktoe.NL.OIS.OIS.PROC_HEAT.THERM.DIESEL_LIQBIO</t>
  </si>
  <si>
    <t>FEC.ktoe.NL.OIS.OIS.PROC_HEAT.THERM.RFO</t>
  </si>
  <si>
    <t>FEC.ktoe.NL.OIS.OIS.PROC_HEAT.THERM.NG_BIOGAS</t>
  </si>
  <si>
    <t>Other Industrial sectors: Electric processing</t>
  </si>
  <si>
    <t>FEC.ktoe.NL.OIS.OIS.PROC_HEAT_ELEC.ELEC.ELEC</t>
  </si>
  <si>
    <t>Other Industrial sectors: Drying</t>
  </si>
  <si>
    <t>Other Industries: Thermal drying</t>
  </si>
  <si>
    <t>FEC.ktoe.NL.OIS.OIS.DRYING.TOTAL.TOTAL</t>
  </si>
  <si>
    <t>FEC.ktoe.NL.OIS.OIS.DRYING.THERM.SOLIDS</t>
  </si>
  <si>
    <t>FEC.ktoe.NL.OIS.OIS.DRYING.THERM.LPG</t>
  </si>
  <si>
    <t>FEC.ktoe.NL.OIS.OIS.DRYING.THERM.DIESEL_LIQBIO</t>
  </si>
  <si>
    <t>FEC.ktoe.NL.OIS.OIS.DRYING.THERM.RFO</t>
  </si>
  <si>
    <t>FEC.ktoe.NL.OIS.OIS.DRYING.THERM.NG_BIOGAS</t>
  </si>
  <si>
    <t>Other Industries: Steam drying</t>
  </si>
  <si>
    <t>FEC.ktoe.NL.OIS.OIS.DRYING_STEAM.TOTAL.TOTAL</t>
  </si>
  <si>
    <t>FEC.ktoe.NL.OIS.OIS.DRYING_STEAM.STEAM.SOLIDS</t>
  </si>
  <si>
    <t>FEC.ktoe.NL.OIS.OIS.DRYING_STEAM.STEAM.RFG</t>
  </si>
  <si>
    <t>FEC.ktoe.NL.OIS.OIS.DRYING_STEAM.STEAM.LPG</t>
  </si>
  <si>
    <t>FEC.ktoe.NL.OIS.OIS.DRYING_STEAM.STEAM.DIESEL_LIQBIO</t>
  </si>
  <si>
    <t>FEC.ktoe.NL.OIS.OIS.DRYING_STEAM.STEAM.RFO</t>
  </si>
  <si>
    <t>FEC.ktoe.NL.OIS.OIS.DRYING_STEAM.STEAM.OTHER</t>
  </si>
  <si>
    <t>FEC.ktoe.NL.OIS.OIS.DRYING_STEAM.STEAM.NG_BIOGAS</t>
  </si>
  <si>
    <t>FEC.ktoe.NL.OIS.OIS.DRYING_STEAM.STEAM.DERIVED</t>
  </si>
  <si>
    <t>FEC.ktoe.NL.OIS.OIS.DRYING_STEAM.STEAM.BIOMASS_WASTE</t>
  </si>
  <si>
    <t>FEC.ktoe.NL.OIS.OIS.DRYING_STEAM.STEAM.STEAM_DISTR</t>
  </si>
  <si>
    <t>Other Industries: Electric drying</t>
  </si>
  <si>
    <t>FEC.ktoe.NL.OIS.OIS.DRYING_ELEC.ELEC.ELEC</t>
  </si>
  <si>
    <t>Other Industrial sectors: Process Cooling</t>
  </si>
  <si>
    <t>Other Industries: Thermal cooling</t>
  </si>
  <si>
    <t>FEC.ktoe.NL.OIS.OIS.PROC_COOL_THERM.THERM.NG_BIOGAS</t>
  </si>
  <si>
    <t>Other Industries: Steam cooling</t>
  </si>
  <si>
    <t>FEC.ktoe.NL.OIS.OIS.PROC_COOL_STEAM.TOTAL.TOTAL</t>
  </si>
  <si>
    <t>FEC.ktoe.NL.OIS.OIS.PROC_COOL_STEAM.STEAM.SOLIDS</t>
  </si>
  <si>
    <t>FEC.ktoe.NL.OIS.OIS.PROC_COOL_STEAM.STEAM.RFG</t>
  </si>
  <si>
    <t>FEC.ktoe.NL.OIS.OIS.PROC_COOL_STEAM.STEAM.LPG</t>
  </si>
  <si>
    <t>FEC.ktoe.NL.OIS.OIS.PROC_COOL_STEAM.STEAM.DIESEL_LIQBIO</t>
  </si>
  <si>
    <t>FEC.ktoe.NL.OIS.OIS.PROC_COOL_STEAM.STEAM.RFO</t>
  </si>
  <si>
    <t>FEC.ktoe.NL.OIS.OIS.PROC_COOL_STEAM.STEAM.OTHER</t>
  </si>
  <si>
    <t>FEC.ktoe.NL.OIS.OIS.PROC_COOL_STEAM.STEAM.NG_BIOGAS</t>
  </si>
  <si>
    <t>FEC.ktoe.NL.OIS.OIS.PROC_COOL_STEAM.STEAM.DERIVED</t>
  </si>
  <si>
    <t>FEC.ktoe.NL.OIS.OIS.PROC_COOL_STEAM.STEAM.BIOMASS_WASTE</t>
  </si>
  <si>
    <t>FEC.ktoe.NL.OIS.OIS.PROC_COOL_STEAM.STEAM.STEAM_DISTR</t>
  </si>
  <si>
    <t>Other Industries: Electric cooling</t>
  </si>
  <si>
    <t>FEC.ktoe.NL.OIS.OIS.PROC_COOL_ELEC.ELEC.ELEC</t>
  </si>
  <si>
    <t>Other Industrial sectors: Diesel motors (incl. biofuels)</t>
  </si>
  <si>
    <t>FEC.ktoe.NL.OIS.OIS.MOTOR.MECH.DIESEL_LIQBIO</t>
  </si>
  <si>
    <t>Other Industrial sectors: Electric machinery</t>
  </si>
  <si>
    <t>FEC.ktoe.NL.OIS.OIS.GENERIC.MECH.ELEC</t>
  </si>
  <si>
    <t>Other Industrial sectors: Diesel motors</t>
  </si>
  <si>
    <t>UED.ktoe.NL.OIS.OIS.TOTAL.TOTAL.TOTAL</t>
  </si>
  <si>
    <t>UED.ktoe.NL.OIS.OIS.LIGHT.GENERIC.ELEC</t>
  </si>
  <si>
    <t>UED.ktoe.NL.OIS.OIS.AIRCOMP.GENERIC.ELEC</t>
  </si>
  <si>
    <t>UED.ktoe.NL.OIS.OIS.MOTOR.GENERIC.ELEC</t>
  </si>
  <si>
    <t>UED.ktoe.NL.OIS.OIS.FANS.GENERIC.ELEC</t>
  </si>
  <si>
    <t>UED.ktoe.NL.OIS.OIS.LOW_ENTH.TOTAL.TOTAL</t>
  </si>
  <si>
    <t>UED.ktoe.NL.OIS.OIS.LOW_ENTH.THERM.DIESEL_LIQBIO</t>
  </si>
  <si>
    <t>UED.ktoe.NL.OIS.OIS.LOW_ENTH.THERM.NG_BIOGAS</t>
  </si>
  <si>
    <t>UED.ktoe.NL.OIS.OIS.LOW_ENTH.THERM.SOLAR_GEO</t>
  </si>
  <si>
    <t>UED.ktoe.NL.OIS.OIS.LOW_ENTH.HP.AMBIENT</t>
  </si>
  <si>
    <t>UED.ktoe.NL.OIS.OIS.LOW_ENTH.THERM.ELEC</t>
  </si>
  <si>
    <t>UED.ktoe.NL.OIS.OIS.PROCESSING.TOTAL.TOTAL</t>
  </si>
  <si>
    <t>UED.ktoe.NL.OIS.OIS.PROCESSING.STEAM.SOLIDS</t>
  </si>
  <si>
    <t>UED.ktoe.NL.OIS.OIS.PROCESSING.STEAM.RFG</t>
  </si>
  <si>
    <t>UED.ktoe.NL.OIS.OIS.PROCESSING.STEAM.LPG</t>
  </si>
  <si>
    <t>UED.ktoe.NL.OIS.OIS.PROCESSING.STEAM.DIESEL_LIQBIO</t>
  </si>
  <si>
    <t>UED.ktoe.NL.OIS.OIS.PROCESSING.STEAM.RFO</t>
  </si>
  <si>
    <t>UED.ktoe.NL.OIS.OIS.PROCESSING.STEAM.OTHER</t>
  </si>
  <si>
    <t>UED.ktoe.NL.OIS.OIS.PROCESSING.STEAM.NG_BIOGAS</t>
  </si>
  <si>
    <t>UED.ktoe.NL.OIS.OIS.PROCESSING.STEAM.DERIVED</t>
  </si>
  <si>
    <t>UED.ktoe.NL.OIS.OIS.PROCESSING.STEAM.BIOMASS_WASTE</t>
  </si>
  <si>
    <t>UED.ktoe.NL.OIS.OIS.PROCESSING.STEAM.STEAM_DISTR</t>
  </si>
  <si>
    <t>UED.ktoe.NL.OIS.OIS.PROC_HEAT.TOTAL.TOTAL</t>
  </si>
  <si>
    <t>UED.ktoe.NL.OIS.OIS.PROC_HEAT.THERM.SOLIDS</t>
  </si>
  <si>
    <t>UED.ktoe.NL.OIS.OIS.PROC_HEAT.THERM.LPG</t>
  </si>
  <si>
    <t>UED.ktoe.NL.OIS.OIS.PROC_HEAT.THERM.DIESEL_LIQBIO</t>
  </si>
  <si>
    <t>UED.ktoe.NL.OIS.OIS.PROC_HEAT.THERM.RFO</t>
  </si>
  <si>
    <t>UED.ktoe.NL.OIS.OIS.PROC_HEAT.THERM.NG_BIOGAS</t>
  </si>
  <si>
    <t>UED.ktoe.NL.OIS.OIS.PROC_HEAT_ELEC.ELEC.ELEC</t>
  </si>
  <si>
    <t>UED.ktoe.NL.OIS.OIS.DRYING.TOTAL.TOTAL</t>
  </si>
  <si>
    <t>UED.ktoe.NL.OIS.OIS.DRYING.THERM.SOLIDS</t>
  </si>
  <si>
    <t>UED.ktoe.NL.OIS.OIS.DRYING.THERM.LPG</t>
  </si>
  <si>
    <t>UED.ktoe.NL.OIS.OIS.DRYING.THERM.DIESEL_LIQBIO</t>
  </si>
  <si>
    <t>UED.ktoe.NL.OIS.OIS.DRYING.THERM.RFO</t>
  </si>
  <si>
    <t>UED.ktoe.NL.OIS.OIS.DRYING.THERM.NG_BIOGAS</t>
  </si>
  <si>
    <t>UED.ktoe.NL.OIS.OIS.DRYING_STEAM.TOTAL.TOTAL</t>
  </si>
  <si>
    <t>UED.ktoe.NL.OIS.OIS.DRYING_STEAM.STEAM.SOLIDS</t>
  </si>
  <si>
    <t>UED.ktoe.NL.OIS.OIS.DRYING_STEAM.STEAM.RFG</t>
  </si>
  <si>
    <t>UED.ktoe.NL.OIS.OIS.DRYING_STEAM.STEAM.LPG</t>
  </si>
  <si>
    <t>UED.ktoe.NL.OIS.OIS.DRYING_STEAM.STEAM.DIESEL_LIQBIO</t>
  </si>
  <si>
    <t>UED.ktoe.NL.OIS.OIS.DRYING_STEAM.STEAM.RFO</t>
  </si>
  <si>
    <t>UED.ktoe.NL.OIS.OIS.DRYING_STEAM.STEAM.OTHER</t>
  </si>
  <si>
    <t>UED.ktoe.NL.OIS.OIS.DRYING_STEAM.STEAM.NG_BIOGAS</t>
  </si>
  <si>
    <t>UED.ktoe.NL.OIS.OIS.DRYING_STEAM.STEAM.DERIVED</t>
  </si>
  <si>
    <t>UED.ktoe.NL.OIS.OIS.DRYING_STEAM.STEAM.BIOMASS_WASTE</t>
  </si>
  <si>
    <t>UED.ktoe.NL.OIS.OIS.DRYING_STEAM.STEAM.STEAM_DISTR</t>
  </si>
  <si>
    <t>UED.ktoe.NL.OIS.OIS.DRYING_ELEC.ELEC.ELEC</t>
  </si>
  <si>
    <t>UED.ktoe.NL.OIS.OIS.PROC_COOL_THERM.THERM.NG_BIOGAS</t>
  </si>
  <si>
    <t>UED.ktoe.NL.OIS.OIS.PROC_COOL_STEAM.TOTAL.TOTAL</t>
  </si>
  <si>
    <t>UED.ktoe.NL.OIS.OIS.PROC_COOL_STEAM.STEAM.SOLIDS</t>
  </si>
  <si>
    <t>UED.ktoe.NL.OIS.OIS.PROC_COOL_STEAM.STEAM.RFG</t>
  </si>
  <si>
    <t>UED.ktoe.NL.OIS.OIS.PROC_COOL_STEAM.STEAM.LPG</t>
  </si>
  <si>
    <t>UED.ktoe.NL.OIS.OIS.PROC_COOL_STEAM.STEAM.DIESEL_LIQBIO</t>
  </si>
  <si>
    <t>UED.ktoe.NL.OIS.OIS.PROC_COOL_STEAM.STEAM.RFO</t>
  </si>
  <si>
    <t>UED.ktoe.NL.OIS.OIS.PROC_COOL_STEAM.STEAM.OTHER</t>
  </si>
  <si>
    <t>UED.ktoe.NL.OIS.OIS.PROC_COOL_STEAM.STEAM.NG_BIOGAS</t>
  </si>
  <si>
    <t>UED.ktoe.NL.OIS.OIS.PROC_COOL_STEAM.STEAM.DERIVED</t>
  </si>
  <si>
    <t>UED.ktoe.NL.OIS.OIS.PROC_COOL_STEAM.STEAM.BIOMASS_WASTE</t>
  </si>
  <si>
    <t>UED.ktoe.NL.OIS.OIS.PROC_COOL_STEAM.STEAM.STEAM_DISTR</t>
  </si>
  <si>
    <t>UED.ktoe.NL.OIS.OIS.PROC_COOL_ELEC.ELEC.ELEC</t>
  </si>
  <si>
    <t>UED.ktoe.NL.OIS.OIS.MOTOR.MECH.DIESEL_LIQBIO</t>
  </si>
  <si>
    <t>UED.ktoe.NL.OIS.OIS.GENERIC.MECH.ELEC</t>
  </si>
  <si>
    <t>FUEL_EMI.ktCO2.NL.OIS.OIS.TOTAL.TOTAL.TOTAL</t>
  </si>
  <si>
    <t>FUEL_EMI.ktCO2.NL.OIS.OIS.LIGHT.GENERIC.ELEC</t>
  </si>
  <si>
    <t>FUEL_EMI.ktCO2.NL.OIS.OIS.AIRCOMP.GENERIC.ELEC</t>
  </si>
  <si>
    <t>FUEL_EMI.ktCO2.NL.OIS.OIS.MOTOR.GENERIC.ELEC</t>
  </si>
  <si>
    <t>FUEL_EMI.ktCO2.NL.OIS.OIS.FANS.GENERIC.ELEC</t>
  </si>
  <si>
    <t>FUEL_EMI.ktCO2.NL.OIS.OIS.LOW_ENTH.TOTAL.TOTAL</t>
  </si>
  <si>
    <t>FUEL_EMI.ktCO2.NL.OIS.OIS.LOW_ENTH.THERM.DIESEL_LIQBIO</t>
  </si>
  <si>
    <t>FUEL_EMI.ktCO2.NL.OIS.OIS.LOW_ENTH.THERM.NG_BIOGAS</t>
  </si>
  <si>
    <t>FUEL_EMI.ktCO2.NL.OIS.OIS.LOW_ENTH.THERM.SOLAR_GEO</t>
  </si>
  <si>
    <t>FUEL_EMI.ktCO2.NL.OIS.OIS.LOW_ENTH.HP.AMBIENT</t>
  </si>
  <si>
    <t>FUEL_EMI.ktCO2.NL.OIS.OIS.LOW_ENTH.THERM.ELEC</t>
  </si>
  <si>
    <t>FUEL_EMI.ktCO2.NL.OIS.OIS.PROCESSING.TOTAL.TOTAL</t>
  </si>
  <si>
    <t>FUEL_EMI.ktCO2.NL.OIS.OIS.PROCESSING.STEAM.SOLIDS</t>
  </si>
  <si>
    <t>FUEL_EMI.ktCO2.NL.OIS.OIS.PROCESSING.STEAM.RFG</t>
  </si>
  <si>
    <t>FUEL_EMI.ktCO2.NL.OIS.OIS.PROCESSING.STEAM.LPG</t>
  </si>
  <si>
    <t>FUEL_EMI.ktCO2.NL.OIS.OIS.PROCESSING.STEAM.DIESEL_LIQBIO</t>
  </si>
  <si>
    <t>FUEL_EMI.ktCO2.NL.OIS.OIS.PROCESSING.STEAM.RFO</t>
  </si>
  <si>
    <t>FUEL_EMI.ktCO2.NL.OIS.OIS.PROCESSING.STEAM.OTHER</t>
  </si>
  <si>
    <t>FUEL_EMI.ktCO2.NL.OIS.OIS.PROCESSING.STEAM.NG_BIOGAS</t>
  </si>
  <si>
    <t>FUEL_EMI.ktCO2.NL.OIS.OIS.PROCESSING.STEAM.DERIVED</t>
  </si>
  <si>
    <t>FUEL_EMI.ktCO2.NL.OIS.OIS.PROCESSING.STEAM.BIOMASS_WASTE</t>
  </si>
  <si>
    <t>FUEL_EMI.ktCO2.NL.OIS.OIS.PROCESSING.STEAM.STEAM_DISTR</t>
  </si>
  <si>
    <t>FUEL_EMI.ktCO2.NL.OIS.OIS.PROC_HEAT.TOTAL.TOTAL</t>
  </si>
  <si>
    <t>FUEL_EMI.ktCO2.NL.OIS.OIS.PROC_HEAT.THERM.SOLIDS</t>
  </si>
  <si>
    <t>FUEL_EMI.ktCO2.NL.OIS.OIS.PROC_HEAT.THERM.LPG</t>
  </si>
  <si>
    <t>FUEL_EMI.ktCO2.NL.OIS.OIS.PROC_HEAT.THERM.DIESEL_LIQBIO</t>
  </si>
  <si>
    <t>FUEL_EMI.ktCO2.NL.OIS.OIS.PROC_HEAT.THERM.RFO</t>
  </si>
  <si>
    <t>FUEL_EMI.ktCO2.NL.OIS.OIS.PROC_HEAT.THERM.NG_BIOGAS</t>
  </si>
  <si>
    <t>FUEL_EMI.ktCO2.NL.OIS.OIS.PROC_HEAT_ELEC.ELEC.ELEC</t>
  </si>
  <si>
    <t>FUEL_EMI.ktCO2.NL.OIS.OIS.DRYING.TOTAL.TOTAL</t>
  </si>
  <si>
    <t>FUEL_EMI.ktCO2.NL.OIS.OIS.DRYING.THERM.SOLIDS</t>
  </si>
  <si>
    <t>FUEL_EMI.ktCO2.NL.OIS.OIS.DRYING.THERM.LPG</t>
  </si>
  <si>
    <t>FUEL_EMI.ktCO2.NL.OIS.OIS.DRYING.THERM.DIESEL_LIQBIO</t>
  </si>
  <si>
    <t>FUEL_EMI.ktCO2.NL.OIS.OIS.DRYING.THERM.RFO</t>
  </si>
  <si>
    <t>FUEL_EMI.ktCO2.NL.OIS.OIS.DRYING.THERM.NG_BIOGAS</t>
  </si>
  <si>
    <t>FUEL_EMI.ktCO2.NL.OIS.OIS.DRYING_STEAM.TOTAL.TOTAL</t>
  </si>
  <si>
    <t>FUEL_EMI.ktCO2.NL.OIS.OIS.DRYING_STEAM.STEAM.SOLIDS</t>
  </si>
  <si>
    <t>FUEL_EMI.ktCO2.NL.OIS.OIS.DRYING_STEAM.STEAM.RFG</t>
  </si>
  <si>
    <t>FUEL_EMI.ktCO2.NL.OIS.OIS.DRYING_STEAM.STEAM.LPG</t>
  </si>
  <si>
    <t>FUEL_EMI.ktCO2.NL.OIS.OIS.DRYING_STEAM.STEAM.DIESEL_LIQBIO</t>
  </si>
  <si>
    <t>FUEL_EMI.ktCO2.NL.OIS.OIS.DRYING_STEAM.STEAM.RFO</t>
  </si>
  <si>
    <t>FUEL_EMI.ktCO2.NL.OIS.OIS.DRYING_STEAM.STEAM.OTHER</t>
  </si>
  <si>
    <t>FUEL_EMI.ktCO2.NL.OIS.OIS.DRYING_STEAM.STEAM.NG_BIOGAS</t>
  </si>
  <si>
    <t>FUEL_EMI.ktCO2.NL.OIS.OIS.DRYING_STEAM.STEAM.DERIVED</t>
  </si>
  <si>
    <t>FUEL_EMI.ktCO2.NL.OIS.OIS.DRYING_STEAM.STEAM.BIOMASS_WASTE</t>
  </si>
  <si>
    <t>FUEL_EMI.ktCO2.NL.OIS.OIS.DRYING_STEAM.STEAM.STEAM_DISTR</t>
  </si>
  <si>
    <t>FUEL_EMI.ktCO2.NL.OIS.OIS.DRYING_ELEC.ELEC.ELEC</t>
  </si>
  <si>
    <t>FUEL_EMI.ktCO2.NL.OIS.OIS.PROC_COOL_THERM.THERM.NG_BIOGAS</t>
  </si>
  <si>
    <t>FUEL_EMI.ktCO2.NL.OIS.OIS.PROC_COOL_STEAM.TOTAL.TOTAL</t>
  </si>
  <si>
    <t>FUEL_EMI.ktCO2.NL.OIS.OIS.PROC_COOL_STEAM.STEAM.SOLIDS</t>
  </si>
  <si>
    <t>FUEL_EMI.ktCO2.NL.OIS.OIS.PROC_COOL_STEAM.STEAM.RFG</t>
  </si>
  <si>
    <t>FUEL_EMI.ktCO2.NL.OIS.OIS.PROC_COOL_STEAM.STEAM.LPG</t>
  </si>
  <si>
    <t>FUEL_EMI.ktCO2.NL.OIS.OIS.PROC_COOL_STEAM.STEAM.DIESEL_LIQBIO</t>
  </si>
  <si>
    <t>FUEL_EMI.ktCO2.NL.OIS.OIS.PROC_COOL_STEAM.STEAM.RFO</t>
  </si>
  <si>
    <t>FUEL_EMI.ktCO2.NL.OIS.OIS.PROC_COOL_STEAM.STEAM.OTHER</t>
  </si>
  <si>
    <t>FUEL_EMI.ktCO2.NL.OIS.OIS.PROC_COOL_STEAM.STEAM.NG_BIOGAS</t>
  </si>
  <si>
    <t>FUEL_EMI.ktCO2.NL.OIS.OIS.PROC_COOL_STEAM.STEAM.DERIVED</t>
  </si>
  <si>
    <t>FUEL_EMI.ktCO2.NL.OIS.OIS.PROC_COOL_STEAM.STEAM.BIOMASS_WASTE</t>
  </si>
  <si>
    <t>FUEL_EMI.ktCO2.NL.OIS.OIS.PROC_COOL_STEAM.STEAM.STEAM_DISTR</t>
  </si>
  <si>
    <t>FUEL_EMI.ktCO2.NL.OIS.OIS.PROC_COOL_ELEC.ELEC.ELEC</t>
  </si>
  <si>
    <t>FUEL_EMI.ktCO2.NL.OIS.OIS.MOTOR.MECH.DIESEL_LIQBIO</t>
  </si>
  <si>
    <t>FUEL_EMI.ktCO2.NL.OIS.OIS.GENERIC.MECH.ELEC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</si>
</sst>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45432.787627314814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NL: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112099.36912513619</v>
      </c>
      <c r="C3" s="205">
        <f>ISI!C$3+NFM!C$3+CHI!C$3+NMM!C$3+PPA!C$3+FBT!C$3+TRE!C$3+MAE!C$3+TEL!C$3+WWP!C$3+OIS!C$3</f>
        <v>115741.14827856026</v>
      </c>
      <c r="D3" s="205">
        <f>ISI!D$3+NFM!D$3+CHI!D$3+NMM!D$3+PPA!D$3+FBT!D$3+TRE!D$3+MAE!D$3+TEL!D$3+WWP!D$3+OIS!D$3</f>
        <v>111611.2796632094</v>
      </c>
      <c r="E3" s="205">
        <f>ISI!E$3+NFM!E$3+CHI!E$3+NMM!E$3+PPA!E$3+FBT!E$3+TRE!E$3+MAE!E$3+TEL!E$3+WWP!E$3+OIS!E$3</f>
        <v>109372.7336564252</v>
      </c>
      <c r="F3" s="205">
        <f>ISI!F$3+NFM!F$3+CHI!F$3+NMM!F$3+PPA!F$3+FBT!F$3+TRE!F$3+MAE!F$3+TEL!F$3+WWP!F$3+OIS!F$3</f>
        <v>111893.54982155687</v>
      </c>
      <c r="G3" s="205">
        <f>ISI!G$3+NFM!G$3+CHI!G$3+NMM!G$3+PPA!G$3+FBT!G$3+TRE!G$3+MAE!G$3+TEL!G$3+WWP!G$3+OIS!G$3</f>
        <v>115013.09574444269</v>
      </c>
      <c r="H3" s="205">
        <f>ISI!H$3+NFM!H$3+CHI!H$3+NMM!H$3+PPA!H$3+FBT!H$3+TRE!H$3+MAE!H$3+TEL!H$3+WWP!H$3+OIS!H$3</f>
        <v>120412.3080954773</v>
      </c>
      <c r="I3" s="205">
        <f>ISI!I$3+NFM!I$3+CHI!I$3+NMM!I$3+PPA!I$3+FBT!I$3+TRE!I$3+MAE!I$3+TEL!I$3+WWP!I$3+OIS!I$3</f>
        <v>124660.49085916381</v>
      </c>
      <c r="J3" s="205">
        <f>ISI!J$3+NFM!J$3+CHI!J$3+NMM!J$3+PPA!J$3+FBT!J$3+TRE!J$3+MAE!J$3+TEL!J$3+WWP!J$3+OIS!J$3</f>
        <v>130299.38491150257</v>
      </c>
      <c r="K3" s="205">
        <f>ISI!K$3+NFM!K$3+CHI!K$3+NMM!K$3+PPA!K$3+FBT!K$3+TRE!K$3+MAE!K$3+TEL!K$3+WWP!K$3+OIS!K$3</f>
        <v>115938.1157410786</v>
      </c>
      <c r="L3" s="205">
        <f>ISI!L$3+NFM!L$3+CHI!L$3+NMM!L$3+PPA!L$3+FBT!L$3+TRE!L$3+MAE!L$3+TEL!L$3+WWP!L$3+OIS!L$3</f>
        <v>115066.33987941965</v>
      </c>
      <c r="M3" s="205">
        <f>ISI!M$3+NFM!M$3+CHI!M$3+NMM!M$3+PPA!M$3+FBT!M$3+TRE!M$3+MAE!M$3+TEL!M$3+WWP!M$3+OIS!M$3</f>
        <v>118835.95589146327</v>
      </c>
      <c r="N3" s="205">
        <f>ISI!N$3+NFM!N$3+CHI!N$3+NMM!N$3+PPA!N$3+FBT!N$3+TRE!N$3+MAE!N$3+TEL!N$3+WWP!N$3+OIS!N$3</f>
        <v>116540.08438818564</v>
      </c>
      <c r="O3" s="205">
        <f>ISI!O$3+NFM!O$3+CHI!O$3+NMM!O$3+PPA!O$3+FBT!O$3+TRE!O$3+MAE!O$3+TEL!O$3+WWP!O$3+OIS!O$3</f>
        <v>113477.8567965088</v>
      </c>
      <c r="P3" s="205">
        <f>ISI!P$3+NFM!P$3+CHI!P$3+NMM!P$3+PPA!P$3+FBT!P$3+TRE!P$3+MAE!P$3+TEL!P$3+WWP!P$3+OIS!P$3</f>
        <v>110454.1784416633</v>
      </c>
      <c r="Q3" s="205">
        <f>ISI!Q$3+NFM!Q$3+CHI!Q$3+NMM!Q$3+PPA!Q$3+FBT!Q$3+TRE!Q$3+MAE!Q$3+TEL!Q$3+WWP!Q$3+OIS!Q$3</f>
        <v>108815</v>
      </c>
      <c r="R3" s="205">
        <f>ISI!R$3+NFM!R$3+CHI!R$3+NMM!R$3+PPA!R$3+FBT!R$3+TRE!R$3+MAE!R$3+TEL!R$3+WWP!R$3+OIS!R$3</f>
        <v>108024.45129186983</v>
      </c>
      <c r="S3" s="205">
        <f>ISI!S$3+NFM!S$3+CHI!S$3+NMM!S$3+PPA!S$3+FBT!S$3+TRE!S$3+MAE!S$3+TEL!S$3+WWP!S$3+OIS!S$3</f>
        <v>112267.31015463411</v>
      </c>
      <c r="T3" s="205">
        <f>ISI!T$3+NFM!T$3+CHI!T$3+NMM!T$3+PPA!T$3+FBT!T$3+TRE!T$3+MAE!T$3+TEL!T$3+WWP!T$3+OIS!T$3</f>
        <v>115774.68042507314</v>
      </c>
      <c r="U3" s="205">
        <f>ISI!U$3+NFM!U$3+CHI!U$3+NMM!U$3+PPA!U$3+FBT!U$3+TRE!U$3+MAE!U$3+TEL!U$3+WWP!U$3+OIS!U$3</f>
        <v>116137.20376034378</v>
      </c>
      <c r="V3" s="205">
        <f>ISI!V$3+NFM!V$3+CHI!V$3+NMM!V$3+PPA!V$3+FBT!V$3+TRE!V$3+MAE!V$3+TEL!V$3+WWP!V$3+OIS!V$3</f>
        <v>113434.92215304535</v>
      </c>
      <c r="W3" s="205">
        <f>ISI!W$3+NFM!W$3+CHI!W$3+NMM!W$3+PPA!W$3+FBT!W$3+TRE!W$3+MAE!W$3+TEL!W$3+WWP!W$3+OIS!W$3</f>
        <v>124011.42374738429</v>
      </c>
    </row>
    <row r="4" spans="1:23" ht="12" customHeight="1" x14ac:dyDescent="0.25">
      <c r="A4" s="12" t="s">
        <v>16</v>
      </c>
      <c r="B4" s="206">
        <f>ISI!B$3</f>
        <v>1467.7341711216388</v>
      </c>
      <c r="C4" s="206">
        <f>ISI!C$3</f>
        <v>1232.3943661971832</v>
      </c>
      <c r="D4" s="206">
        <f>ISI!D$3</f>
        <v>1222.0419106752272</v>
      </c>
      <c r="E4" s="206">
        <f>ISI!E$3</f>
        <v>1264.662883191932</v>
      </c>
      <c r="F4" s="206">
        <f>ISI!F$3</f>
        <v>1609.7510917528473</v>
      </c>
      <c r="G4" s="206">
        <f>ISI!G$3</f>
        <v>1736.6971860938861</v>
      </c>
      <c r="H4" s="206">
        <f>ISI!H$3</f>
        <v>1861.9379354021535</v>
      </c>
      <c r="I4" s="206">
        <f>ISI!I$3</f>
        <v>1922.6207648171305</v>
      </c>
      <c r="J4" s="206">
        <f>ISI!J$3</f>
        <v>1692.7486505711538</v>
      </c>
      <c r="K4" s="206">
        <f>ISI!K$3</f>
        <v>1023.3833050114156</v>
      </c>
      <c r="L4" s="206">
        <f>ISI!L$3</f>
        <v>1174.5304501597745</v>
      </c>
      <c r="M4" s="206">
        <f>ISI!M$3</f>
        <v>1277.9333415933593</v>
      </c>
      <c r="N4" s="206">
        <f>ISI!N$3</f>
        <v>1482.225102943419</v>
      </c>
      <c r="O4" s="206">
        <f>ISI!O$3</f>
        <v>1454.9377727493127</v>
      </c>
      <c r="P4" s="206">
        <f>ISI!P$3</f>
        <v>1633.2054905127172</v>
      </c>
      <c r="Q4" s="206">
        <f>ISI!Q$3</f>
        <v>1470.2</v>
      </c>
      <c r="R4" s="206">
        <f>ISI!R$3</f>
        <v>1614.247464624405</v>
      </c>
      <c r="S4" s="206">
        <f>ISI!S$3</f>
        <v>1628.2428838766871</v>
      </c>
      <c r="T4" s="206">
        <f>ISI!T$3</f>
        <v>1800</v>
      </c>
      <c r="U4" s="206">
        <f>ISI!U$3</f>
        <v>1501.746007918488</v>
      </c>
      <c r="V4" s="206">
        <f>ISI!V$3</f>
        <v>1100</v>
      </c>
      <c r="W4" s="206">
        <f>ISI!W$3</f>
        <v>1760.1861747510029</v>
      </c>
    </row>
    <row r="5" spans="1:23" ht="12" customHeight="1" x14ac:dyDescent="0.25">
      <c r="A5" s="13" t="s">
        <v>20</v>
      </c>
      <c r="B5" s="207">
        <f>NFM!B$3</f>
        <v>978.48944741442688</v>
      </c>
      <c r="C5" s="207">
        <f>NFM!C$3</f>
        <v>821.59624413145571</v>
      </c>
      <c r="D5" s="207">
        <f>NFM!D$3</f>
        <v>814.69460711681859</v>
      </c>
      <c r="E5" s="207">
        <f>NFM!E$3</f>
        <v>843.10858879462194</v>
      </c>
      <c r="F5" s="207">
        <f>NFM!F$3</f>
        <v>1073.1673945018986</v>
      </c>
      <c r="G5" s="207">
        <f>NFM!G$3</f>
        <v>1157.7981240625911</v>
      </c>
      <c r="H5" s="207">
        <f>NFM!H$3</f>
        <v>1241.2919569347691</v>
      </c>
      <c r="I5" s="207">
        <f>NFM!I$3</f>
        <v>1281.7471765447538</v>
      </c>
      <c r="J5" s="207">
        <f>NFM!J$3</f>
        <v>1128.4991003807691</v>
      </c>
      <c r="K5" s="207">
        <f>NFM!K$3</f>
        <v>765.58887000761047</v>
      </c>
      <c r="L5" s="207">
        <f>NFM!L$3</f>
        <v>649.6869667731828</v>
      </c>
      <c r="M5" s="207">
        <f>NFM!M$3</f>
        <v>518.62222772890595</v>
      </c>
      <c r="N5" s="207">
        <f>NFM!N$3</f>
        <v>404.81673529561277</v>
      </c>
      <c r="O5" s="207">
        <f>NFM!O$3</f>
        <v>386.6251818328754</v>
      </c>
      <c r="P5" s="207">
        <f>NFM!P$3</f>
        <v>505.47032700847802</v>
      </c>
      <c r="Q5" s="207">
        <f>NFM!Q$3</f>
        <v>396.7999999999999</v>
      </c>
      <c r="R5" s="207">
        <f>NFM!R$3</f>
        <v>492.83164308293698</v>
      </c>
      <c r="S5" s="207">
        <f>NFM!S$3</f>
        <v>502.16192258445773</v>
      </c>
      <c r="T5" s="207">
        <f>NFM!T$3</f>
        <v>540.02002156168192</v>
      </c>
      <c r="U5" s="207">
        <f>NFM!U$3</f>
        <v>417.83067194565888</v>
      </c>
      <c r="V5" s="207">
        <f>NFM!V$3</f>
        <v>508.43855470438399</v>
      </c>
      <c r="W5" s="207">
        <f>NFM!W$3</f>
        <v>590.12411650066929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195.6978894828853</v>
      </c>
      <c r="C7" s="206">
        <f>NFM!C$5</f>
        <v>164.3192488262911</v>
      </c>
      <c r="D7" s="206">
        <f>NFM!D$5</f>
        <v>162.93892142336372</v>
      </c>
      <c r="E7" s="206">
        <f>NFM!E$5</f>
        <v>168.62171775892435</v>
      </c>
      <c r="F7" s="206">
        <f>NFM!F$5</f>
        <v>214.63347890037969</v>
      </c>
      <c r="G7" s="206">
        <f>NFM!G$5</f>
        <v>231.55962481251814</v>
      </c>
      <c r="H7" s="206">
        <f>NFM!H$5</f>
        <v>248.25839138695383</v>
      </c>
      <c r="I7" s="206">
        <f>NFM!I$5</f>
        <v>256.34943530895072</v>
      </c>
      <c r="J7" s="206">
        <f>NFM!J$5</f>
        <v>225.69982007615391</v>
      </c>
      <c r="K7" s="206">
        <f>NFM!K$5</f>
        <v>83.117774001522079</v>
      </c>
      <c r="L7" s="206">
        <f>NFM!L$5</f>
        <v>95.937393354636555</v>
      </c>
      <c r="M7" s="206">
        <f>NFM!M$5</f>
        <v>113.72444554578119</v>
      </c>
      <c r="N7" s="206">
        <f>NFM!N$5</f>
        <v>80.963347059122555</v>
      </c>
      <c r="O7" s="206">
        <f>NFM!O$5</f>
        <v>77.325036366575091</v>
      </c>
      <c r="P7" s="206">
        <f>NFM!P$5</f>
        <v>1</v>
      </c>
      <c r="Q7" s="206">
        <f>NFM!Q$5</f>
        <v>30</v>
      </c>
      <c r="R7" s="206">
        <f>NFM!R$5</f>
        <v>39.999999999999993</v>
      </c>
      <c r="S7" s="206">
        <f>NFM!S$5</f>
        <v>30</v>
      </c>
      <c r="T7" s="206">
        <f>NFM!T$5</f>
        <v>40</v>
      </c>
      <c r="U7" s="206">
        <f>NFM!U$5</f>
        <v>83.566134389131761</v>
      </c>
      <c r="V7" s="206">
        <f>NFM!V$5</f>
        <v>70</v>
      </c>
      <c r="W7" s="206">
        <f>NFM!W$5</f>
        <v>49.999999999999993</v>
      </c>
    </row>
    <row r="8" spans="1:23" ht="12" customHeight="1" x14ac:dyDescent="0.25">
      <c r="A8" s="14" t="s">
        <v>45</v>
      </c>
      <c r="B8" s="206">
        <f>NFM!B$8</f>
        <v>782.79155793154155</v>
      </c>
      <c r="C8" s="206">
        <f>NFM!C$8</f>
        <v>657.27699530516463</v>
      </c>
      <c r="D8" s="206">
        <f>NFM!D$8</f>
        <v>651.75568569345489</v>
      </c>
      <c r="E8" s="206">
        <f>NFM!E$8</f>
        <v>674.48687103569762</v>
      </c>
      <c r="F8" s="206">
        <f>NFM!F$8</f>
        <v>858.53391560151886</v>
      </c>
      <c r="G8" s="206">
        <f>NFM!G$8</f>
        <v>926.23849925007289</v>
      </c>
      <c r="H8" s="206">
        <f>NFM!H$8</f>
        <v>993.03356554781521</v>
      </c>
      <c r="I8" s="206">
        <f>NFM!I$8</f>
        <v>1025.3977412358031</v>
      </c>
      <c r="J8" s="206">
        <f>NFM!J$8</f>
        <v>902.79928030461519</v>
      </c>
      <c r="K8" s="206">
        <f>NFM!K$8</f>
        <v>682.47109600608837</v>
      </c>
      <c r="L8" s="206">
        <f>NFM!L$8</f>
        <v>553.74957341854622</v>
      </c>
      <c r="M8" s="206">
        <f>NFM!M$8</f>
        <v>404.89778218312478</v>
      </c>
      <c r="N8" s="206">
        <f>NFM!N$8</f>
        <v>323.85338823649022</v>
      </c>
      <c r="O8" s="206">
        <f>NFM!O$8</f>
        <v>309.30014546630031</v>
      </c>
      <c r="P8" s="206">
        <f>NFM!P$8</f>
        <v>504.47032700847802</v>
      </c>
      <c r="Q8" s="206">
        <f>NFM!Q$8</f>
        <v>366.7999999999999</v>
      </c>
      <c r="R8" s="206">
        <f>NFM!R$8</f>
        <v>452.83164308293698</v>
      </c>
      <c r="S8" s="206">
        <f>NFM!S$8</f>
        <v>472.16192258445773</v>
      </c>
      <c r="T8" s="206">
        <f>NFM!T$8</f>
        <v>500.02002156168192</v>
      </c>
      <c r="U8" s="206">
        <f>NFM!U$8</f>
        <v>334.2645375565271</v>
      </c>
      <c r="V8" s="206">
        <f>NFM!V$8</f>
        <v>438.43855470438399</v>
      </c>
      <c r="W8" s="206">
        <f>NFM!W$8</f>
        <v>540.12411650066929</v>
      </c>
    </row>
    <row r="9" spans="1:23" ht="12" customHeight="1" x14ac:dyDescent="0.25">
      <c r="A9" s="13" t="s">
        <v>21</v>
      </c>
      <c r="B9" s="207">
        <f>CHI!B$3</f>
        <v>11258.20264004662</v>
      </c>
      <c r="C9" s="207">
        <f>CHI!C$3</f>
        <v>12190.678794992175</v>
      </c>
      <c r="D9" s="207">
        <f>CHI!D$3</f>
        <v>13002.422446435712</v>
      </c>
      <c r="E9" s="207">
        <f>CHI!E$3</f>
        <v>12437.117959225961</v>
      </c>
      <c r="F9" s="207">
        <f>CHI!F$3</f>
        <v>12863.870107065894</v>
      </c>
      <c r="G9" s="207">
        <f>CHI!G$3</f>
        <v>12705.110698215844</v>
      </c>
      <c r="H9" s="207">
        <f>CHI!H$3</f>
        <v>13454.608984298226</v>
      </c>
      <c r="I9" s="207">
        <f>CHI!I$3</f>
        <v>13976.771270741845</v>
      </c>
      <c r="J9" s="207">
        <f>CHI!J$3</f>
        <v>13213.94200594167</v>
      </c>
      <c r="K9" s="207">
        <f>CHI!K$3</f>
        <v>10726.535378071538</v>
      </c>
      <c r="L9" s="207">
        <f>CHI!L$3</f>
        <v>11387.915076681247</v>
      </c>
      <c r="M9" s="207">
        <f>CHI!M$3</f>
        <v>12155.660182546566</v>
      </c>
      <c r="N9" s="207">
        <f>CHI!N$3</f>
        <v>12151.898734177214</v>
      </c>
      <c r="O9" s="207">
        <f>CHI!O$3</f>
        <v>10252.343623727169</v>
      </c>
      <c r="P9" s="207">
        <f>CHI!P$3</f>
        <v>10277.553492127574</v>
      </c>
      <c r="Q9" s="207">
        <f>CHI!Q$3</f>
        <v>11920</v>
      </c>
      <c r="R9" s="207">
        <f>CHI!R$3</f>
        <v>12955.59477867193</v>
      </c>
      <c r="S9" s="207">
        <f>CHI!S$3</f>
        <v>13790.997734659706</v>
      </c>
      <c r="T9" s="207">
        <f>CHI!T$3</f>
        <v>14082.473432927767</v>
      </c>
      <c r="U9" s="207">
        <f>CHI!U$3</f>
        <v>12826.262360910439</v>
      </c>
      <c r="V9" s="207">
        <f>CHI!V$3</f>
        <v>11657.271080293178</v>
      </c>
      <c r="W9" s="207">
        <f>CHI!W$3</f>
        <v>14845.483039507128</v>
      </c>
    </row>
    <row r="10" spans="1:23" ht="12" customHeight="1" x14ac:dyDescent="0.25">
      <c r="A10" s="14" t="s">
        <v>57</v>
      </c>
      <c r="B10" s="206">
        <f>CHI!B$5</f>
        <v>4357.3833084029611</v>
      </c>
      <c r="C10" s="206">
        <f>CHI!C$5</f>
        <v>4525.4175574266828</v>
      </c>
      <c r="D10" s="206">
        <f>CHI!D$5</f>
        <v>4637.3790707193666</v>
      </c>
      <c r="E10" s="206">
        <f>CHI!E$5</f>
        <v>4598.7362102392526</v>
      </c>
      <c r="F10" s="206">
        <f>CHI!F$5</f>
        <v>4760.8269543137203</v>
      </c>
      <c r="G10" s="206">
        <f>CHI!G$5</f>
        <v>4799.285945982564</v>
      </c>
      <c r="H10" s="206">
        <f>CHI!H$5</f>
        <v>5011.3005257596869</v>
      </c>
      <c r="I10" s="206">
        <f>CHI!I$5</f>
        <v>5183.4330668097837</v>
      </c>
      <c r="J10" s="206">
        <f>CHI!J$5</f>
        <v>4999.9999999999991</v>
      </c>
      <c r="K10" s="206">
        <f>CHI!K$5</f>
        <v>5420.1948096179858</v>
      </c>
      <c r="L10" s="206">
        <f>CHI!L$5</f>
        <v>6179.474594059242</v>
      </c>
      <c r="M10" s="206">
        <f>CHI!M$5</f>
        <v>6669.5096440035477</v>
      </c>
      <c r="N10" s="206">
        <f>CHI!N$5</f>
        <v>6906.2183155119064</v>
      </c>
      <c r="O10" s="206">
        <f>CHI!O$5</f>
        <v>5550.2390946579726</v>
      </c>
      <c r="P10" s="206">
        <f>CHI!P$5</f>
        <v>5362.9593436115674</v>
      </c>
      <c r="Q10" s="206">
        <f>CHI!Q$5</f>
        <v>6694.0220419038387</v>
      </c>
      <c r="R10" s="206">
        <f>CHI!R$5</f>
        <v>7206.9424344761892</v>
      </c>
      <c r="S10" s="206">
        <f>CHI!S$5</f>
        <v>7899.1198606698099</v>
      </c>
      <c r="T10" s="206">
        <f>CHI!T$5</f>
        <v>8894.6628891705659</v>
      </c>
      <c r="U10" s="206">
        <f>CHI!U$5</f>
        <v>7864.5595432416803</v>
      </c>
      <c r="V10" s="206">
        <f>CHI!V$5</f>
        <v>6724.5026219455294</v>
      </c>
      <c r="W10" s="206">
        <f>CHI!W$5</f>
        <v>8714.8715365194639</v>
      </c>
    </row>
    <row r="11" spans="1:23" ht="12" customHeight="1" x14ac:dyDescent="0.25">
      <c r="A11" s="14" t="s">
        <v>47</v>
      </c>
      <c r="B11" s="206">
        <f>CHI!B$6</f>
        <v>3807.2522283474</v>
      </c>
      <c r="C11" s="206">
        <f>CHI!C$6</f>
        <v>4281.0671843573546</v>
      </c>
      <c r="D11" s="206">
        <f>CHI!D$6</f>
        <v>4610.251400364149</v>
      </c>
      <c r="E11" s="206">
        <f>CHI!E$6</f>
        <v>4495.4170550222334</v>
      </c>
      <c r="F11" s="206">
        <f>CHI!F$6</f>
        <v>4985.7039511285102</v>
      </c>
      <c r="G11" s="206">
        <f>CHI!G$6</f>
        <v>5105.3501714090316</v>
      </c>
      <c r="H11" s="206">
        <f>CHI!H$6</f>
        <v>5787.764792752685</v>
      </c>
      <c r="I11" s="206">
        <f>CHI!I$6</f>
        <v>5912.7193410072077</v>
      </c>
      <c r="J11" s="206">
        <f>CHI!J$6</f>
        <v>5324.6997782333992</v>
      </c>
      <c r="K11" s="206">
        <f>CHI!K$6</f>
        <v>2300.7422114722858</v>
      </c>
      <c r="L11" s="206">
        <f>CHI!L$6</f>
        <v>2249.7749328231462</v>
      </c>
      <c r="M11" s="206">
        <f>CHI!M$6</f>
        <v>2521.8338491612799</v>
      </c>
      <c r="N11" s="206">
        <f>CHI!N$6</f>
        <v>1950.4742776455321</v>
      </c>
      <c r="O11" s="206">
        <f>CHI!O$6</f>
        <v>2653.454133077601</v>
      </c>
      <c r="P11" s="206">
        <f>CHI!P$6</f>
        <v>2871.8004464570649</v>
      </c>
      <c r="Q11" s="206">
        <f>CHI!Q$6</f>
        <v>2802.9779580961608</v>
      </c>
      <c r="R11" s="206">
        <f>CHI!R$6</f>
        <v>3043.2545121039188</v>
      </c>
      <c r="S11" s="206">
        <f>CHI!S$6</f>
        <v>3204.002369212983</v>
      </c>
      <c r="T11" s="206">
        <f>CHI!T$6</f>
        <v>2670.6767073179599</v>
      </c>
      <c r="U11" s="206">
        <f>CHI!U$6</f>
        <v>2324.3958542776941</v>
      </c>
      <c r="V11" s="206">
        <f>CHI!V$6</f>
        <v>2283.305064349177</v>
      </c>
      <c r="W11" s="206">
        <f>CHI!W$6</f>
        <v>3350.1144981289781</v>
      </c>
    </row>
    <row r="12" spans="1:23" ht="12" customHeight="1" x14ac:dyDescent="0.25">
      <c r="A12" s="14" t="s">
        <v>48</v>
      </c>
      <c r="B12" s="206">
        <f>CHI!B$7</f>
        <v>3093.5671032962582</v>
      </c>
      <c r="C12" s="206">
        <f>CHI!C$7</f>
        <v>3384.194053208138</v>
      </c>
      <c r="D12" s="206">
        <f>CHI!D$7</f>
        <v>3754.791975352196</v>
      </c>
      <c r="E12" s="206">
        <f>CHI!E$7</f>
        <v>3342.9646939644749</v>
      </c>
      <c r="F12" s="206">
        <f>CHI!F$7</f>
        <v>3117.3392016236621</v>
      </c>
      <c r="G12" s="206">
        <f>CHI!G$7</f>
        <v>2800.4745808242478</v>
      </c>
      <c r="H12" s="206">
        <f>CHI!H$7</f>
        <v>2655.5436657858531</v>
      </c>
      <c r="I12" s="206">
        <f>CHI!I$7</f>
        <v>2880.6188629248541</v>
      </c>
      <c r="J12" s="206">
        <f>CHI!J$7</f>
        <v>2889.2422277082719</v>
      </c>
      <c r="K12" s="206">
        <f>CHI!K$7</f>
        <v>3005.5983569812661</v>
      </c>
      <c r="L12" s="206">
        <f>CHI!L$7</f>
        <v>2958.66554979886</v>
      </c>
      <c r="M12" s="206">
        <f>CHI!M$7</f>
        <v>2964.316689381737</v>
      </c>
      <c r="N12" s="206">
        <f>CHI!N$7</f>
        <v>3295.2061410197748</v>
      </c>
      <c r="O12" s="206">
        <f>CHI!O$7</f>
        <v>2048.6503959915949</v>
      </c>
      <c r="P12" s="206">
        <f>CHI!P$7</f>
        <v>2042.793702058942</v>
      </c>
      <c r="Q12" s="206">
        <f>CHI!Q$7</f>
        <v>2423</v>
      </c>
      <c r="R12" s="206">
        <f>CHI!R$7</f>
        <v>2705.3978320918218</v>
      </c>
      <c r="S12" s="206">
        <f>CHI!S$7</f>
        <v>2687.8755047769132</v>
      </c>
      <c r="T12" s="206">
        <f>CHI!T$7</f>
        <v>2517.1338364392418</v>
      </c>
      <c r="U12" s="206">
        <f>CHI!U$7</f>
        <v>2637.306963391065</v>
      </c>
      <c r="V12" s="206">
        <f>CHI!V$7</f>
        <v>2649.4633939984728</v>
      </c>
      <c r="W12" s="206">
        <f>CHI!W$7</f>
        <v>2780.4970048586852</v>
      </c>
    </row>
    <row r="13" spans="1:23" ht="12" customHeight="1" x14ac:dyDescent="0.25">
      <c r="A13" s="13" t="s">
        <v>22</v>
      </c>
      <c r="B13" s="207">
        <f>NMM!B$3</f>
        <v>2382.8827687552252</v>
      </c>
      <c r="C13" s="207">
        <f>NMM!C$3</f>
        <v>2354.7535211267605</v>
      </c>
      <c r="D13" s="207">
        <f>NMM!D$3</f>
        <v>2229.5914767515692</v>
      </c>
      <c r="E13" s="207">
        <f>NMM!E$3</f>
        <v>2022.585732539801</v>
      </c>
      <c r="F13" s="207">
        <f>NMM!F$3</f>
        <v>2012.4739176539006</v>
      </c>
      <c r="G13" s="207">
        <f>NMM!G$3</f>
        <v>1937.4986008820042</v>
      </c>
      <c r="H13" s="207">
        <f>NMM!H$3</f>
        <v>2109.5848529186965</v>
      </c>
      <c r="I13" s="207">
        <f>NMM!I$3</f>
        <v>2320.7359682020701</v>
      </c>
      <c r="J13" s="207">
        <f>NMM!J$3</f>
        <v>2313.9043474622367</v>
      </c>
      <c r="K13" s="207">
        <f>NMM!K$3</f>
        <v>2228.9175467311647</v>
      </c>
      <c r="L13" s="207">
        <f>NMM!L$3</f>
        <v>1948.3138398535662</v>
      </c>
      <c r="M13" s="207">
        <f>NMM!M$3</f>
        <v>2048.4863503076858</v>
      </c>
      <c r="N13" s="207">
        <f>NMM!N$3</f>
        <v>1770.1184484774544</v>
      </c>
      <c r="O13" s="207">
        <f>NMM!O$3</f>
        <v>1696.096654275093</v>
      </c>
      <c r="P13" s="207">
        <f>NMM!P$3</f>
        <v>1631.0052482842143</v>
      </c>
      <c r="Q13" s="207">
        <f>NMM!Q$3</f>
        <v>1630.9999999999998</v>
      </c>
      <c r="R13" s="207">
        <f>NMM!R$3</f>
        <v>1849.8020562220158</v>
      </c>
      <c r="S13" s="207">
        <f>NMM!S$3</f>
        <v>1915.689943858958</v>
      </c>
      <c r="T13" s="207">
        <f>NMM!T$3</f>
        <v>2051.2474973047897</v>
      </c>
      <c r="U13" s="207">
        <f>NMM!U$3</f>
        <v>2091.2690221980374</v>
      </c>
      <c r="V13" s="207">
        <f>NMM!V$3</f>
        <v>2158.3792383597424</v>
      </c>
      <c r="W13" s="207">
        <f>NMM!W$3</f>
        <v>2121.2964875569169</v>
      </c>
    </row>
    <row r="14" spans="1:23" ht="12" customHeight="1" x14ac:dyDescent="0.25">
      <c r="A14" s="14" t="s">
        <v>49</v>
      </c>
      <c r="B14" s="206">
        <f>NMM!B$4</f>
        <v>1467.368416723109</v>
      </c>
      <c r="C14" s="206">
        <f>NMM!C$4</f>
        <v>1443.714731840477</v>
      </c>
      <c r="D14" s="206">
        <f>NMM!D$4</f>
        <v>1389.018594720754</v>
      </c>
      <c r="E14" s="206">
        <f>NMM!E$4</f>
        <v>1040.5094589945641</v>
      </c>
      <c r="F14" s="206">
        <f>NMM!F$4</f>
        <v>1032.357538760943</v>
      </c>
      <c r="G14" s="206">
        <f>NMM!G$4</f>
        <v>999.94714700271788</v>
      </c>
      <c r="H14" s="206">
        <f>NMM!H$4</f>
        <v>1184.771537721334</v>
      </c>
      <c r="I14" s="206">
        <f>NMM!I$4</f>
        <v>1208.536886995164</v>
      </c>
      <c r="J14" s="206">
        <f>NMM!J$4</f>
        <v>1319.107317917711</v>
      </c>
      <c r="K14" s="206">
        <f>NMM!K$4</f>
        <v>1148.464654969544</v>
      </c>
      <c r="L14" s="206">
        <f>NMM!L$4</f>
        <v>919.10780013277986</v>
      </c>
      <c r="M14" s="206">
        <f>NMM!M$4</f>
        <v>976.05445559203781</v>
      </c>
      <c r="N14" s="206">
        <f>NMM!N$4</f>
        <v>789.01759833777226</v>
      </c>
      <c r="O14" s="206">
        <f>NMM!O$4</f>
        <v>709.78262281039565</v>
      </c>
      <c r="P14" s="206">
        <f>NMM!P$4</f>
        <v>632.19178159486341</v>
      </c>
      <c r="Q14" s="206">
        <f>NMM!Q$4</f>
        <v>661.80793079581588</v>
      </c>
      <c r="R14" s="206">
        <f>NMM!R$4</f>
        <v>801.1268537445236</v>
      </c>
      <c r="S14" s="206">
        <f>NMM!S$4</f>
        <v>856.63760808261304</v>
      </c>
      <c r="T14" s="206">
        <f>NMM!T$4</f>
        <v>938.2386697221516</v>
      </c>
      <c r="U14" s="206">
        <f>NMM!U$4</f>
        <v>1030.7783698689709</v>
      </c>
      <c r="V14" s="206">
        <f>NMM!V$4</f>
        <v>1035.736351523349</v>
      </c>
      <c r="W14" s="206">
        <f>NMM!W$4</f>
        <v>1082.96472720612</v>
      </c>
    </row>
    <row r="15" spans="1:23" ht="12" customHeight="1" x14ac:dyDescent="0.25">
      <c r="A15" s="14" t="s">
        <v>50</v>
      </c>
      <c r="B15" s="206">
        <f>NMM!B$5</f>
        <v>375.97900577860452</v>
      </c>
      <c r="C15" s="206">
        <f>NMM!C$5</f>
        <v>379.12283203088259</v>
      </c>
      <c r="D15" s="206">
        <f>NMM!D$5</f>
        <v>289.20459239927578</v>
      </c>
      <c r="E15" s="206">
        <f>NMM!E$5</f>
        <v>443.3355840556859</v>
      </c>
      <c r="F15" s="206">
        <f>NMM!F$5</f>
        <v>429.87530510535117</v>
      </c>
      <c r="G15" s="206">
        <f>NMM!G$5</f>
        <v>415.12470073601457</v>
      </c>
      <c r="H15" s="206">
        <f>NMM!H$5</f>
        <v>377.68420488717828</v>
      </c>
      <c r="I15" s="206">
        <f>NMM!I$5</f>
        <v>545.69720355503875</v>
      </c>
      <c r="J15" s="206">
        <f>NMM!J$5</f>
        <v>465.43966943151389</v>
      </c>
      <c r="K15" s="206">
        <f>NMM!K$5</f>
        <v>672.31576677370185</v>
      </c>
      <c r="L15" s="206">
        <f>NMM!L$5</f>
        <v>640.78123018312453</v>
      </c>
      <c r="M15" s="206">
        <f>NMM!M$5</f>
        <v>655.49693582207669</v>
      </c>
      <c r="N15" s="206">
        <f>NMM!N$5</f>
        <v>597.86108501278318</v>
      </c>
      <c r="O15" s="206">
        <f>NMM!O$5</f>
        <v>572.19972794603268</v>
      </c>
      <c r="P15" s="206">
        <f>NMM!P$5</f>
        <v>583.23595946175578</v>
      </c>
      <c r="Q15" s="206">
        <f>NMM!Q$5</f>
        <v>578.44597884048039</v>
      </c>
      <c r="R15" s="206">
        <f>NMM!R$5</f>
        <v>646.67533549313396</v>
      </c>
      <c r="S15" s="206">
        <f>NMM!S$5</f>
        <v>648.96598467486615</v>
      </c>
      <c r="T15" s="206">
        <f>NMM!T$5</f>
        <v>668.00280371373788</v>
      </c>
      <c r="U15" s="206">
        <f>NMM!U$5</f>
        <v>633.65677115603137</v>
      </c>
      <c r="V15" s="206">
        <f>NMM!V$5</f>
        <v>656.77321075894702</v>
      </c>
      <c r="W15" s="206">
        <f>NMM!W$5</f>
        <v>551.46945246609914</v>
      </c>
    </row>
    <row r="16" spans="1:23" ht="12" customHeight="1" x14ac:dyDescent="0.25">
      <c r="A16" s="14" t="s">
        <v>58</v>
      </c>
      <c r="B16" s="206">
        <f>NMM!B$6</f>
        <v>539.53534625351176</v>
      </c>
      <c r="C16" s="206">
        <f>NMM!C$6</f>
        <v>531.91595725540105</v>
      </c>
      <c r="D16" s="206">
        <f>NMM!D$6</f>
        <v>551.3682896315396</v>
      </c>
      <c r="E16" s="206">
        <f>NMM!E$6</f>
        <v>538.7406894895513</v>
      </c>
      <c r="F16" s="206">
        <f>NMM!F$6</f>
        <v>550.2410737876063</v>
      </c>
      <c r="G16" s="206">
        <f>NMM!G$6</f>
        <v>522.42675314327175</v>
      </c>
      <c r="H16" s="206">
        <f>NMM!H$6</f>
        <v>547.12911031018416</v>
      </c>
      <c r="I16" s="206">
        <f>NMM!I$6</f>
        <v>566.5018776518674</v>
      </c>
      <c r="J16" s="206">
        <f>NMM!J$6</f>
        <v>529.35736011301174</v>
      </c>
      <c r="K16" s="206">
        <f>NMM!K$6</f>
        <v>408.13712498791898</v>
      </c>
      <c r="L16" s="206">
        <f>NMM!L$6</f>
        <v>388.42480953766182</v>
      </c>
      <c r="M16" s="206">
        <f>NMM!M$6</f>
        <v>416.93495889357132</v>
      </c>
      <c r="N16" s="206">
        <f>NMM!N$6</f>
        <v>383.23976512689887</v>
      </c>
      <c r="O16" s="206">
        <f>NMM!O$6</f>
        <v>414.11430351866471</v>
      </c>
      <c r="P16" s="206">
        <f>NMM!P$6</f>
        <v>415.57750722759499</v>
      </c>
      <c r="Q16" s="206">
        <f>NMM!Q$6</f>
        <v>390.74609036370367</v>
      </c>
      <c r="R16" s="206">
        <f>NMM!R$6</f>
        <v>401.99986698435839</v>
      </c>
      <c r="S16" s="206">
        <f>NMM!S$6</f>
        <v>410.08635110147878</v>
      </c>
      <c r="T16" s="206">
        <f>NMM!T$6</f>
        <v>445.00602386890017</v>
      </c>
      <c r="U16" s="206">
        <f>NMM!U$6</f>
        <v>426.83388117303508</v>
      </c>
      <c r="V16" s="206">
        <f>NMM!V$6</f>
        <v>465.86967607744629</v>
      </c>
      <c r="W16" s="206">
        <f>NMM!W$6</f>
        <v>486.86230788469749</v>
      </c>
    </row>
    <row r="17" spans="1:23" ht="12" customHeight="1" x14ac:dyDescent="0.25">
      <c r="A17" s="13" t="s">
        <v>23</v>
      </c>
      <c r="B17" s="207">
        <f>PPA!B$3</f>
        <v>5116.6738452963082</v>
      </c>
      <c r="C17" s="207">
        <f>PPA!C$3</f>
        <v>5174.1001564945227</v>
      </c>
      <c r="D17" s="207">
        <f>PPA!D$3</f>
        <v>4883.6990521884345</v>
      </c>
      <c r="E17" s="207">
        <f>PPA!E$3</f>
        <v>4512.541873395573</v>
      </c>
      <c r="F17" s="207">
        <f>PPA!F$3</f>
        <v>4535.7627447179693</v>
      </c>
      <c r="G17" s="207">
        <f>PPA!G$3</f>
        <v>4504.0406527724917</v>
      </c>
      <c r="H17" s="207">
        <f>PPA!H$3</f>
        <v>4368.7624205629927</v>
      </c>
      <c r="I17" s="207">
        <f>PPA!I$3</f>
        <v>4498.2957763032764</v>
      </c>
      <c r="J17" s="207">
        <f>PPA!J$3</f>
        <v>4261.6845893133595</v>
      </c>
      <c r="K17" s="207">
        <f>PPA!K$3</f>
        <v>3978.2737878045482</v>
      </c>
      <c r="L17" s="207">
        <f>PPA!L$3</f>
        <v>3634.9910547161812</v>
      </c>
      <c r="M17" s="207">
        <f>PPA!M$3</f>
        <v>3580.7211002354115</v>
      </c>
      <c r="N17" s="207">
        <f>PPA!N$3</f>
        <v>3256.5705861420365</v>
      </c>
      <c r="O17" s="207">
        <f>PPA!O$3</f>
        <v>3217.4317116534676</v>
      </c>
      <c r="P17" s="207">
        <f>PPA!P$3</f>
        <v>3229.7133629390401</v>
      </c>
      <c r="Q17" s="207">
        <f>PPA!Q$3</f>
        <v>3057.0000000000005</v>
      </c>
      <c r="R17" s="207">
        <f>PPA!R$3</f>
        <v>3081.3414305800698</v>
      </c>
      <c r="S17" s="207">
        <f>PPA!S$3</f>
        <v>3082.8326602974485</v>
      </c>
      <c r="T17" s="207">
        <f>PPA!T$3</f>
        <v>3193.8241182812262</v>
      </c>
      <c r="U17" s="207">
        <f>PPA!U$3</f>
        <v>3222.7497044640013</v>
      </c>
      <c r="V17" s="207">
        <f>PPA!V$3</f>
        <v>3089.9677208729154</v>
      </c>
      <c r="W17" s="207">
        <f>PPA!W$3</f>
        <v>2689.7895767286054</v>
      </c>
    </row>
    <row r="18" spans="1:23" ht="12" customHeight="1" x14ac:dyDescent="0.25">
      <c r="A18" s="14" t="s">
        <v>52</v>
      </c>
      <c r="B18" s="206">
        <f>PPA!B$5</f>
        <v>12.803735789539379</v>
      </c>
      <c r="C18" s="206">
        <f>PPA!C$5</f>
        <v>13.924318554638001</v>
      </c>
      <c r="D18" s="206">
        <f>PPA!D$5</f>
        <v>12.16405267706307</v>
      </c>
      <c r="E18" s="206">
        <f>PPA!E$5</f>
        <v>12.292472691890589</v>
      </c>
      <c r="F18" s="206">
        <f>PPA!F$5</f>
        <v>11.649976174685991</v>
      </c>
      <c r="G18" s="206">
        <f>PPA!G$5</f>
        <v>10.769382036794941</v>
      </c>
      <c r="H18" s="206">
        <f>PPA!H$5</f>
        <v>17.0375490467815</v>
      </c>
      <c r="I18" s="206">
        <f>PPA!I$5</f>
        <v>14.769681547945851</v>
      </c>
      <c r="J18" s="206">
        <f>PPA!J$5</f>
        <v>15.0688569936428</v>
      </c>
      <c r="K18" s="206">
        <f>PPA!K$5</f>
        <v>8.0794492057990102</v>
      </c>
      <c r="L18" s="206">
        <f>PPA!L$5</f>
        <v>9.71270455351031</v>
      </c>
      <c r="M18" s="206">
        <f>PPA!M$5</f>
        <v>3.628470670542435</v>
      </c>
      <c r="N18" s="206">
        <f>PPA!N$5</f>
        <v>3.697478294416185</v>
      </c>
      <c r="O18" s="206">
        <f>PPA!O$5</f>
        <v>4.0189004774204591</v>
      </c>
      <c r="P18" s="206">
        <f>PPA!P$5</f>
        <v>4.7616091588817619</v>
      </c>
      <c r="Q18" s="206">
        <f>PPA!Q$5</f>
        <v>4.8203238459763558</v>
      </c>
      <c r="R18" s="206">
        <f>PPA!R$5</f>
        <v>3.291674758007995</v>
      </c>
      <c r="S18" s="206">
        <f>PPA!S$5</f>
        <v>3.9114842615966152</v>
      </c>
      <c r="T18" s="206">
        <f>PPA!T$5</f>
        <v>4.2097725382613662</v>
      </c>
      <c r="U18" s="206">
        <f>PPA!U$5</f>
        <v>4.2992104846073094</v>
      </c>
      <c r="V18" s="206">
        <f>PPA!V$5</f>
        <v>4.6518009510820999</v>
      </c>
      <c r="W18" s="206">
        <f>PPA!W$5</f>
        <v>3.6059979302265202</v>
      </c>
    </row>
    <row r="19" spans="1:23" ht="12" customHeight="1" x14ac:dyDescent="0.25">
      <c r="A19" s="14" t="s">
        <v>59</v>
      </c>
      <c r="B19" s="206">
        <f>PPA!B$6</f>
        <v>1767.0741430520829</v>
      </c>
      <c r="C19" s="206">
        <f>PPA!C$6</f>
        <v>1936.14414779904</v>
      </c>
      <c r="D19" s="206">
        <f>PPA!D$6</f>
        <v>1958.719552299536</v>
      </c>
      <c r="E19" s="206">
        <f>PPA!E$6</f>
        <v>1879.0611747542639</v>
      </c>
      <c r="F19" s="206">
        <f>PPA!F$6</f>
        <v>1923.289535586599</v>
      </c>
      <c r="G19" s="206">
        <f>PPA!G$6</f>
        <v>1814.7997791639841</v>
      </c>
      <c r="H19" s="206">
        <f>PPA!H$6</f>
        <v>1834.8547441986159</v>
      </c>
      <c r="I19" s="206">
        <f>PPA!I$6</f>
        <v>1937.3410983347351</v>
      </c>
      <c r="J19" s="206">
        <f>PPA!J$6</f>
        <v>1795.676362471607</v>
      </c>
      <c r="K19" s="206">
        <f>PPA!K$6</f>
        <v>1649.5346290460959</v>
      </c>
      <c r="L19" s="206">
        <f>PPA!L$6</f>
        <v>1610.7797514181129</v>
      </c>
      <c r="M19" s="206">
        <f>PPA!M$6</f>
        <v>1625.661580128615</v>
      </c>
      <c r="N19" s="206">
        <f>PPA!N$6</f>
        <v>1438.018753722258</v>
      </c>
      <c r="O19" s="206">
        <f>PPA!O$6</f>
        <v>1511.2550610548251</v>
      </c>
      <c r="P19" s="206">
        <f>PPA!P$6</f>
        <v>1663.5871998843161</v>
      </c>
      <c r="Q19" s="206">
        <f>PPA!Q$6</f>
        <v>1602.179676154024</v>
      </c>
      <c r="R19" s="206">
        <f>PPA!R$6</f>
        <v>1678.981138636354</v>
      </c>
      <c r="S19" s="206">
        <f>PPA!S$6</f>
        <v>1729.5663055542209</v>
      </c>
      <c r="T19" s="206">
        <f>PPA!T$6</f>
        <v>1879.549660697531</v>
      </c>
      <c r="U19" s="206">
        <f>PPA!U$6</f>
        <v>2039.1211261449689</v>
      </c>
      <c r="V19" s="206">
        <f>PPA!V$6</f>
        <v>2000.1486846152741</v>
      </c>
      <c r="W19" s="206">
        <f>PPA!W$6</f>
        <v>1589.611601107018</v>
      </c>
    </row>
    <row r="20" spans="1:23" ht="12" customHeight="1" x14ac:dyDescent="0.25">
      <c r="A20" s="14" t="s">
        <v>60</v>
      </c>
      <c r="B20" s="206">
        <f>PPA!B$7</f>
        <v>3336.7959664546861</v>
      </c>
      <c r="C20" s="206">
        <f>PPA!C$7</f>
        <v>3224.0316901408451</v>
      </c>
      <c r="D20" s="206">
        <f>PPA!D$7</f>
        <v>2912.8154472118349</v>
      </c>
      <c r="E20" s="206">
        <f>PPA!E$7</f>
        <v>2621.1882259494182</v>
      </c>
      <c r="F20" s="206">
        <f>PPA!F$7</f>
        <v>2600.823232956684</v>
      </c>
      <c r="G20" s="206">
        <f>PPA!G$7</f>
        <v>2678.4714915717132</v>
      </c>
      <c r="H20" s="206">
        <f>PPA!H$7</f>
        <v>2516.8701273175948</v>
      </c>
      <c r="I20" s="206">
        <f>PPA!I$7</f>
        <v>2546.1849964205958</v>
      </c>
      <c r="J20" s="206">
        <f>PPA!J$7</f>
        <v>2450.9393698481099</v>
      </c>
      <c r="K20" s="206">
        <f>PPA!K$7</f>
        <v>2320.6597095526531</v>
      </c>
      <c r="L20" s="206">
        <f>PPA!L$7</f>
        <v>2014.498598744558</v>
      </c>
      <c r="M20" s="206">
        <f>PPA!M$7</f>
        <v>1951.4310494362539</v>
      </c>
      <c r="N20" s="206">
        <f>PPA!N$7</f>
        <v>1814.8543541253621</v>
      </c>
      <c r="O20" s="206">
        <f>PPA!O$7</f>
        <v>1702.1577501212221</v>
      </c>
      <c r="P20" s="206">
        <f>PPA!P$7</f>
        <v>1561.3645538958419</v>
      </c>
      <c r="Q20" s="206">
        <f>PPA!Q$7</f>
        <v>1450</v>
      </c>
      <c r="R20" s="206">
        <f>PPA!R$7</f>
        <v>1399.068617185708</v>
      </c>
      <c r="S20" s="206">
        <f>PPA!S$7</f>
        <v>1349.354870481631</v>
      </c>
      <c r="T20" s="206">
        <f>PPA!T$7</f>
        <v>1310.0646850454341</v>
      </c>
      <c r="U20" s="206">
        <f>PPA!U$7</f>
        <v>1179.3293678344251</v>
      </c>
      <c r="V20" s="206">
        <f>PPA!V$7</f>
        <v>1085.167235306559</v>
      </c>
      <c r="W20" s="206">
        <f>PPA!W$7</f>
        <v>1096.5719776913611</v>
      </c>
    </row>
    <row r="21" spans="1:23" ht="12" customHeight="1" x14ac:dyDescent="0.25">
      <c r="A21" s="15" t="s">
        <v>61</v>
      </c>
      <c r="B21" s="208">
        <f>FBT!B$3</f>
        <v>13040.614152879471</v>
      </c>
      <c r="C21" s="208">
        <f>FBT!C$3</f>
        <v>13337.490219092329</v>
      </c>
      <c r="D21" s="208">
        <f>FBT!D$3</f>
        <v>13429.29043486441</v>
      </c>
      <c r="E21" s="208">
        <f>FBT!E$3</f>
        <v>13549.13720659844</v>
      </c>
      <c r="F21" s="208">
        <f>FBT!F$3</f>
        <v>13642.63480154613</v>
      </c>
      <c r="G21" s="208">
        <f>FBT!G$3</f>
        <v>13737.100132076739</v>
      </c>
      <c r="H21" s="208">
        <f>FBT!H$3</f>
        <v>12203.271385206701</v>
      </c>
      <c r="I21" s="208">
        <f>FBT!I$3</f>
        <v>12319.560641514679</v>
      </c>
      <c r="J21" s="208">
        <f>FBT!J$3</f>
        <v>11627.055525335791</v>
      </c>
      <c r="K21" s="208">
        <f>FBT!K$3</f>
        <v>12178.772114552599</v>
      </c>
      <c r="L21" s="208">
        <f>FBT!L$3</f>
        <v>11815.013598899681</v>
      </c>
      <c r="M21" s="208">
        <f>FBT!M$3</f>
        <v>12240.325445008881</v>
      </c>
      <c r="N21" s="208">
        <f>FBT!N$3</f>
        <v>13285.547252300339</v>
      </c>
      <c r="O21" s="208">
        <f>FBT!O$3</f>
        <v>13578.875060610961</v>
      </c>
      <c r="P21" s="208">
        <f>FBT!P$3</f>
        <v>14360.1130399677</v>
      </c>
      <c r="Q21" s="208">
        <f>FBT!Q$3</f>
        <v>14500</v>
      </c>
      <c r="R21" s="208">
        <f>FBT!R$3</f>
        <v>15131.480539683491</v>
      </c>
      <c r="S21" s="208">
        <f>FBT!S$3</f>
        <v>15489.01802422929</v>
      </c>
      <c r="T21" s="208">
        <f>FBT!T$3</f>
        <v>15613.930386570149</v>
      </c>
      <c r="U21" s="208">
        <f>FBT!U$3</f>
        <v>15606.177171485941</v>
      </c>
      <c r="V21" s="208">
        <f>FBT!V$3</f>
        <v>15914.25339574578</v>
      </c>
      <c r="W21" s="208">
        <f>FBT!W$3</f>
        <v>15938.462643807199</v>
      </c>
    </row>
    <row r="22" spans="1:23" ht="12" customHeight="1" x14ac:dyDescent="0.25">
      <c r="A22" s="12" t="s">
        <v>62</v>
      </c>
      <c r="B22" s="206">
        <f>TRE!B$3</f>
        <v>3894.195444526084</v>
      </c>
      <c r="C22" s="206">
        <f>TRE!C$3</f>
        <v>4293.8184663536776</v>
      </c>
      <c r="D22" s="206">
        <f>TRE!D$3</f>
        <v>4153.4372868599921</v>
      </c>
      <c r="E22" s="206">
        <f>TRE!E$3</f>
        <v>4069.3457965442221</v>
      </c>
      <c r="F22" s="206">
        <f>TRE!F$3</f>
        <v>4251.8499937288343</v>
      </c>
      <c r="G22" s="206">
        <f>TRE!G$3</f>
        <v>4038.4141836985959</v>
      </c>
      <c r="H22" s="206">
        <f>TRE!H$3</f>
        <v>3960.3852285383591</v>
      </c>
      <c r="I22" s="206">
        <f>TRE!I$3</f>
        <v>4583.7740808411072</v>
      </c>
      <c r="J22" s="206">
        <f>TRE!J$3</f>
        <v>4770.0740616762196</v>
      </c>
      <c r="K22" s="206">
        <f>TRE!K$3</f>
        <v>3249.549108120224</v>
      </c>
      <c r="L22" s="206">
        <f>TRE!L$3</f>
        <v>3763.2240250674781</v>
      </c>
      <c r="M22" s="206">
        <f>TRE!M$3</f>
        <v>3766.5716763721971</v>
      </c>
      <c r="N22" s="206">
        <f>TRE!N$3</f>
        <v>3304.3566671750291</v>
      </c>
      <c r="O22" s="206">
        <f>TRE!O$3</f>
        <v>3355.8267334734119</v>
      </c>
      <c r="P22" s="206">
        <f>TRE!P$3</f>
        <v>3267.0569236980218</v>
      </c>
      <c r="Q22" s="206">
        <f>TRE!Q$3</f>
        <v>3516</v>
      </c>
      <c r="R22" s="206">
        <f>TRE!R$3</f>
        <v>3541.0496504821449</v>
      </c>
      <c r="S22" s="206">
        <f>TRE!S$3</f>
        <v>4055.9440559440559</v>
      </c>
      <c r="T22" s="206">
        <f>TRE!T$3</f>
        <v>4151.5863237332514</v>
      </c>
      <c r="U22" s="206">
        <f>TRE!U$3</f>
        <v>4207.8697014617301</v>
      </c>
      <c r="V22" s="206">
        <f>TRE!V$3</f>
        <v>3894.6468148502381</v>
      </c>
      <c r="W22" s="206">
        <f>TRE!W$3</f>
        <v>3902.2155962890779</v>
      </c>
    </row>
    <row r="23" spans="1:23" ht="12" customHeight="1" x14ac:dyDescent="0.25">
      <c r="A23" s="12" t="s">
        <v>63</v>
      </c>
      <c r="B23" s="206">
        <f>MAE!B$3</f>
        <v>22996.528921432011</v>
      </c>
      <c r="C23" s="206">
        <f>MAE!C$3</f>
        <v>21522.887323943662</v>
      </c>
      <c r="D23" s="206">
        <f>MAE!D$3</f>
        <v>18808.062278040408</v>
      </c>
      <c r="E23" s="206">
        <f>MAE!E$3</f>
        <v>17936.202788106231</v>
      </c>
      <c r="F23" s="206">
        <f>MAE!F$3</f>
        <v>18834.01936079724</v>
      </c>
      <c r="G23" s="206">
        <f>MAE!G$3</f>
        <v>20104.765955541621</v>
      </c>
      <c r="H23" s="206">
        <f>MAE!H$3</f>
        <v>21459.45709855649</v>
      </c>
      <c r="I23" s="206">
        <f>MAE!I$3</f>
        <v>22732.955091835749</v>
      </c>
      <c r="J23" s="206">
        <f>MAE!J$3</f>
        <v>22306.372651575381</v>
      </c>
      <c r="K23" s="206">
        <f>MAE!K$3</f>
        <v>19658.88595823646</v>
      </c>
      <c r="L23" s="206">
        <f>MAE!L$3</f>
        <v>21492.466312991859</v>
      </c>
      <c r="M23" s="206">
        <f>MAE!M$3</f>
        <v>23002.106306529549</v>
      </c>
      <c r="N23" s="206">
        <f>MAE!N$3</f>
        <v>21648.111433074071</v>
      </c>
      <c r="O23" s="206">
        <f>MAE!O$3</f>
        <v>21708.824955551961</v>
      </c>
      <c r="P23" s="206">
        <f>MAE!P$3</f>
        <v>22810.859911182881</v>
      </c>
      <c r="Q23" s="206">
        <f>MAE!Q$3</f>
        <v>23626</v>
      </c>
      <c r="R23" s="206">
        <f>MAE!R$3</f>
        <v>23293.54513816176</v>
      </c>
      <c r="S23" s="206">
        <f>MAE!S$3</f>
        <v>24741.45572737122</v>
      </c>
      <c r="T23" s="206">
        <f>MAE!T$3</f>
        <v>25972.200831664872</v>
      </c>
      <c r="U23" s="206">
        <f>MAE!U$3</f>
        <v>27093.614546000419</v>
      </c>
      <c r="V23" s="206">
        <f>MAE!V$3</f>
        <v>27259.768804200881</v>
      </c>
      <c r="W23" s="206">
        <f>MAE!W$3</f>
        <v>29764.609733535701</v>
      </c>
    </row>
    <row r="24" spans="1:23" ht="12" customHeight="1" x14ac:dyDescent="0.25">
      <c r="A24" s="12" t="s">
        <v>64</v>
      </c>
      <c r="B24" s="206">
        <f>TEL!B$3</f>
        <v>1564.5189895867641</v>
      </c>
      <c r="C24" s="206">
        <f>TEL!C$3</f>
        <v>1443.9064945226919</v>
      </c>
      <c r="D24" s="206">
        <f>TEL!D$3</f>
        <v>1379.383334509278</v>
      </c>
      <c r="E24" s="206">
        <f>TEL!E$3</f>
        <v>1326.134754630536</v>
      </c>
      <c r="F24" s="206">
        <f>TEL!F$3</f>
        <v>1148.1933343215171</v>
      </c>
      <c r="G24" s="206">
        <f>TEL!G$3</f>
        <v>1131.606635177184</v>
      </c>
      <c r="H24" s="206">
        <f>TEL!H$3</f>
        <v>1126.8589897578131</v>
      </c>
      <c r="I24" s="206">
        <f>TEL!I$3</f>
        <v>1196.6962635296129</v>
      </c>
      <c r="J24" s="206">
        <f>TEL!J$3</f>
        <v>1152.76789823842</v>
      </c>
      <c r="K24" s="206">
        <f>TEL!K$3</f>
        <v>1038.3544792068469</v>
      </c>
      <c r="L24" s="206">
        <f>TEL!L$3</f>
        <v>1040.3416788177749</v>
      </c>
      <c r="M24" s="206">
        <f>TEL!M$3</f>
        <v>1113.0384504191959</v>
      </c>
      <c r="N24" s="206">
        <f>TEL!N$3</f>
        <v>1072.645010421433</v>
      </c>
      <c r="O24" s="206">
        <f>TEL!O$3</f>
        <v>1088.9768870211731</v>
      </c>
      <c r="P24" s="206">
        <f>TEL!P$3</f>
        <v>1095.0746871215181</v>
      </c>
      <c r="Q24" s="206">
        <f>TEL!Q$3</f>
        <v>1099</v>
      </c>
      <c r="R24" s="206">
        <f>TEL!R$3</f>
        <v>1136.805576330511</v>
      </c>
      <c r="S24" s="206">
        <f>TEL!S$3</f>
        <v>1138.5797301290261</v>
      </c>
      <c r="T24" s="206">
        <f>TEL!T$3</f>
        <v>1126.2128446018789</v>
      </c>
      <c r="U24" s="206">
        <f>TEL!U$3</f>
        <v>1111.778282326009</v>
      </c>
      <c r="V24" s="206">
        <f>TEL!V$3</f>
        <v>1091.6046680583779</v>
      </c>
      <c r="W24" s="206">
        <f>TEL!W$3</f>
        <v>1259.1268736472471</v>
      </c>
    </row>
    <row r="25" spans="1:23" ht="12" customHeight="1" x14ac:dyDescent="0.25">
      <c r="A25" s="12" t="s">
        <v>65</v>
      </c>
      <c r="B25" s="206">
        <f>WWP!B$3</f>
        <v>1183.207073906103</v>
      </c>
      <c r="C25" s="206">
        <f>WWP!C$3</f>
        <v>1291.079812206573</v>
      </c>
      <c r="D25" s="206">
        <f>WWP!D$3</f>
        <v>1064.2301088924951</v>
      </c>
      <c r="E25" s="206">
        <f>WWP!E$3</f>
        <v>1115.472723295997</v>
      </c>
      <c r="F25" s="206">
        <f>WWP!F$3</f>
        <v>1108.285919523847</v>
      </c>
      <c r="G25" s="206">
        <f>WWP!G$3</f>
        <v>1064.4489713684491</v>
      </c>
      <c r="H25" s="206">
        <f>WWP!H$3</f>
        <v>1040.5974973248019</v>
      </c>
      <c r="I25" s="206">
        <f>WWP!I$3</f>
        <v>1093.053819277495</v>
      </c>
      <c r="J25" s="206">
        <f>WWP!J$3</f>
        <v>1160.0903803506419</v>
      </c>
      <c r="K25" s="206">
        <f>WWP!K$3</f>
        <v>1017.503987656509</v>
      </c>
      <c r="L25" s="206">
        <f>WWP!L$3</f>
        <v>834.54844414109766</v>
      </c>
      <c r="M25" s="206">
        <f>WWP!M$3</f>
        <v>873.49770784289433</v>
      </c>
      <c r="N25" s="206">
        <f>WWP!N$3</f>
        <v>769.66092216969139</v>
      </c>
      <c r="O25" s="206">
        <f>WWP!O$3</f>
        <v>666.72054307418773</v>
      </c>
      <c r="P25" s="206">
        <f>WWP!P$3</f>
        <v>698.42551473556728</v>
      </c>
      <c r="Q25" s="206">
        <f>WWP!Q$3</f>
        <v>792</v>
      </c>
      <c r="R25" s="206">
        <f>WWP!R$3</f>
        <v>892.49209720684871</v>
      </c>
      <c r="S25" s="206">
        <f>WWP!S$3</f>
        <v>975.08125677139765</v>
      </c>
      <c r="T25" s="206">
        <f>WWP!T$3</f>
        <v>1053.0571384568</v>
      </c>
      <c r="U25" s="206">
        <f>WWP!U$3</f>
        <v>1140.8627774754659</v>
      </c>
      <c r="V25" s="206">
        <f>WWP!V$3</f>
        <v>1170.693127580721</v>
      </c>
      <c r="W25" s="206">
        <f>WWP!W$3</f>
        <v>1274.394460560231</v>
      </c>
    </row>
    <row r="26" spans="1:23" ht="12" customHeight="1" x14ac:dyDescent="0.25">
      <c r="A26" s="16" t="s">
        <v>66</v>
      </c>
      <c r="B26" s="209">
        <f>OIS!B$3</f>
        <v>48216.321670171528</v>
      </c>
      <c r="C26" s="209">
        <f>OIS!C$3</f>
        <v>52078.442879499213</v>
      </c>
      <c r="D26" s="209">
        <f>OIS!D$3</f>
        <v>50624.426726875048</v>
      </c>
      <c r="E26" s="209">
        <f>OIS!E$3</f>
        <v>50296.423350101883</v>
      </c>
      <c r="F26" s="209">
        <f>OIS!F$3</f>
        <v>50813.541155946783</v>
      </c>
      <c r="G26" s="209">
        <f>OIS!G$3</f>
        <v>52895.614604553288</v>
      </c>
      <c r="H26" s="209">
        <f>OIS!H$3</f>
        <v>57585.551745976292</v>
      </c>
      <c r="I26" s="209">
        <f>OIS!I$3</f>
        <v>58734.280005556087</v>
      </c>
      <c r="J26" s="209">
        <f>OIS!J$3</f>
        <v>66672.245700656931</v>
      </c>
      <c r="K26" s="209">
        <f>OIS!K$3</f>
        <v>60072.351205679668</v>
      </c>
      <c r="L26" s="209">
        <f>OIS!L$3</f>
        <v>57325.308431317797</v>
      </c>
      <c r="M26" s="209">
        <f>OIS!M$3</f>
        <v>58258.993102878623</v>
      </c>
      <c r="N26" s="209">
        <f>OIS!N$3</f>
        <v>57394.133496009352</v>
      </c>
      <c r="O26" s="209">
        <f>OIS!O$3</f>
        <v>56071.197672539187</v>
      </c>
      <c r="P26" s="209">
        <f>OIS!P$3</f>
        <v>50945.700444085582</v>
      </c>
      <c r="Q26" s="209">
        <f>OIS!Q$3</f>
        <v>46807</v>
      </c>
      <c r="R26" s="209">
        <f>OIS!R$3</f>
        <v>44035.260916823718</v>
      </c>
      <c r="S26" s="209">
        <f>OIS!S$3</f>
        <v>44947.306214911849</v>
      </c>
      <c r="T26" s="209">
        <f>OIS!T$3</f>
        <v>46190.127829970726</v>
      </c>
      <c r="U26" s="209">
        <f>OIS!U$3</f>
        <v>46917.043514157587</v>
      </c>
      <c r="V26" s="209">
        <f>OIS!V$3</f>
        <v>45589.898748379142</v>
      </c>
      <c r="W26" s="209">
        <f>OIS!W$3</f>
        <v>49865.735044500529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15235.471539122951</v>
      </c>
      <c r="C29" s="210">
        <f>ISI!C25+NFM!C43+CHI!C32+NMM!C31+PPA!C32+FBT!C12+TRE!C12+MAE!C12+TEL!C12+WWP!C12+OIS!C12</f>
        <v>15158.887790197765</v>
      </c>
      <c r="D29" s="210">
        <f>ISI!D25+NFM!D43+CHI!D32+NMM!D31+PPA!D32+FBT!D12+TRE!D12+MAE!D12+TEL!D12+WWP!D12+OIS!D12</f>
        <v>15448.99785038693</v>
      </c>
      <c r="E29" s="210">
        <f>ISI!E25+NFM!E43+CHI!E32+NMM!E31+PPA!E32+FBT!E12+TRE!E12+MAE!E12+TEL!E12+WWP!E12+OIS!E12</f>
        <v>15505.464660361133</v>
      </c>
      <c r="F29" s="210">
        <f>ISI!F25+NFM!F43+CHI!F32+NMM!F31+PPA!F32+FBT!F12+TRE!F12+MAE!F12+TEL!F12+WWP!F12+OIS!F12</f>
        <v>15706.677987962166</v>
      </c>
      <c r="G29" s="210">
        <f>ISI!G25+NFM!G43+CHI!G32+NMM!G31+PPA!G32+FBT!G12+TRE!G12+MAE!G12+TEL!G12+WWP!G12+OIS!G12</f>
        <v>15602.055717970761</v>
      </c>
      <c r="H29" s="210">
        <f>ISI!H25+NFM!H43+CHI!H32+NMM!H31+PPA!H32+FBT!H12+TRE!H12+MAE!H12+TEL!H12+WWP!H12+OIS!H12</f>
        <v>15275.199312123816</v>
      </c>
      <c r="I29" s="210">
        <f>ISI!I25+NFM!I43+CHI!I32+NMM!I31+PPA!I32+FBT!I12+TRE!I12+MAE!I12+TEL!I12+WWP!I12+OIS!I12</f>
        <v>15356.204213241617</v>
      </c>
      <c r="J29" s="210">
        <f>ISI!J25+NFM!J43+CHI!J32+NMM!J31+PPA!J32+FBT!J12+TRE!J12+MAE!J12+TEL!J12+WWP!J12+OIS!J12</f>
        <v>14766.635769561481</v>
      </c>
      <c r="K29" s="210">
        <f>ISI!K25+NFM!K43+CHI!K32+NMM!K31+PPA!K32+FBT!K12+TRE!K12+MAE!K12+TEL!K12+WWP!K12+OIS!K12</f>
        <v>13311.773344797937</v>
      </c>
      <c r="L29" s="210">
        <f>ISI!L25+NFM!L43+CHI!L32+NMM!L31+PPA!L32+FBT!L12+TRE!L12+MAE!L12+TEL!L12+WWP!L12+OIS!L12</f>
        <v>14322.873860705067</v>
      </c>
      <c r="M29" s="210">
        <f>ISI!M25+NFM!M43+CHI!M32+NMM!M31+PPA!M32+FBT!M12+TRE!M12+MAE!M12+TEL!M12+WWP!M12+OIS!M12</f>
        <v>13779.767927772997</v>
      </c>
      <c r="N29" s="210">
        <f>ISI!N25+NFM!N43+CHI!N32+NMM!N31+PPA!N32+FBT!N12+TRE!N12+MAE!N12+TEL!N12+WWP!N12+OIS!N12</f>
        <v>13558.768099742043</v>
      </c>
      <c r="O29" s="210">
        <f>ISI!O25+NFM!O43+CHI!O32+NMM!O31+PPA!O32+FBT!O12+TRE!O12+MAE!O12+TEL!O12+WWP!O12+OIS!O12</f>
        <v>13350.827773000859</v>
      </c>
      <c r="P29" s="210">
        <f>ISI!P25+NFM!P43+CHI!P32+NMM!P31+PPA!P32+FBT!P12+TRE!P12+MAE!P12+TEL!P12+WWP!P12+OIS!P12</f>
        <v>13080.792347377472</v>
      </c>
      <c r="Q29" s="210">
        <f>ISI!Q25+NFM!Q43+CHI!Q32+NMM!Q31+PPA!Q32+FBT!Q12+TRE!Q12+MAE!Q12+TEL!Q12+WWP!Q12+OIS!Q12</f>
        <v>13102.771023215822</v>
      </c>
      <c r="R29" s="210">
        <f>ISI!R25+NFM!R43+CHI!R32+NMM!R31+PPA!R32+FBT!R12+TRE!R12+MAE!R12+TEL!R12+WWP!R12+OIS!R12</f>
        <v>13757.587188306101</v>
      </c>
      <c r="S29" s="210">
        <f>ISI!S25+NFM!S43+CHI!S32+NMM!S31+PPA!S32+FBT!S12+TRE!S12+MAE!S12+TEL!S12+WWP!S12+OIS!S12</f>
        <v>13725.511263972483</v>
      </c>
      <c r="T29" s="210">
        <f>ISI!T25+NFM!T43+CHI!T32+NMM!T31+PPA!T32+FBT!T12+TRE!T12+MAE!T12+TEL!T12+WWP!T12+OIS!T12</f>
        <v>13606.538521066206</v>
      </c>
      <c r="U29" s="210">
        <f>ISI!U25+NFM!U43+CHI!U32+NMM!U31+PPA!U32+FBT!U12+TRE!U12+MAE!U12+TEL!U12+WWP!U12+OIS!U12</f>
        <v>13225.131642304386</v>
      </c>
      <c r="V29" s="210">
        <f>ISI!V25+NFM!V43+CHI!V32+NMM!V31+PPA!V32+FBT!V12+TRE!V12+MAE!V12+TEL!V12+WWP!V12+OIS!V12</f>
        <v>13208.42493551161</v>
      </c>
      <c r="W29" s="210">
        <f>ISI!W25+NFM!W43+CHI!W32+NMM!W31+PPA!W32+FBT!W12+TRE!W12+MAE!W12+TEL!W12+WWP!W12+OIS!W12</f>
        <v>13221.25494411006</v>
      </c>
    </row>
    <row r="30" spans="1:23" ht="12" customHeight="1" x14ac:dyDescent="0.25">
      <c r="A30" s="17" t="s">
        <v>30</v>
      </c>
      <c r="B30" s="211">
        <f t="shared" ref="B30:W30" si="0">B31+B32</f>
        <v>99.128288907996549</v>
      </c>
      <c r="C30" s="211">
        <f t="shared" si="0"/>
        <v>95.048753224419599</v>
      </c>
      <c r="D30" s="211">
        <f t="shared" si="0"/>
        <v>92.579019776440248</v>
      </c>
      <c r="E30" s="211">
        <f t="shared" si="0"/>
        <v>76.256319862424746</v>
      </c>
      <c r="F30" s="211">
        <f t="shared" si="0"/>
        <v>65.711263972484943</v>
      </c>
      <c r="G30" s="211">
        <f t="shared" si="0"/>
        <v>64.915821152192592</v>
      </c>
      <c r="H30" s="211">
        <f t="shared" si="0"/>
        <v>77.827944969905417</v>
      </c>
      <c r="I30" s="211">
        <f t="shared" si="0"/>
        <v>120.57652622527944</v>
      </c>
      <c r="J30" s="211">
        <f t="shared" si="0"/>
        <v>103.69492691315564</v>
      </c>
      <c r="K30" s="211">
        <f t="shared" si="0"/>
        <v>99.223731728288911</v>
      </c>
      <c r="L30" s="211">
        <f t="shared" si="0"/>
        <v>108.98779019776441</v>
      </c>
      <c r="M30" s="211">
        <f t="shared" si="0"/>
        <v>100.17420464316423</v>
      </c>
      <c r="N30" s="211">
        <f t="shared" si="0"/>
        <v>104.15107480653482</v>
      </c>
      <c r="O30" s="211">
        <f t="shared" si="0"/>
        <v>78.482373172828872</v>
      </c>
      <c r="P30" s="211">
        <f t="shared" si="0"/>
        <v>80.124849527085118</v>
      </c>
      <c r="Q30" s="211">
        <f t="shared" si="0"/>
        <v>185.95004299226142</v>
      </c>
      <c r="R30" s="211">
        <f t="shared" si="0"/>
        <v>230.76397248495272</v>
      </c>
      <c r="S30" s="211">
        <f t="shared" si="0"/>
        <v>246.40859845227851</v>
      </c>
      <c r="T30" s="211">
        <f t="shared" si="0"/>
        <v>228.80954428202926</v>
      </c>
      <c r="U30" s="211">
        <f t="shared" si="0"/>
        <v>208.18426483233014</v>
      </c>
      <c r="V30" s="211">
        <f t="shared" si="0"/>
        <v>166.76474634565778</v>
      </c>
      <c r="W30" s="211">
        <f t="shared" si="0"/>
        <v>139.00042992261393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93.68263112639724</v>
      </c>
      <c r="C31" s="206">
        <f>ISI!C27+NFM!C44+CHI!C33+NMM!C32+PPA!C33+FBT!C13+TRE!C13+MAE!C13+TEL!C13+WWP!C13+OIS!C13</f>
        <v>93.00662080825451</v>
      </c>
      <c r="D31" s="206">
        <f>ISI!D27+NFM!D44+CHI!D33+NMM!D32+PPA!D33+FBT!D13+TRE!D13+MAE!D13+TEL!D13+WWP!D13+OIS!D13</f>
        <v>80.326225279449702</v>
      </c>
      <c r="E31" s="206">
        <f>ISI!E27+NFM!E44+CHI!E33+NMM!E32+PPA!E33+FBT!E13+TRE!E13+MAE!E13+TEL!E13+WWP!E13+OIS!E13</f>
        <v>70.810662080825438</v>
      </c>
      <c r="F31" s="206">
        <f>ISI!F27+NFM!F44+CHI!F33+NMM!F32+PPA!F33+FBT!F13+TRE!F13+MAE!F13+TEL!F13+WWP!F13+OIS!F13</f>
        <v>60.946259673258801</v>
      </c>
      <c r="G31" s="206">
        <f>ISI!G27+NFM!G44+CHI!G33+NMM!G32+PPA!G33+FBT!G13+TRE!G13+MAE!G13+TEL!G13+WWP!G13+OIS!G13</f>
        <v>63.554428202923468</v>
      </c>
      <c r="H31" s="206">
        <f>ISI!H27+NFM!H44+CHI!H33+NMM!H32+PPA!H33+FBT!H13+TRE!H13+MAE!H13+TEL!H13+WWP!H13+OIS!H13</f>
        <v>65.575150472914885</v>
      </c>
      <c r="I31" s="206">
        <f>ISI!I27+NFM!I44+CHI!I33+NMM!I32+PPA!I33+FBT!I13+TRE!I13+MAE!I13+TEL!I13+WWP!I13+OIS!I13</f>
        <v>111.04660361134995</v>
      </c>
      <c r="J31" s="206">
        <f>ISI!J27+NFM!J44+CHI!J33+NMM!J32+PPA!J33+FBT!J13+TRE!J13+MAE!J13+TEL!J13+WWP!J13+OIS!J13</f>
        <v>96.207136715391243</v>
      </c>
      <c r="K31" s="206">
        <f>ISI!K27+NFM!K44+CHI!K33+NMM!K32+PPA!K33+FBT!K13+TRE!K13+MAE!K13+TEL!K13+WWP!K13+OIS!K13</f>
        <v>93.778073946689602</v>
      </c>
      <c r="L31" s="206">
        <f>ISI!L27+NFM!L44+CHI!L33+NMM!L32+PPA!L33+FBT!L13+TRE!L13+MAE!L13+TEL!L13+WWP!L13+OIS!L13</f>
        <v>98.777128116938954</v>
      </c>
      <c r="M31" s="206">
        <f>ISI!M27+NFM!M44+CHI!M33+NMM!M32+PPA!M33+FBT!M13+TRE!M13+MAE!M13+TEL!M13+WWP!M13+OIS!M13</f>
        <v>92.686414445399834</v>
      </c>
      <c r="N31" s="206">
        <f>ISI!N27+NFM!N44+CHI!N33+NMM!N32+PPA!N33+FBT!N13+TRE!N13+MAE!N13+TEL!N13+WWP!N13+OIS!N13</f>
        <v>97.343938091143599</v>
      </c>
      <c r="O31" s="206">
        <f>ISI!O27+NFM!O44+CHI!O33+NMM!O32+PPA!O33+FBT!O13+TRE!O13+MAE!O13+TEL!O13+WWP!O13+OIS!O13</f>
        <v>71.675236457437649</v>
      </c>
      <c r="P31" s="206">
        <f>ISI!P27+NFM!P44+CHI!P33+NMM!P32+PPA!P33+FBT!P13+TRE!P13+MAE!P13+TEL!P13+WWP!P13+OIS!P13</f>
        <v>73.317712811693895</v>
      </c>
      <c r="Q31" s="206">
        <f>ISI!Q27+NFM!Q44+CHI!Q33+NMM!Q32+PPA!Q33+FBT!Q13+TRE!Q13+MAE!Q13+TEL!Q13+WWP!Q13+OIS!Q13</f>
        <v>63.360791057609624</v>
      </c>
      <c r="R31" s="206">
        <f>ISI!R27+NFM!R44+CHI!R33+NMM!R32+PPA!R33+FBT!R13+TRE!R13+MAE!R13+TEL!R13+WWP!R13+OIS!R13</f>
        <v>82.074290627687034</v>
      </c>
      <c r="S31" s="206">
        <f>ISI!S27+NFM!S44+CHI!S33+NMM!S32+PPA!S33+FBT!S13+TRE!S13+MAE!S13+TEL!S13+WWP!S13+OIS!S13</f>
        <v>102.9059329320722</v>
      </c>
      <c r="T31" s="206">
        <f>ISI!T27+NFM!T44+CHI!T33+NMM!T32+PPA!T33+FBT!T13+TRE!T13+MAE!T13+TEL!T13+WWP!T13+OIS!T13</f>
        <v>102.32459157351676</v>
      </c>
      <c r="U31" s="206">
        <f>ISI!U27+NFM!U44+CHI!U33+NMM!U32+PPA!U33+FBT!U13+TRE!U13+MAE!U13+TEL!U13+WWP!U13+OIS!U13</f>
        <v>74.016852966466047</v>
      </c>
      <c r="V31" s="206">
        <f>ISI!V27+NFM!V44+CHI!V33+NMM!V32+PPA!V33+FBT!V13+TRE!V13+MAE!V13+TEL!V13+WWP!V13+OIS!V13</f>
        <v>52.764746345657784</v>
      </c>
      <c r="W31" s="206">
        <f>ISI!W27+NFM!W44+CHI!W33+NMM!W32+PPA!W33+FBT!W13+TRE!W13+MAE!W13+TEL!W13+WWP!W13+OIS!W13</f>
        <v>56.079621668099733</v>
      </c>
    </row>
    <row r="32" spans="1:23" ht="12" customHeight="1" x14ac:dyDescent="0.25">
      <c r="A32" s="18" t="s">
        <v>40</v>
      </c>
      <c r="B32" s="206">
        <f>ISI!B28</f>
        <v>5.4456577815993112</v>
      </c>
      <c r="C32" s="206">
        <f>ISI!C28</f>
        <v>2.04213241616509</v>
      </c>
      <c r="D32" s="206">
        <f>ISI!D28</f>
        <v>12.252794496990539</v>
      </c>
      <c r="E32" s="206">
        <f>ISI!E28</f>
        <v>5.4456577815993112</v>
      </c>
      <c r="F32" s="206">
        <f>ISI!F28</f>
        <v>4.7650042992261392</v>
      </c>
      <c r="G32" s="206">
        <f>ISI!G28</f>
        <v>1.361392949269131</v>
      </c>
      <c r="H32" s="206">
        <f>ISI!H28</f>
        <v>12.252794496990539</v>
      </c>
      <c r="I32" s="206">
        <f>ISI!I28</f>
        <v>9.5299226139294912</v>
      </c>
      <c r="J32" s="206">
        <f>ISI!J28</f>
        <v>7.4877901977644017</v>
      </c>
      <c r="K32" s="206">
        <f>ISI!K28</f>
        <v>5.4456577815993112</v>
      </c>
      <c r="L32" s="206">
        <f>ISI!L28</f>
        <v>10.21066208082545</v>
      </c>
      <c r="M32" s="206">
        <f>ISI!M28</f>
        <v>7.4877901977644017</v>
      </c>
      <c r="N32" s="206">
        <f>ISI!N28</f>
        <v>6.8071367153912297</v>
      </c>
      <c r="O32" s="206">
        <f>ISI!O28</f>
        <v>6.8071367153912297</v>
      </c>
      <c r="P32" s="206">
        <f>ISI!P28</f>
        <v>6.8071367153912297</v>
      </c>
      <c r="Q32" s="206">
        <f>ISI!Q28</f>
        <v>122.5892519346518</v>
      </c>
      <c r="R32" s="206">
        <f>ISI!R28</f>
        <v>148.6896818572657</v>
      </c>
      <c r="S32" s="206">
        <f>ISI!S28</f>
        <v>143.50266552020631</v>
      </c>
      <c r="T32" s="206">
        <f>ISI!T28</f>
        <v>126.48495270851249</v>
      </c>
      <c r="U32" s="206">
        <f>ISI!U28</f>
        <v>134.1674118658641</v>
      </c>
      <c r="V32" s="206">
        <f>ISI!V28</f>
        <v>114</v>
      </c>
      <c r="W32" s="206">
        <f>ISI!W28</f>
        <v>82.920808254514185</v>
      </c>
    </row>
    <row r="33" spans="1:23" ht="12" customHeight="1" x14ac:dyDescent="0.25">
      <c r="A33" s="19" t="s">
        <v>31</v>
      </c>
      <c r="B33" s="207">
        <f t="shared" ref="B33:W33" si="1">SUM(B34:B38)</f>
        <v>2613.5959587274292</v>
      </c>
      <c r="C33" s="207">
        <f t="shared" si="1"/>
        <v>2802.1453138435077</v>
      </c>
      <c r="D33" s="207">
        <f t="shared" si="1"/>
        <v>3028.9953568357696</v>
      </c>
      <c r="E33" s="207">
        <f t="shared" si="1"/>
        <v>3159.1805674978496</v>
      </c>
      <c r="F33" s="207">
        <f t="shared" si="1"/>
        <v>3048.0330180567498</v>
      </c>
      <c r="G33" s="207">
        <f t="shared" si="1"/>
        <v>2986.0792777300076</v>
      </c>
      <c r="H33" s="207">
        <f t="shared" si="1"/>
        <v>3481.8820292347373</v>
      </c>
      <c r="I33" s="207">
        <f t="shared" si="1"/>
        <v>3634.6872742906276</v>
      </c>
      <c r="J33" s="207">
        <f t="shared" si="1"/>
        <v>3222.0471195184859</v>
      </c>
      <c r="K33" s="207">
        <f t="shared" si="1"/>
        <v>3115.3748925193468</v>
      </c>
      <c r="L33" s="207">
        <f t="shared" si="1"/>
        <v>3319.0108340498705</v>
      </c>
      <c r="M33" s="207">
        <f t="shared" si="1"/>
        <v>2977.4942390369729</v>
      </c>
      <c r="N33" s="207">
        <f t="shared" si="1"/>
        <v>3259.2391229578675</v>
      </c>
      <c r="O33" s="207">
        <f t="shared" si="1"/>
        <v>3027.0701633705926</v>
      </c>
      <c r="P33" s="207">
        <f t="shared" si="1"/>
        <v>3100.0564918314699</v>
      </c>
      <c r="Q33" s="207">
        <f t="shared" si="1"/>
        <v>2998.9554600171969</v>
      </c>
      <c r="R33" s="207">
        <f t="shared" si="1"/>
        <v>3370.4507308684438</v>
      </c>
      <c r="S33" s="207">
        <f t="shared" si="1"/>
        <v>3306.0138435081681</v>
      </c>
      <c r="T33" s="207">
        <f t="shared" si="1"/>
        <v>3315.340412725709</v>
      </c>
      <c r="U33" s="207">
        <f t="shared" si="1"/>
        <v>3036.0370593293205</v>
      </c>
      <c r="V33" s="207">
        <f t="shared" si="1"/>
        <v>3309.0072226999132</v>
      </c>
      <c r="W33" s="207">
        <f t="shared" si="1"/>
        <v>3138.560275150473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1651.616509028375</v>
      </c>
      <c r="C34" s="206">
        <f>ISI!C30+NFM!C46+CHI!C35+NMM!C34+PPA!C35+FBT!C15+TRE!C15+MAE!C15+TEL!C15+WWP!C15+OIS!C15</f>
        <v>1872.911521926053</v>
      </c>
      <c r="D34" s="206">
        <f>ISI!D30+NFM!D46+CHI!D35+NMM!D34+PPA!D35+FBT!D15+TRE!D15+MAE!D15+TEL!D15+WWP!D15+OIS!D15</f>
        <v>2181.6450558899401</v>
      </c>
      <c r="E34" s="206">
        <f>ISI!E30+NFM!E46+CHI!E35+NMM!E34+PPA!E35+FBT!E15+TRE!E15+MAE!E15+TEL!E15+WWP!E15+OIS!E15</f>
        <v>2345.727257093723</v>
      </c>
      <c r="F34" s="206">
        <f>ISI!F30+NFM!F46+CHI!F35+NMM!F34+PPA!F35+FBT!F15+TRE!F15+MAE!F15+TEL!F15+WWP!F15+OIS!F15</f>
        <v>2273.4015477214102</v>
      </c>
      <c r="G34" s="206">
        <f>ISI!G30+NFM!G46+CHI!G35+NMM!G34+PPA!G35+FBT!G15+TRE!G15+MAE!G15+TEL!G15+WWP!G15+OIS!G15</f>
        <v>2200.905331040412</v>
      </c>
      <c r="H34" s="206">
        <f>ISI!H30+NFM!H46+CHI!H35+NMM!H34+PPA!H35+FBT!H15+TRE!H15+MAE!H15+TEL!H15+WWP!H15+OIS!H15</f>
        <v>2671.077300085984</v>
      </c>
      <c r="I34" s="206">
        <f>ISI!I30+NFM!I46+CHI!I35+NMM!I34+PPA!I35+FBT!I15+TRE!I15+MAE!I15+TEL!I15+WWP!I15+OIS!I15</f>
        <v>2859.2730868443682</v>
      </c>
      <c r="J34" s="206">
        <f>ISI!J30+NFM!J46+CHI!J35+NMM!J34+PPA!J35+FBT!J15+TRE!J15+MAE!J15+TEL!J15+WWP!J15+OIS!J15</f>
        <v>2452.95279449699</v>
      </c>
      <c r="K34" s="206">
        <f>ISI!K30+NFM!K46+CHI!K35+NMM!K34+PPA!K35+FBT!K15+TRE!K15+MAE!K15+TEL!K15+WWP!K15+OIS!K15</f>
        <v>2402.28486672399</v>
      </c>
      <c r="L34" s="206">
        <f>ISI!L30+NFM!L46+CHI!L35+NMM!L34+PPA!L35+FBT!L15+TRE!L15+MAE!L15+TEL!L15+WWP!L15+OIS!L15</f>
        <v>2674.629922613929</v>
      </c>
      <c r="M34" s="206">
        <f>ISI!M30+NFM!M46+CHI!M35+NMM!M34+PPA!M35+FBT!M15+TRE!M15+MAE!M15+TEL!M15+WWP!M15+OIS!M15</f>
        <v>2298.7047291487529</v>
      </c>
      <c r="N34" s="206">
        <f>ISI!N30+NFM!N46+CHI!N35+NMM!N34+PPA!N35+FBT!N15+TRE!N15+MAE!N15+TEL!N15+WWP!N15+OIS!N15</f>
        <v>2656.158813413585</v>
      </c>
      <c r="O34" s="206">
        <f>ISI!O30+NFM!O46+CHI!O35+NMM!O34+PPA!O35+FBT!O15+TRE!O15+MAE!O15+TEL!O15+WWP!O15+OIS!O15</f>
        <v>2436.954772141014</v>
      </c>
      <c r="P34" s="206">
        <f>ISI!P30+NFM!P46+CHI!P35+NMM!P34+PPA!P35+FBT!P15+TRE!P15+MAE!P15+TEL!P15+WWP!P15+OIS!P15</f>
        <v>2461.188220120378</v>
      </c>
      <c r="Q34" s="206">
        <f>ISI!Q30+NFM!Q46+CHI!Q35+NMM!Q34+PPA!Q35+FBT!Q15+TRE!Q15+MAE!Q15+TEL!Q15+WWP!Q15+OIS!Q15</f>
        <v>2460.0148753224421</v>
      </c>
      <c r="R34" s="206">
        <f>ISI!R30+NFM!R46+CHI!R35+NMM!R34+PPA!R35+FBT!R15+TRE!R15+MAE!R15+TEL!R15+WWP!R15+OIS!R15</f>
        <v>2798.3417884780738</v>
      </c>
      <c r="S34" s="206">
        <f>ISI!S30+NFM!S46+CHI!S35+NMM!S34+PPA!S35+FBT!S15+TRE!S15+MAE!S15+TEL!S15+WWP!S15+OIS!S15</f>
        <v>2776.319174548581</v>
      </c>
      <c r="T34" s="206">
        <f>ISI!T30+NFM!T46+CHI!T35+NMM!T34+PPA!T35+FBT!T15+TRE!T15+MAE!T15+TEL!T15+WWP!T15+OIS!T15</f>
        <v>2797.8830610490108</v>
      </c>
      <c r="U34" s="206">
        <f>ISI!U30+NFM!U46+CHI!U35+NMM!U34+PPA!U35+FBT!U15+TRE!U15+MAE!U15+TEL!U15+WWP!U15+OIS!U15</f>
        <v>2504.7955288048151</v>
      </c>
      <c r="V34" s="206">
        <f>ISI!V30+NFM!V46+CHI!V35+NMM!V34+PPA!V35+FBT!V15+TRE!V15+MAE!V15+TEL!V15+WWP!V15+OIS!V15</f>
        <v>2764.4435081685292</v>
      </c>
      <c r="W34" s="206">
        <f>ISI!W30+NFM!W46+CHI!W35+NMM!W34+PPA!W35+FBT!W15+TRE!W15+MAE!W15+TEL!W15+WWP!W15+OIS!W15</f>
        <v>2621.98271711092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9.7152192605331003</v>
      </c>
      <c r="C35" s="206">
        <f>ISI!C31+NFM!C47+CHI!C36+NMM!C35+PPA!C36+FBT!C16+TRE!C16+MAE!C16+TEL!C16+WWP!C16+OIS!C16</f>
        <v>7.5562338779019758</v>
      </c>
      <c r="D35" s="206">
        <f>ISI!D31+NFM!D47+CHI!D36+NMM!D35+PPA!D36+FBT!D16+TRE!D16+MAE!D16+TEL!D16+WWP!D16+OIS!D16</f>
        <v>7.5561478933791886</v>
      </c>
      <c r="E35" s="206">
        <f>ISI!E31+NFM!E47+CHI!E36+NMM!E35+PPA!E36+FBT!E16+TRE!E16+MAE!E16+TEL!E16+WWP!E16+OIS!E16</f>
        <v>6.476698194325019</v>
      </c>
      <c r="F35" s="206">
        <f>ISI!F31+NFM!F47+CHI!F36+NMM!F35+PPA!F36+FBT!F16+TRE!F16+MAE!F16+TEL!F16+WWP!F16+OIS!F16</f>
        <v>6.4767841788478062</v>
      </c>
      <c r="G35" s="206">
        <f>ISI!G31+NFM!G47+CHI!G36+NMM!G35+PPA!G36+FBT!G16+TRE!G16+MAE!G16+TEL!G16+WWP!G16+OIS!G16</f>
        <v>7.5562338779019758</v>
      </c>
      <c r="H35" s="206">
        <f>ISI!H31+NFM!H47+CHI!H36+NMM!H35+PPA!H36+FBT!H16+TRE!H16+MAE!H16+TEL!H16+WWP!H16+OIS!H16</f>
        <v>6.4767841788478062</v>
      </c>
      <c r="I35" s="206">
        <f>ISI!I31+NFM!I47+CHI!I36+NMM!I35+PPA!I36+FBT!I16+TRE!I16+MAE!I16+TEL!I16+WWP!I16+OIS!I16</f>
        <v>14.033190025795353</v>
      </c>
      <c r="J35" s="206">
        <f>ISI!J31+NFM!J47+CHI!J36+NMM!J35+PPA!J36+FBT!J16+TRE!J16+MAE!J16+TEL!J16+WWP!J16+OIS!J16</f>
        <v>14.033190025795353</v>
      </c>
      <c r="K35" s="206">
        <f>ISI!K31+NFM!K47+CHI!K36+NMM!K35+PPA!K36+FBT!K16+TRE!K16+MAE!K16+TEL!K16+WWP!K16+OIS!K16</f>
        <v>11.874376612209801</v>
      </c>
      <c r="L35" s="206">
        <f>ISI!L31+NFM!L47+CHI!L36+NMM!L35+PPA!L36+FBT!L16+TRE!L16+MAE!L16+TEL!L16+WWP!L16+OIS!L16</f>
        <v>14.033190025795353</v>
      </c>
      <c r="M35" s="206">
        <f>ISI!M31+NFM!M47+CHI!M36+NMM!M35+PPA!M36+FBT!M16+TRE!M16+MAE!M16+TEL!M16+WWP!M16+OIS!M16</f>
        <v>8.6356835769561435</v>
      </c>
      <c r="N35" s="206">
        <f>ISI!N31+NFM!N47+CHI!N36+NMM!N35+PPA!N36+FBT!N16+TRE!N16+MAE!N16+TEL!N16+WWP!N16+OIS!N16</f>
        <v>7.5563198624247612</v>
      </c>
      <c r="O35" s="206">
        <f>ISI!O31+NFM!O47+CHI!O36+NMM!O35+PPA!O36+FBT!O16+TRE!O16+MAE!O16+TEL!O16+WWP!O16+OIS!O16</f>
        <v>11.874290627687014</v>
      </c>
      <c r="P35" s="206">
        <f>ISI!P31+NFM!P47+CHI!P36+NMM!P35+PPA!P36+FBT!P16+TRE!P16+MAE!P16+TEL!P16+WWP!P16+OIS!P16</f>
        <v>15.11272570937231</v>
      </c>
      <c r="Q35" s="206">
        <f>ISI!Q31+NFM!Q47+CHI!Q36+NMM!Q35+PPA!Q36+FBT!Q16+TRE!Q16+MAE!Q16+TEL!Q16+WWP!Q16+OIS!Q16</f>
        <v>6.1604471195184853</v>
      </c>
      <c r="R35" s="206">
        <f>ISI!R31+NFM!R47+CHI!R36+NMM!R35+PPA!R36+FBT!R16+TRE!R16+MAE!R16+TEL!R16+WWP!R16+OIS!R16</f>
        <v>6.2319002579535674</v>
      </c>
      <c r="S35" s="206">
        <f>ISI!S31+NFM!S47+CHI!S36+NMM!S35+PPA!S36+FBT!S16+TRE!S16+MAE!S16+TEL!S16+WWP!S16+OIS!S16</f>
        <v>6.4196904557179701</v>
      </c>
      <c r="T35" s="206">
        <f>ISI!T31+NFM!T47+CHI!T36+NMM!T35+PPA!T36+FBT!T16+TRE!T16+MAE!T16+TEL!T16+WWP!T16+OIS!T16</f>
        <v>6.9865004299226134</v>
      </c>
      <c r="U35" s="206">
        <f>ISI!U31+NFM!U47+CHI!U36+NMM!U35+PPA!U36+FBT!U16+TRE!U16+MAE!U16+TEL!U16+WWP!U16+OIS!U16</f>
        <v>6.2037833190025786</v>
      </c>
      <c r="V35" s="206">
        <f>ISI!V31+NFM!V47+CHI!V36+NMM!V35+PPA!V36+FBT!V16+TRE!V16+MAE!V16+TEL!V16+WWP!V16+OIS!V16</f>
        <v>6.3571797076526231</v>
      </c>
      <c r="W35" s="206">
        <f>ISI!W31+NFM!W47+CHI!W36+NMM!W35+PPA!W36+FBT!W16+TRE!W16+MAE!W16+TEL!W16+WWP!W16+OIS!W16</f>
        <v>7.7872742906276864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805.01100601891642</v>
      </c>
      <c r="C36" s="206">
        <f>ISI!C32+NFM!C48+CHI!C37+NMM!C36+PPA!C37+FBT!C17+TRE!C17+MAE!C17+TEL!C17+WWP!C17+OIS!C17</f>
        <v>777.21642304385216</v>
      </c>
      <c r="D36" s="206">
        <f>ISI!D32+NFM!D48+CHI!D37+NMM!D36+PPA!D37+FBT!D17+TRE!D17+MAE!D17+TEL!D17+WWP!D17+OIS!D17</f>
        <v>724.71573516766978</v>
      </c>
      <c r="E36" s="206">
        <f>ISI!E32+NFM!E48+CHI!E37+NMM!E36+PPA!E37+FBT!E17+TRE!E17+MAE!E17+TEL!E17+WWP!E17+OIS!E17</f>
        <v>703.09776440240739</v>
      </c>
      <c r="F36" s="206">
        <f>ISI!F32+NFM!F48+CHI!F37+NMM!F36+PPA!F37+FBT!F17+TRE!F17+MAE!F17+TEL!F17+WWP!F17+OIS!F17</f>
        <v>711.33327601031806</v>
      </c>
      <c r="G36" s="206">
        <f>ISI!G32+NFM!G48+CHI!G37+NMM!G36+PPA!G37+FBT!G17+TRE!G17+MAE!G17+TEL!G17+WWP!G17+OIS!G17</f>
        <v>723.68632846087701</v>
      </c>
      <c r="H36" s="206">
        <f>ISI!H32+NFM!H48+CHI!H37+NMM!H36+PPA!H37+FBT!H17+TRE!H17+MAE!H17+TEL!H17+WWP!H17+OIS!H17</f>
        <v>708.24496990541707</v>
      </c>
      <c r="I36" s="206">
        <f>ISI!I32+NFM!I48+CHI!I37+NMM!I36+PPA!I37+FBT!I17+TRE!I17+MAE!I17+TEL!I17+WWP!I17+OIS!I17</f>
        <v>694.86242476354255</v>
      </c>
      <c r="J36" s="206">
        <f>ISI!J32+NFM!J48+CHI!J37+NMM!J36+PPA!J37+FBT!J17+TRE!J17+MAE!J17+TEL!J17+WWP!J17+OIS!J17</f>
        <v>682.02923473774717</v>
      </c>
      <c r="K36" s="206">
        <f>ISI!K32+NFM!K48+CHI!K37+NMM!K36+PPA!K37+FBT!K17+TRE!K17+MAE!K17+TEL!K17+WWP!K17+OIS!K17</f>
        <v>661.39294926913146</v>
      </c>
      <c r="L36" s="206">
        <f>ISI!L32+NFM!L48+CHI!L37+NMM!L36+PPA!L37+FBT!L17+TRE!L17+MAE!L17+TEL!L17+WWP!L17+OIS!L17</f>
        <v>585.03869303525369</v>
      </c>
      <c r="M36" s="206">
        <f>ISI!M32+NFM!M48+CHI!M37+NMM!M36+PPA!M37+FBT!M17+TRE!M17+MAE!M17+TEL!M17+WWP!M17+OIS!M17</f>
        <v>619.08856405846939</v>
      </c>
      <c r="N36" s="206">
        <f>ISI!N32+NFM!N48+CHI!N37+NMM!N36+PPA!N37+FBT!N17+TRE!N17+MAE!N17+TEL!N17+WWP!N17+OIS!N17</f>
        <v>553.05245055889941</v>
      </c>
      <c r="O36" s="206">
        <f>ISI!O32+NFM!O48+CHI!O37+NMM!O36+PPA!O37+FBT!O17+TRE!O17+MAE!O17+TEL!O17+WWP!O17+OIS!O17</f>
        <v>556.14789337919171</v>
      </c>
      <c r="P36" s="206">
        <f>ISI!P32+NFM!P48+CHI!P37+NMM!P36+PPA!P37+FBT!P17+TRE!P17+MAE!P17+TEL!P17+WWP!P17+OIS!P17</f>
        <v>564.40240756663798</v>
      </c>
      <c r="Q36" s="206">
        <f>ISI!Q32+NFM!Q48+CHI!Q37+NMM!Q36+PPA!Q37+FBT!Q17+TRE!Q17+MAE!Q17+TEL!Q17+WWP!Q17+OIS!Q17</f>
        <v>519.53052450558891</v>
      </c>
      <c r="R36" s="206">
        <f>ISI!R32+NFM!R48+CHI!R37+NMM!R36+PPA!R37+FBT!R17+TRE!R17+MAE!R17+TEL!R17+WWP!R17+OIS!R17</f>
        <v>560.54789337919169</v>
      </c>
      <c r="S36" s="206">
        <f>ISI!S32+NFM!S48+CHI!S37+NMM!S36+PPA!S37+FBT!S17+TRE!S17+MAE!S17+TEL!S17+WWP!S17+OIS!S17</f>
        <v>515.73929492691298</v>
      </c>
      <c r="T36" s="206">
        <f>ISI!T32+NFM!T48+CHI!T37+NMM!T36+PPA!T37+FBT!T17+TRE!T17+MAE!T17+TEL!T17+WWP!T17+OIS!T17</f>
        <v>508.32287188306094</v>
      </c>
      <c r="U36" s="206">
        <f>ISI!U32+NFM!U48+CHI!U37+NMM!U36+PPA!U37+FBT!U17+TRE!U17+MAE!U17+TEL!U17+WWP!U17+OIS!U17</f>
        <v>475.76895958727431</v>
      </c>
      <c r="V36" s="206">
        <f>ISI!V32+NFM!V48+CHI!V37+NMM!V36+PPA!V37+FBT!V17+TRE!V17+MAE!V17+TEL!V17+WWP!V17+OIS!V17</f>
        <v>511.68503869303515</v>
      </c>
      <c r="W36" s="206">
        <f>ISI!W32+NFM!W48+CHI!W37+NMM!W36+PPA!W37+FBT!W17+TRE!W17+MAE!W17+TEL!W17+WWP!W17+OIS!W17</f>
        <v>472.31349957007728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38.191487532244196</v>
      </c>
      <c r="C37" s="206">
        <f>ISI!C33+NFM!C49+CHI!C38+NMM!C37+PPA!C38+FBT!C18+TRE!C18+MAE!C18+TEL!C18+WWP!C18+OIS!C18</f>
        <v>43.087790197764392</v>
      </c>
      <c r="D37" s="206">
        <f>ISI!D33+NFM!D49+CHI!D38+NMM!D37+PPA!D38+FBT!D18+TRE!D18+MAE!D18+TEL!D18+WWP!D18+OIS!D18</f>
        <v>14.689079965606194</v>
      </c>
      <c r="E37" s="206">
        <f>ISI!E33+NFM!E49+CHI!E38+NMM!E37+PPA!E38+FBT!E18+TRE!E18+MAE!E18+TEL!E18+WWP!E18+OIS!E18</f>
        <v>22.523215821152188</v>
      </c>
      <c r="F37" s="206">
        <f>ISI!F33+NFM!F49+CHI!F38+NMM!F37+PPA!F38+FBT!F18+TRE!F18+MAE!F18+TEL!F18+WWP!F18+OIS!F18</f>
        <v>18.606104901117792</v>
      </c>
      <c r="G37" s="206">
        <f>ISI!G33+NFM!G49+CHI!G38+NMM!G37+PPA!G38+FBT!G18+TRE!G18+MAE!G18+TEL!G18+WWP!G18+OIS!G18</f>
        <v>17.626827171109198</v>
      </c>
      <c r="H37" s="206">
        <f>ISI!H33+NFM!H49+CHI!H38+NMM!H37+PPA!H38+FBT!H18+TRE!H18+MAE!H18+TEL!H18+WWP!H18+OIS!H18</f>
        <v>23.502493551160786</v>
      </c>
      <c r="I37" s="206">
        <f>ISI!I33+NFM!I49+CHI!I38+NMM!I37+PPA!I38+FBT!I18+TRE!I18+MAE!I18+TEL!I18+WWP!I18+OIS!I18</f>
        <v>24.481685296646603</v>
      </c>
      <c r="J37" s="206">
        <f>ISI!J33+NFM!J49+CHI!J38+NMM!J37+PPA!J38+FBT!J18+TRE!J18+MAE!J18+TEL!J18+WWP!J18+OIS!J18</f>
        <v>27.419518486672398</v>
      </c>
      <c r="K37" s="206">
        <f>ISI!K33+NFM!K49+CHI!K38+NMM!K37+PPA!K38+FBT!K18+TRE!K18+MAE!K18+TEL!K18+WWP!K18+OIS!K18</f>
        <v>17.626827171109198</v>
      </c>
      <c r="L37" s="206">
        <f>ISI!L33+NFM!L49+CHI!L38+NMM!L37+PPA!L38+FBT!L18+TRE!L18+MAE!L18+TEL!L18+WWP!L18+OIS!L18</f>
        <v>16.647549441100601</v>
      </c>
      <c r="M37" s="206">
        <f>ISI!M33+NFM!M49+CHI!M38+NMM!M37+PPA!M38+FBT!M18+TRE!M18+MAE!M18+TEL!M18+WWP!M18+OIS!M18</f>
        <v>17.626827171109198</v>
      </c>
      <c r="N37" s="206">
        <f>ISI!N33+NFM!N49+CHI!N38+NMM!N37+PPA!N38+FBT!N18+TRE!N18+MAE!N18+TEL!N18+WWP!N18+OIS!N18</f>
        <v>12.85468615649183</v>
      </c>
      <c r="O37" s="206">
        <f>ISI!O33+NFM!O49+CHI!O38+NMM!O37+PPA!O38+FBT!O18+TRE!O18+MAE!O18+TEL!O18+WWP!O18+OIS!O18</f>
        <v>4.8963026655202064</v>
      </c>
      <c r="P37" s="206">
        <f>ISI!P33+NFM!P49+CHI!P38+NMM!P37+PPA!P38+FBT!P18+TRE!P18+MAE!P18+TEL!P18+WWP!P18+OIS!P18</f>
        <v>4.8963026655202064</v>
      </c>
      <c r="Q37" s="206">
        <f>ISI!Q33+NFM!Q49+CHI!Q38+NMM!Q37+PPA!Q38+FBT!Q18+TRE!Q18+MAE!Q18+TEL!Q18+WWP!Q18+OIS!Q18</f>
        <v>4.7132416165090278</v>
      </c>
      <c r="R37" s="206">
        <f>ISI!R33+NFM!R49+CHI!R38+NMM!R37+PPA!R38+FBT!R18+TRE!R18+MAE!R18+TEL!R18+WWP!R18+OIS!R18</f>
        <v>4.7043852106620809</v>
      </c>
      <c r="S37" s="206">
        <f>ISI!S33+NFM!S49+CHI!S38+NMM!S37+PPA!S38+FBT!S18+TRE!S18+MAE!S18+TEL!S18+WWP!S18+OIS!S18</f>
        <v>5.3418744625967323</v>
      </c>
      <c r="T37" s="206">
        <f>ISI!T33+NFM!T49+CHI!T38+NMM!T37+PPA!T38+FBT!T18+TRE!T18+MAE!T18+TEL!T18+WWP!T18+OIS!T18</f>
        <v>9.4582975064488384E-4</v>
      </c>
      <c r="U37" s="206">
        <f>ISI!U33+NFM!U49+CHI!U38+NMM!U37+PPA!U38+FBT!U18+TRE!U18+MAE!U18+TEL!U18+WWP!U18+OIS!U18</f>
        <v>0</v>
      </c>
      <c r="V37" s="206">
        <f>ISI!V33+NFM!V49+CHI!V38+NMM!V37+PPA!V38+FBT!V18+TRE!V18+MAE!V18+TEL!V18+WWP!V18+OIS!V18</f>
        <v>0</v>
      </c>
      <c r="W37" s="206">
        <f>ISI!W33+NFM!W49+CHI!W38+NMM!W37+PPA!W38+FBT!W18+TRE!W18+MAE!W18+TEL!W18+WWP!W18+OIS!W18</f>
        <v>0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109.06173688736025</v>
      </c>
      <c r="C38" s="206">
        <f>ISI!C34+NFM!C50+CHI!C39+NMM!C38+PPA!C39+FBT!C19+TRE!C19+MAE!C19+TEL!C19+WWP!C19+OIS!C19</f>
        <v>101.37334479793637</v>
      </c>
      <c r="D38" s="206">
        <f>ISI!D34+NFM!D50+CHI!D39+NMM!D38+PPA!D39+FBT!D19+TRE!D19+MAE!D19+TEL!D19+WWP!D19+OIS!D19</f>
        <v>100.38933791917455</v>
      </c>
      <c r="E38" s="206">
        <f>ISI!E34+NFM!E50+CHI!E39+NMM!E38+PPA!E39+FBT!E19+TRE!E19+MAE!E19+TEL!E19+WWP!E19+OIS!E19</f>
        <v>81.355631986242471</v>
      </c>
      <c r="F38" s="206">
        <f>ISI!F34+NFM!F50+CHI!F39+NMM!F38+PPA!F39+FBT!F19+TRE!F19+MAE!F19+TEL!F19+WWP!F19+OIS!F19</f>
        <v>38.215305245055887</v>
      </c>
      <c r="G38" s="206">
        <f>ISI!G34+NFM!G50+CHI!G39+NMM!G38+PPA!G39+FBT!G19+TRE!G19+MAE!G19+TEL!G19+WWP!G19+OIS!G19</f>
        <v>36.304557179707651</v>
      </c>
      <c r="H38" s="206">
        <f>ISI!H34+NFM!H50+CHI!H39+NMM!H38+PPA!H39+FBT!H19+TRE!H19+MAE!H19+TEL!H19+WWP!H19+OIS!H19</f>
        <v>72.580481513327584</v>
      </c>
      <c r="I38" s="206">
        <f>ISI!I34+NFM!I50+CHI!I39+NMM!I38+PPA!I39+FBT!I19+TRE!I19+MAE!I19+TEL!I19+WWP!I19+OIS!I19</f>
        <v>42.036887360275152</v>
      </c>
      <c r="J38" s="206">
        <f>ISI!J34+NFM!J50+CHI!J39+NMM!J38+PPA!J39+FBT!J19+TRE!J19+MAE!J19+TEL!J19+WWP!J19+OIS!J19</f>
        <v>45.612381771281157</v>
      </c>
      <c r="K38" s="206">
        <f>ISI!K34+NFM!K50+CHI!K39+NMM!K38+PPA!K39+FBT!K19+TRE!K19+MAE!K19+TEL!K19+WWP!K19+OIS!K19</f>
        <v>22.195872742906271</v>
      </c>
      <c r="L38" s="206">
        <f>ISI!L34+NFM!L50+CHI!L39+NMM!L38+PPA!L39+FBT!L19+TRE!L19+MAE!L19+TEL!L19+WWP!L19+OIS!L19</f>
        <v>28.661478933791919</v>
      </c>
      <c r="M38" s="206">
        <f>ISI!M34+NFM!M50+CHI!M39+NMM!M38+PPA!M39+FBT!M19+TRE!M19+MAE!M19+TEL!M19+WWP!M19+OIS!M19</f>
        <v>33.438435081685299</v>
      </c>
      <c r="N38" s="206">
        <f>ISI!N34+NFM!N50+CHI!N39+NMM!N38+PPA!N39+FBT!N19+TRE!N19+MAE!N19+TEL!N19+WWP!N19+OIS!N19</f>
        <v>29.616852966466038</v>
      </c>
      <c r="O38" s="206">
        <f>ISI!O34+NFM!O50+CHI!O39+NMM!O38+PPA!O39+FBT!O19+TRE!O19+MAE!O19+TEL!O19+WWP!O19+OIS!O19</f>
        <v>17.19690455717971</v>
      </c>
      <c r="P38" s="206">
        <f>ISI!P34+NFM!P50+CHI!P39+NMM!P38+PPA!P39+FBT!P19+TRE!P19+MAE!P19+TEL!P19+WWP!P19+OIS!P19</f>
        <v>54.456835769561472</v>
      </c>
      <c r="Q38" s="206">
        <f>ISI!Q34+NFM!Q50+CHI!Q39+NMM!Q38+PPA!Q39+FBT!Q19+TRE!Q19+MAE!Q19+TEL!Q19+WWP!Q19+OIS!Q19</f>
        <v>8.5363714531384343</v>
      </c>
      <c r="R38" s="206">
        <f>ISI!R34+NFM!R50+CHI!R39+NMM!R38+PPA!R39+FBT!R19+TRE!R19+MAE!R19+TEL!R19+WWP!R19+OIS!R19</f>
        <v>0.62476354256233879</v>
      </c>
      <c r="S38" s="206">
        <f>ISI!S34+NFM!S50+CHI!S39+NMM!S38+PPA!S39+FBT!S19+TRE!S19+MAE!S19+TEL!S19+WWP!S19+OIS!S19</f>
        <v>2.1938091143594147</v>
      </c>
      <c r="T38" s="206">
        <f>ISI!T34+NFM!T50+CHI!T39+NMM!T38+PPA!T39+FBT!T19+TRE!T19+MAE!T19+TEL!T19+WWP!T19+OIS!T19</f>
        <v>2.1470335339638864</v>
      </c>
      <c r="U38" s="206">
        <f>ISI!U34+NFM!U50+CHI!U39+NMM!U38+PPA!U39+FBT!U19+TRE!U19+MAE!U19+TEL!U19+WWP!U19+OIS!U19</f>
        <v>49.268787618228714</v>
      </c>
      <c r="V38" s="206">
        <f>ISI!V34+NFM!V50+CHI!V39+NMM!V38+PPA!V39+FBT!V19+TRE!V19+MAE!V19+TEL!V19+WWP!V19+OIS!V19</f>
        <v>26.521496130696473</v>
      </c>
      <c r="W38" s="206">
        <f>ISI!W34+NFM!W50+CHI!W39+NMM!W38+PPA!W39+FBT!W19+TRE!W19+MAE!W19+TEL!W19+WWP!W19+OIS!W19</f>
        <v>36.476784178847808</v>
      </c>
    </row>
    <row r="39" spans="1:23" ht="12" customHeight="1" x14ac:dyDescent="0.25">
      <c r="A39" s="19" t="s">
        <v>71</v>
      </c>
      <c r="B39" s="207">
        <f t="shared" ref="B39:W39" si="2">B40+B41</f>
        <v>6104.3233018056726</v>
      </c>
      <c r="C39" s="207">
        <f t="shared" si="2"/>
        <v>5807.6367153912297</v>
      </c>
      <c r="D39" s="207">
        <f t="shared" si="2"/>
        <v>5736.3007738607048</v>
      </c>
      <c r="E39" s="207">
        <f t="shared" si="2"/>
        <v>5641.3787618228707</v>
      </c>
      <c r="F39" s="207">
        <f t="shared" si="2"/>
        <v>5702.454084264833</v>
      </c>
      <c r="G39" s="207">
        <f t="shared" si="2"/>
        <v>5705.2032674118664</v>
      </c>
      <c r="H39" s="207">
        <f t="shared" si="2"/>
        <v>5493.7504729148741</v>
      </c>
      <c r="I39" s="207">
        <f t="shared" si="2"/>
        <v>5337.8333619948398</v>
      </c>
      <c r="J39" s="207">
        <f t="shared" si="2"/>
        <v>5200.28856405847</v>
      </c>
      <c r="K39" s="207">
        <f t="shared" si="2"/>
        <v>4686.4822871883052</v>
      </c>
      <c r="L39" s="207">
        <f t="shared" si="2"/>
        <v>5158.0395528804802</v>
      </c>
      <c r="M39" s="207">
        <f t="shared" si="2"/>
        <v>5050.7799656061898</v>
      </c>
      <c r="N39" s="207">
        <f t="shared" si="2"/>
        <v>4960.4818572656923</v>
      </c>
      <c r="O39" s="207">
        <f t="shared" si="2"/>
        <v>5031.4576956147894</v>
      </c>
      <c r="P39" s="207">
        <f t="shared" si="2"/>
        <v>4804.3552880481511</v>
      </c>
      <c r="Q39" s="207">
        <f t="shared" si="2"/>
        <v>5050.8271711091993</v>
      </c>
      <c r="R39" s="207">
        <f t="shared" si="2"/>
        <v>5250.2787618228704</v>
      </c>
      <c r="S39" s="207">
        <f t="shared" si="2"/>
        <v>5398.5167669819421</v>
      </c>
      <c r="T39" s="207">
        <f t="shared" si="2"/>
        <v>5276.6231298366292</v>
      </c>
      <c r="U39" s="207">
        <f t="shared" si="2"/>
        <v>5217.1039552880466</v>
      </c>
      <c r="V39" s="207">
        <f t="shared" si="2"/>
        <v>5149.7916595012884</v>
      </c>
      <c r="W39" s="207">
        <f t="shared" si="2"/>
        <v>5316.4534823731728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5948.771625107478</v>
      </c>
      <c r="C40" s="206">
        <f>ISI!C36+NFM!C52+CHI!C41+NMM!C40+PPA!C41+FBT!C21+TRE!C21+MAE!C21+TEL!C21+WWP!C21+OIS!C21</f>
        <v>5641.2945829750643</v>
      </c>
      <c r="D40" s="206">
        <f>ISI!D36+NFM!D52+CHI!D41+NMM!D40+PPA!D41+FBT!D21+TRE!D21+MAE!D21+TEL!D21+WWP!D21+OIS!D21</f>
        <v>5572.1261392949264</v>
      </c>
      <c r="E40" s="206">
        <f>ISI!E36+NFM!E52+CHI!E41+NMM!E40+PPA!E41+FBT!E21+TRE!E21+MAE!E21+TEL!E21+WWP!E21+OIS!E21</f>
        <v>5456.9249355116071</v>
      </c>
      <c r="F40" s="206">
        <f>ISI!F36+NFM!F52+CHI!F41+NMM!F40+PPA!F41+FBT!F21+TRE!F21+MAE!F21+TEL!F21+WWP!F21+OIS!F21</f>
        <v>5481.1565778159938</v>
      </c>
      <c r="G40" s="206">
        <f>ISI!G36+NFM!G52+CHI!G41+NMM!G40+PPA!G41+FBT!G21+TRE!G21+MAE!G21+TEL!G21+WWP!G21+OIS!G21</f>
        <v>5490.4932932072234</v>
      </c>
      <c r="H40" s="206">
        <f>ISI!H36+NFM!H52+CHI!H41+NMM!H40+PPA!H41+FBT!H21+TRE!H21+MAE!H21+TEL!H21+WWP!H21+OIS!H21</f>
        <v>5262.3671539122943</v>
      </c>
      <c r="I40" s="206">
        <f>ISI!I36+NFM!I52+CHI!I41+NMM!I40+PPA!I41+FBT!I21+TRE!I21+MAE!I21+TEL!I21+WWP!I21+OIS!I21</f>
        <v>5111.2363714531375</v>
      </c>
      <c r="J40" s="206">
        <f>ISI!J36+NFM!J52+CHI!J41+NMM!J40+PPA!J41+FBT!J21+TRE!J21+MAE!J21+TEL!J21+WWP!J21+OIS!J21</f>
        <v>4979.8120378331905</v>
      </c>
      <c r="K40" s="206">
        <f>ISI!K36+NFM!K52+CHI!K41+NMM!K40+PPA!K41+FBT!K21+TRE!K21+MAE!K21+TEL!K21+WWP!K21+OIS!K21</f>
        <v>4505.7079965606181</v>
      </c>
      <c r="L40" s="206">
        <f>ISI!L36+NFM!L52+CHI!L41+NMM!L40+PPA!L41+FBT!L21+TRE!L21+MAE!L21+TEL!L21+WWP!L21+OIS!L21</f>
        <v>4959.4567497850376</v>
      </c>
      <c r="M40" s="206">
        <f>ISI!M36+NFM!M52+CHI!M41+NMM!M40+PPA!M41+FBT!M21+TRE!M21+MAE!M21+TEL!M21+WWP!M21+OIS!M21</f>
        <v>4859.9704213241603</v>
      </c>
      <c r="N40" s="206">
        <f>ISI!N36+NFM!N52+CHI!N41+NMM!N40+PPA!N41+FBT!N21+TRE!N21+MAE!N21+TEL!N21+WWP!N21+OIS!N21</f>
        <v>4767.5711951848671</v>
      </c>
      <c r="O40" s="206">
        <f>ISI!O36+NFM!O52+CHI!O41+NMM!O40+PPA!O41+FBT!O21+TRE!O21+MAE!O21+TEL!O21+WWP!O21+OIS!O21</f>
        <v>4833.5816852966464</v>
      </c>
      <c r="P40" s="206">
        <f>ISI!P36+NFM!P52+CHI!P41+NMM!P40+PPA!P41+FBT!P21+TRE!P21+MAE!P21+TEL!P21+WWP!P21+OIS!P21</f>
        <v>4600.4044711951847</v>
      </c>
      <c r="Q40" s="206">
        <f>ISI!Q36+NFM!Q52+CHI!Q41+NMM!Q40+PPA!Q41+FBT!Q21+TRE!Q21+MAE!Q21+TEL!Q21+WWP!Q21+OIS!Q21</f>
        <v>4834.8542562338771</v>
      </c>
      <c r="R40" s="206">
        <f>ISI!R36+NFM!R52+CHI!R41+NMM!R40+PPA!R41+FBT!R21+TRE!R21+MAE!R21+TEL!R21+WWP!R21+OIS!R21</f>
        <v>5029.6144453998268</v>
      </c>
      <c r="S40" s="206">
        <f>ISI!S36+NFM!S52+CHI!S41+NMM!S40+PPA!S41+FBT!S21+TRE!S21+MAE!S21+TEL!S21+WWP!S21+OIS!S21</f>
        <v>5160.4107480653474</v>
      </c>
      <c r="T40" s="206">
        <f>ISI!T36+NFM!T52+CHI!T41+NMM!T40+PPA!T41+FBT!T21+TRE!T21+MAE!T21+TEL!T21+WWP!T21+OIS!T21</f>
        <v>5063.6376612209797</v>
      </c>
      <c r="U40" s="206">
        <f>ISI!U36+NFM!U52+CHI!U41+NMM!U40+PPA!U41+FBT!U21+TRE!U21+MAE!U21+TEL!U21+WWP!U21+OIS!U21</f>
        <v>5040.0190885640568</v>
      </c>
      <c r="V40" s="206">
        <f>ISI!V36+NFM!V52+CHI!V41+NMM!V40+PPA!V41+FBT!V21+TRE!V21+MAE!V21+TEL!V21+WWP!V21+OIS!V21</f>
        <v>4958.272141014616</v>
      </c>
      <c r="W40" s="206">
        <f>ISI!W36+NFM!W52+CHI!W41+NMM!W40+PPA!W41+FBT!W21+TRE!W21+MAE!W21+TEL!W21+WWP!W21+OIS!W21</f>
        <v>5097.3860705073084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155.55167669819431</v>
      </c>
      <c r="C41" s="206">
        <f>ISI!C37+NFM!C53+CHI!C42+NMM!C41+PPA!C42+FBT!C22+TRE!C22+MAE!C22+TEL!C22+WWP!C22+OIS!C22</f>
        <v>166.3421324161651</v>
      </c>
      <c r="D41" s="206">
        <f>ISI!D37+NFM!D53+CHI!D42+NMM!D41+PPA!D42+FBT!D22+TRE!D22+MAE!D22+TEL!D22+WWP!D22+OIS!D22</f>
        <v>164.17463456577809</v>
      </c>
      <c r="E41" s="206">
        <f>ISI!E37+NFM!E53+CHI!E42+NMM!E41+PPA!E42+FBT!E22+TRE!E22+MAE!E22+TEL!E22+WWP!E22+OIS!E22</f>
        <v>184.45382631126401</v>
      </c>
      <c r="F41" s="206">
        <f>ISI!F37+NFM!F53+CHI!F42+NMM!F41+PPA!F42+FBT!F22+TRE!F22+MAE!F22+TEL!F22+WWP!F22+OIS!F22</f>
        <v>221.29750644883919</v>
      </c>
      <c r="G41" s="206">
        <f>ISI!G37+NFM!G53+CHI!G42+NMM!G41+PPA!G42+FBT!G22+TRE!G22+MAE!G22+TEL!G22+WWP!G22+OIS!G22</f>
        <v>214.70997420464309</v>
      </c>
      <c r="H41" s="206">
        <f>ISI!H37+NFM!H53+CHI!H42+NMM!H41+PPA!H42+FBT!H22+TRE!H22+MAE!H22+TEL!H22+WWP!H22+OIS!H22</f>
        <v>231.38331900257961</v>
      </c>
      <c r="I41" s="206">
        <f>ISI!I37+NFM!I53+CHI!I42+NMM!I41+PPA!I42+FBT!I22+TRE!I22+MAE!I22+TEL!I22+WWP!I22+OIS!I22</f>
        <v>226.5969905417025</v>
      </c>
      <c r="J41" s="206">
        <f>ISI!J37+NFM!J53+CHI!J42+NMM!J41+PPA!J42+FBT!J22+TRE!J22+MAE!J22+TEL!J22+WWP!J22+OIS!J22</f>
        <v>220.4765262252794</v>
      </c>
      <c r="K41" s="206">
        <f>ISI!K37+NFM!K53+CHI!K42+NMM!K41+PPA!K42+FBT!K22+TRE!K22+MAE!K22+TEL!K22+WWP!K22+OIS!K22</f>
        <v>180.77429062768701</v>
      </c>
      <c r="L41" s="206">
        <f>ISI!L37+NFM!L53+CHI!L42+NMM!L41+PPA!L42+FBT!L22+TRE!L22+MAE!L22+TEL!L22+WWP!L22+OIS!L22</f>
        <v>198.58280309544281</v>
      </c>
      <c r="M41" s="206">
        <f>ISI!M37+NFM!M53+CHI!M42+NMM!M41+PPA!M42+FBT!M22+TRE!M22+MAE!M22+TEL!M22+WWP!M22+OIS!M22</f>
        <v>190.80954428202921</v>
      </c>
      <c r="N41" s="206">
        <f>ISI!N37+NFM!N53+CHI!N42+NMM!N41+PPA!N42+FBT!N22+TRE!N22+MAE!N22+TEL!N22+WWP!N22+OIS!N22</f>
        <v>192.9106620808254</v>
      </c>
      <c r="O41" s="206">
        <f>ISI!O37+NFM!O53+CHI!O42+NMM!O41+PPA!O42+FBT!O22+TRE!O22+MAE!O22+TEL!O22+WWP!O22+OIS!O22</f>
        <v>197.8760103181427</v>
      </c>
      <c r="P41" s="206">
        <f>ISI!P37+NFM!P53+CHI!P42+NMM!P41+PPA!P42+FBT!P22+TRE!P22+MAE!P22+TEL!P22+WWP!P22+OIS!P22</f>
        <v>203.9508168529664</v>
      </c>
      <c r="Q41" s="206">
        <f>ISI!Q37+NFM!Q53+CHI!Q42+NMM!Q41+PPA!Q42+FBT!Q22+TRE!Q22+MAE!Q22+TEL!Q22+WWP!Q22+OIS!Q22</f>
        <v>215.97291487532249</v>
      </c>
      <c r="R41" s="206">
        <f>ISI!R37+NFM!R53+CHI!R42+NMM!R41+PPA!R42+FBT!R22+TRE!R22+MAE!R22+TEL!R22+WWP!R22+OIS!R22</f>
        <v>220.6643164230438</v>
      </c>
      <c r="S41" s="206">
        <f>ISI!S37+NFM!S53+CHI!S42+NMM!S41+PPA!S42+FBT!S22+TRE!S22+MAE!S22+TEL!S22+WWP!S22+OIS!S22</f>
        <v>238.10601891659499</v>
      </c>
      <c r="T41" s="206">
        <f>ISI!T37+NFM!T53+CHI!T42+NMM!T41+PPA!T42+FBT!T22+TRE!T22+MAE!T22+TEL!T22+WWP!T22+OIS!T22</f>
        <v>212.9854686156491</v>
      </c>
      <c r="U41" s="206">
        <f>ISI!U37+NFM!U53+CHI!U42+NMM!U41+PPA!U42+FBT!U22+TRE!U22+MAE!U22+TEL!U22+WWP!U22+OIS!U22</f>
        <v>177.08486672398971</v>
      </c>
      <c r="V41" s="206">
        <f>ISI!V37+NFM!V53+CHI!V42+NMM!V41+PPA!V42+FBT!V22+TRE!V22+MAE!V22+TEL!V22+WWP!V22+OIS!V22</f>
        <v>191.51951848667241</v>
      </c>
      <c r="W41" s="206">
        <f>ISI!W37+NFM!W53+CHI!W42+NMM!W41+PPA!W42+FBT!W22+TRE!W22+MAE!W22+TEL!W22+WWP!W22+OIS!W22</f>
        <v>219.0674118658641</v>
      </c>
    </row>
    <row r="42" spans="1:23" ht="12" customHeight="1" x14ac:dyDescent="0.25">
      <c r="A42" s="19" t="s">
        <v>37</v>
      </c>
      <c r="B42" s="207">
        <f t="shared" ref="B42:W42" si="3">SUM(B43:B48)</f>
        <v>61.431040412725721</v>
      </c>
      <c r="C42" s="207">
        <f t="shared" si="3"/>
        <v>62.601461736887359</v>
      </c>
      <c r="D42" s="207">
        <f t="shared" si="3"/>
        <v>68.954686156491817</v>
      </c>
      <c r="E42" s="207">
        <f t="shared" si="3"/>
        <v>79.344711951848666</v>
      </c>
      <c r="F42" s="207">
        <f t="shared" si="3"/>
        <v>101.82029234737749</v>
      </c>
      <c r="G42" s="207">
        <f t="shared" si="3"/>
        <v>104.7334479793637</v>
      </c>
      <c r="H42" s="207">
        <f t="shared" si="3"/>
        <v>128.83319002579535</v>
      </c>
      <c r="I42" s="207">
        <f t="shared" si="3"/>
        <v>131.17394668959588</v>
      </c>
      <c r="J42" s="207">
        <f t="shared" si="3"/>
        <v>131.89071367153912</v>
      </c>
      <c r="K42" s="207">
        <f t="shared" si="3"/>
        <v>126.94634565778158</v>
      </c>
      <c r="L42" s="207">
        <f t="shared" si="3"/>
        <v>102.66706792777299</v>
      </c>
      <c r="M42" s="207">
        <f t="shared" si="3"/>
        <v>90.020894239036977</v>
      </c>
      <c r="N42" s="207">
        <f t="shared" si="3"/>
        <v>101.00791057609632</v>
      </c>
      <c r="O42" s="207">
        <f t="shared" si="3"/>
        <v>103.75460017196903</v>
      </c>
      <c r="P42" s="207">
        <f t="shared" si="3"/>
        <v>145.57652622527945</v>
      </c>
      <c r="Q42" s="207">
        <f t="shared" si="3"/>
        <v>158.1237317282889</v>
      </c>
      <c r="R42" s="207">
        <f t="shared" si="3"/>
        <v>158.34668959587273</v>
      </c>
      <c r="S42" s="207">
        <f t="shared" si="3"/>
        <v>157.93250214961307</v>
      </c>
      <c r="T42" s="207">
        <f t="shared" si="3"/>
        <v>222.04806534823732</v>
      </c>
      <c r="U42" s="207">
        <f t="shared" si="3"/>
        <v>203.35657781599315</v>
      </c>
      <c r="V42" s="207">
        <f t="shared" si="3"/>
        <v>187.92381771281168</v>
      </c>
      <c r="W42" s="207">
        <f t="shared" si="3"/>
        <v>180.55073086844365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42.156233877901983</v>
      </c>
      <c r="C43" s="206">
        <f>ISI!C39+NFM!C55+CHI!C44+NMM!C43+PPA!C44+FBT!C24+TRE!C24+MAE!C24+TEL!C24+WWP!C24+OIS!C24</f>
        <v>43.613241616509029</v>
      </c>
      <c r="D43" s="206">
        <f>ISI!D39+NFM!D55+CHI!D44+NMM!D43+PPA!D44+FBT!D24+TRE!D24+MAE!D24+TEL!D24+WWP!D24+OIS!D24</f>
        <v>49.942648323301796</v>
      </c>
      <c r="E43" s="206">
        <f>ISI!E39+NFM!E55+CHI!E44+NMM!E43+PPA!E44+FBT!E24+TRE!E24+MAE!E24+TEL!E24+WWP!E24+OIS!E24</f>
        <v>57.346947549441097</v>
      </c>
      <c r="F43" s="206">
        <f>ISI!F39+NFM!F55+CHI!F44+NMM!F43+PPA!F44+FBT!F24+TRE!F24+MAE!F24+TEL!F24+WWP!F24+OIS!F24</f>
        <v>68.09501289767843</v>
      </c>
      <c r="G43" s="206">
        <f>ISI!G39+NFM!G55+CHI!G44+NMM!G43+PPA!G44+FBT!G24+TRE!G24+MAE!G24+TEL!G24+WWP!G24+OIS!G24</f>
        <v>73.707824591573498</v>
      </c>
      <c r="H43" s="206">
        <f>ISI!H39+NFM!H55+CHI!H44+NMM!H43+PPA!H44+FBT!H24+TRE!H24+MAE!H24+TEL!H24+WWP!H24+OIS!H24</f>
        <v>79.249097162510765</v>
      </c>
      <c r="I43" s="206">
        <f>ISI!I39+NFM!I55+CHI!I44+NMM!I43+PPA!I44+FBT!I24+TRE!I24+MAE!I24+TEL!I24+WWP!I24+OIS!I24</f>
        <v>77.171109200343935</v>
      </c>
      <c r="J43" s="206">
        <f>ISI!J39+NFM!J55+CHI!J44+NMM!J43+PPA!J44+FBT!J24+TRE!J24+MAE!J24+TEL!J24+WWP!J24+OIS!J24</f>
        <v>76.836629406706791</v>
      </c>
      <c r="K43" s="206">
        <f>ISI!K39+NFM!K55+CHI!K44+NMM!K43+PPA!K44+FBT!K24+TRE!K24+MAE!K24+TEL!K24+WWP!K24+OIS!K24</f>
        <v>75.284264832330166</v>
      </c>
      <c r="L43" s="206">
        <f>ISI!L39+NFM!L55+CHI!L44+NMM!L43+PPA!L44+FBT!L24+TRE!L24+MAE!L24+TEL!L24+WWP!L24+OIS!L24</f>
        <v>65.658813413585548</v>
      </c>
      <c r="M43" s="206">
        <f>ISI!M39+NFM!M55+CHI!M44+NMM!M43+PPA!M44+FBT!M24+TRE!M24+MAE!M24+TEL!M24+WWP!M24+OIS!M24</f>
        <v>68.930954428202924</v>
      </c>
      <c r="N43" s="206">
        <f>ISI!N39+NFM!N55+CHI!N44+NMM!N43+PPA!N44+FBT!N24+TRE!N24+MAE!N24+TEL!N24+WWP!N24+OIS!N24</f>
        <v>68.238349097162526</v>
      </c>
      <c r="O43" s="206">
        <f>ISI!O39+NFM!O55+CHI!O44+NMM!O43+PPA!O44+FBT!O24+TRE!O24+MAE!O24+TEL!O24+WWP!O24+OIS!O24</f>
        <v>66.303611349956995</v>
      </c>
      <c r="P43" s="206">
        <f>ISI!P39+NFM!P55+CHI!P44+NMM!P43+PPA!P44+FBT!P24+TRE!P24+MAE!P24+TEL!P24+WWP!P24+OIS!P24</f>
        <v>107.09845227858985</v>
      </c>
      <c r="Q43" s="206">
        <f>ISI!Q39+NFM!Q55+CHI!Q44+NMM!Q43+PPA!Q44+FBT!Q24+TRE!Q24+MAE!Q24+TEL!Q24+WWP!Q24+OIS!Q24</f>
        <v>123.09828030954429</v>
      </c>
      <c r="R43" s="206">
        <f>ISI!R39+NFM!R55+CHI!R44+NMM!R43+PPA!R44+FBT!R24+TRE!R24+MAE!R24+TEL!R24+WWP!R24+OIS!R24</f>
        <v>125.95150472914875</v>
      </c>
      <c r="S43" s="206">
        <f>ISI!S39+NFM!S55+CHI!S44+NMM!S43+PPA!S44+FBT!S24+TRE!S24+MAE!S24+TEL!S24+WWP!S24+OIS!S24</f>
        <v>120.31109200343937</v>
      </c>
      <c r="T43" s="206">
        <f>ISI!T39+NFM!T55+CHI!T44+NMM!T43+PPA!T44+FBT!T24+TRE!T24+MAE!T24+TEL!T24+WWP!T24+OIS!T24</f>
        <v>113.23766122098021</v>
      </c>
      <c r="U43" s="206">
        <f>ISI!U39+NFM!U55+CHI!U44+NMM!U43+PPA!U44+FBT!U24+TRE!U24+MAE!U24+TEL!U24+WWP!U24+OIS!U24</f>
        <v>95.158555460017197</v>
      </c>
      <c r="V43" s="206">
        <f>ISI!V39+NFM!V55+CHI!V44+NMM!V43+PPA!V44+FBT!V24+TRE!V24+MAE!V24+TEL!V24+WWP!V24+OIS!V24</f>
        <v>92.087446259673271</v>
      </c>
      <c r="W43" s="206">
        <f>ISI!W39+NFM!W55+CHI!W44+NMM!W43+PPA!W44+FBT!W24+TRE!W24+MAE!W24+TEL!W24+WWP!W24+OIS!W24</f>
        <v>85.238435081685282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19.274806534823735</v>
      </c>
      <c r="C44" s="206">
        <f>ISI!C40+NFM!C56+CHI!C45+NMM!C44+PPA!C45+FBT!C25+TRE!C25+MAE!C25+TEL!C25+WWP!C25+OIS!C25</f>
        <v>18.988220120378326</v>
      </c>
      <c r="D44" s="206">
        <f>ISI!D40+NFM!D56+CHI!D45+NMM!D44+PPA!D45+FBT!D25+TRE!D25+MAE!D25+TEL!D25+WWP!D25+OIS!D25</f>
        <v>19.012037833190028</v>
      </c>
      <c r="E44" s="206">
        <f>ISI!E40+NFM!E56+CHI!E45+NMM!E44+PPA!E45+FBT!E25+TRE!E25+MAE!E25+TEL!E25+WWP!E25+OIS!E25</f>
        <v>21.997764402407562</v>
      </c>
      <c r="F44" s="206">
        <f>ISI!F40+NFM!F56+CHI!F45+NMM!F44+PPA!F45+FBT!F25+TRE!F25+MAE!F25+TEL!F25+WWP!F25+OIS!F25</f>
        <v>24.123473774720551</v>
      </c>
      <c r="G44" s="206">
        <f>ISI!G40+NFM!G56+CHI!G45+NMM!G44+PPA!G45+FBT!G25+TRE!G25+MAE!G25+TEL!G25+WWP!G25+OIS!G25</f>
        <v>20.755717970765257</v>
      </c>
      <c r="H44" s="206">
        <f>ISI!H40+NFM!H56+CHI!H45+NMM!H44+PPA!H45+FBT!H25+TRE!H25+MAE!H25+TEL!H25+WWP!H25+OIS!H25</f>
        <v>24.266809974204637</v>
      </c>
      <c r="I44" s="206">
        <f>ISI!I40+NFM!I56+CHI!I45+NMM!I44+PPA!I45+FBT!I25+TRE!I25+MAE!I25+TEL!I25+WWP!I25+OIS!I25</f>
        <v>22.117110920034388</v>
      </c>
      <c r="J44" s="206">
        <f>ISI!J40+NFM!J56+CHI!J45+NMM!J44+PPA!J45+FBT!J25+TRE!J25+MAE!J25+TEL!J25+WWP!J25+OIS!J25</f>
        <v>22.165004299226137</v>
      </c>
      <c r="K44" s="206">
        <f>ISI!K40+NFM!K56+CHI!K45+NMM!K44+PPA!K45+FBT!K25+TRE!K25+MAE!K25+TEL!K25+WWP!K25+OIS!K25</f>
        <v>20.469131556319859</v>
      </c>
      <c r="L44" s="206">
        <f>ISI!L40+NFM!L56+CHI!L45+NMM!L44+PPA!L45+FBT!L25+TRE!L25+MAE!L25+TEL!L25+WWP!L25+OIS!L25</f>
        <v>22.905331040412726</v>
      </c>
      <c r="M44" s="206">
        <f>ISI!M40+NFM!M56+CHI!M45+NMM!M44+PPA!M45+FBT!M25+TRE!M25+MAE!M25+TEL!M25+WWP!M25+OIS!M25</f>
        <v>20.230266552020638</v>
      </c>
      <c r="N44" s="206">
        <f>ISI!N40+NFM!N56+CHI!N45+NMM!N44+PPA!N45+FBT!N25+TRE!N25+MAE!N25+TEL!N25+WWP!N25+OIS!N25</f>
        <v>21.281083404987097</v>
      </c>
      <c r="O44" s="206">
        <f>ISI!O40+NFM!O56+CHI!O45+NMM!O44+PPA!O45+FBT!O25+TRE!O25+MAE!O25+TEL!O25+WWP!O25+OIS!O25</f>
        <v>26.846259673258807</v>
      </c>
      <c r="P44" s="206">
        <f>ISI!P40+NFM!P56+CHI!P45+NMM!P44+PPA!P45+FBT!P25+TRE!P25+MAE!P25+TEL!P25+WWP!P25+OIS!P25</f>
        <v>25.222098022355976</v>
      </c>
      <c r="Q44" s="206">
        <f>ISI!Q40+NFM!Q56+CHI!Q45+NMM!Q44+PPA!Q45+FBT!Q25+TRE!Q25+MAE!Q25+TEL!Q25+WWP!Q25+OIS!Q25</f>
        <v>20.512811693895095</v>
      </c>
      <c r="R44" s="206">
        <f>ISI!R40+NFM!R56+CHI!R45+NMM!R44+PPA!R45+FBT!R25+TRE!R25+MAE!R25+TEL!R25+WWP!R25+OIS!R25</f>
        <v>20.353482373172824</v>
      </c>
      <c r="S44" s="206">
        <f>ISI!S40+NFM!S56+CHI!S45+NMM!S44+PPA!S45+FBT!S25+TRE!S25+MAE!S25+TEL!S25+WWP!S25+OIS!S25</f>
        <v>21.393465176268268</v>
      </c>
      <c r="T44" s="206">
        <f>ISI!T40+NFM!T56+CHI!T45+NMM!T44+PPA!T45+FBT!T25+TRE!T25+MAE!T25+TEL!T25+WWP!T25+OIS!T25</f>
        <v>34.504643164230444</v>
      </c>
      <c r="U44" s="206">
        <f>ISI!U40+NFM!U56+CHI!U45+NMM!U44+PPA!U45+FBT!U25+TRE!U25+MAE!U25+TEL!U25+WWP!U25+OIS!U25</f>
        <v>39.849527085124684</v>
      </c>
      <c r="V44" s="206">
        <f>ISI!V40+NFM!V56+CHI!V45+NMM!V44+PPA!V45+FBT!V25+TRE!V25+MAE!V25+TEL!V25+WWP!V25+OIS!V25</f>
        <v>44.191573516766979</v>
      </c>
      <c r="W44" s="206">
        <f>ISI!W40+NFM!W56+CHI!W45+NMM!W44+PPA!W45+FBT!W25+TRE!W25+MAE!W25+TEL!W25+WWP!W25+OIS!W25</f>
        <v>45.856663800515904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9.6018056749785021</v>
      </c>
      <c r="G45" s="206">
        <f>ISI!G41+NFM!G57+CHI!G46+NMM!G45+PPA!G46+FBT!G26+TRE!G26+MAE!G26+TEL!G26+WWP!G26+OIS!G26</f>
        <v>10.26990541702494</v>
      </c>
      <c r="H45" s="206">
        <f>ISI!H41+NFM!H57+CHI!H46+NMM!H45+PPA!H46+FBT!H26+TRE!H26+MAE!H26+TEL!H26+WWP!H26+OIS!H26</f>
        <v>25.317282889079959</v>
      </c>
      <c r="I45" s="206">
        <f>ISI!I41+NFM!I57+CHI!I46+NMM!I45+PPA!I46+FBT!I26+TRE!I26+MAE!I26+TEL!I26+WWP!I26+OIS!I26</f>
        <v>31.885726569217539</v>
      </c>
      <c r="J45" s="206">
        <f>ISI!J41+NFM!J57+CHI!J46+NMM!J45+PPA!J46+FBT!J26+TRE!J26+MAE!J26+TEL!J26+WWP!J26+OIS!J26</f>
        <v>32.889079965606193</v>
      </c>
      <c r="K45" s="206">
        <f>ISI!K41+NFM!K57+CHI!K46+NMM!K45+PPA!K46+FBT!K26+TRE!K26+MAE!K26+TEL!K26+WWP!K26+OIS!K26</f>
        <v>31.19294926913155</v>
      </c>
      <c r="L45" s="206">
        <f>ISI!L41+NFM!L57+CHI!L46+NMM!L45+PPA!L46+FBT!L26+TRE!L26+MAE!L26+TEL!L26+WWP!L26+OIS!L26</f>
        <v>14.10292347377472</v>
      </c>
      <c r="M45" s="206">
        <f>ISI!M41+NFM!M57+CHI!M46+NMM!M45+PPA!M46+FBT!M26+TRE!M26+MAE!M26+TEL!M26+WWP!M26+OIS!M26</f>
        <v>0.8596732588134135</v>
      </c>
      <c r="N45" s="206">
        <f>ISI!N41+NFM!N57+CHI!N46+NMM!N45+PPA!N46+FBT!N26+TRE!N26+MAE!N26+TEL!N26+WWP!N26+OIS!N26</f>
        <v>11.488478073946689</v>
      </c>
      <c r="O45" s="206">
        <f>ISI!O41+NFM!O57+CHI!O46+NMM!O45+PPA!O46+FBT!O26+TRE!O26+MAE!O26+TEL!O26+WWP!O26+OIS!O26</f>
        <v>10.60472914875322</v>
      </c>
      <c r="P45" s="206">
        <f>ISI!P41+NFM!P57+CHI!P46+NMM!P45+PPA!P46+FBT!P26+TRE!P26+MAE!P26+TEL!P26+WWP!P26+OIS!P26</f>
        <v>13.255975924333621</v>
      </c>
      <c r="Q45" s="206">
        <f>ISI!Q41+NFM!Q57+CHI!Q46+NMM!Q45+PPA!Q46+FBT!Q26+TRE!Q26+MAE!Q26+TEL!Q26+WWP!Q26+OIS!Q26</f>
        <v>14.51263972484953</v>
      </c>
      <c r="R45" s="206">
        <f>ISI!R41+NFM!R57+CHI!R46+NMM!R45+PPA!R46+FBT!R26+TRE!R26+MAE!R26+TEL!R26+WWP!R26+OIS!R26</f>
        <v>12.04170249355116</v>
      </c>
      <c r="S45" s="206">
        <f>ISI!S41+NFM!S57+CHI!S46+NMM!S45+PPA!S46+FBT!S26+TRE!S26+MAE!S26+TEL!S26+WWP!S26+OIS!S26</f>
        <v>16.227944969905419</v>
      </c>
      <c r="T45" s="206">
        <f>ISI!T41+NFM!T57+CHI!T46+NMM!T45+PPA!T46+FBT!T26+TRE!T26+MAE!T26+TEL!T26+WWP!T26+OIS!T26</f>
        <v>74.305760963026643</v>
      </c>
      <c r="U45" s="206">
        <f>ISI!U41+NFM!U57+CHI!U46+NMM!U45+PPA!U46+FBT!U26+TRE!U26+MAE!U26+TEL!U26+WWP!U26+OIS!U26</f>
        <v>68.348495270851245</v>
      </c>
      <c r="V45" s="206">
        <f>ISI!V41+NFM!V57+CHI!V46+NMM!V45+PPA!V46+FBT!V26+TRE!V26+MAE!V26+TEL!V26+WWP!V26+OIS!V26</f>
        <v>51.644797936371447</v>
      </c>
      <c r="W45" s="206">
        <f>ISI!W41+NFM!W57+CHI!W46+NMM!W45+PPA!W46+FBT!W26+TRE!W26+MAE!W26+TEL!W26+WWP!W26+OIS!W26</f>
        <v>49.455631986242473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2890.5847807394671</v>
      </c>
      <c r="C49" s="208">
        <f>ISI!C45+NFM!C61+CHI!C50+NMM!C49+PPA!C50+FBT!C30+TRE!C30+MAE!C30+TEL!C30+WWP!C30+OIS!C30</f>
        <v>2903.7452278589858</v>
      </c>
      <c r="D49" s="208">
        <f>ISI!D45+NFM!D61+CHI!D50+NMM!D49+PPA!D50+FBT!D30+TRE!D30+MAE!D30+TEL!D30+WWP!D30+OIS!D30</f>
        <v>2977.667927773</v>
      </c>
      <c r="E49" s="208">
        <f>ISI!E45+NFM!E61+CHI!E50+NMM!E49+PPA!E50+FBT!E30+TRE!E30+MAE!E30+TEL!E30+WWP!E30+OIS!E30</f>
        <v>3064.3450558899399</v>
      </c>
      <c r="F49" s="208">
        <f>ISI!F45+NFM!F61+CHI!F50+NMM!F49+PPA!F50+FBT!F30+TRE!F30+MAE!F30+TEL!F30+WWP!F30+OIS!F30</f>
        <v>3245.7007738607044</v>
      </c>
      <c r="G49" s="208">
        <f>ISI!G45+NFM!G61+CHI!G50+NMM!G49+PPA!G50+FBT!G30+TRE!G30+MAE!G30+TEL!G30+WWP!G30+OIS!G30</f>
        <v>3178.68056749785</v>
      </c>
      <c r="H49" s="208">
        <f>ISI!H45+NFM!H61+CHI!H50+NMM!H49+PPA!H50+FBT!H30+TRE!H30+MAE!H30+TEL!H30+WWP!H30+OIS!H30</f>
        <v>2523.7652622527944</v>
      </c>
      <c r="I49" s="208">
        <f>ISI!I45+NFM!I61+CHI!I50+NMM!I49+PPA!I50+FBT!I30+TRE!I30+MAE!I30+TEL!I30+WWP!I30+OIS!I30</f>
        <v>2505.278503869305</v>
      </c>
      <c r="J49" s="208">
        <f>ISI!J45+NFM!J61+CHI!J50+NMM!J49+PPA!J50+FBT!J30+TRE!J30+MAE!J30+TEL!J30+WWP!J30+OIS!J30</f>
        <v>2507.5475494410998</v>
      </c>
      <c r="K49" s="208">
        <f>ISI!K45+NFM!K61+CHI!K50+NMM!K49+PPA!K50+FBT!K30+TRE!K30+MAE!K30+TEL!K30+WWP!K30+OIS!K30</f>
        <v>2147.3918314703346</v>
      </c>
      <c r="L49" s="208">
        <f>ISI!L45+NFM!L61+CHI!L50+NMM!L49+PPA!L50+FBT!L30+TRE!L30+MAE!L30+TEL!L30+WWP!L30+OIS!L30</f>
        <v>2271.9976784178853</v>
      </c>
      <c r="M49" s="208">
        <f>ISI!M45+NFM!M61+CHI!M50+NMM!M49+PPA!M50+FBT!M30+TRE!M30+MAE!M30+TEL!M30+WWP!M30+OIS!M30</f>
        <v>2206.983920894239</v>
      </c>
      <c r="N49" s="208">
        <f>ISI!N45+NFM!N61+CHI!N50+NMM!N49+PPA!N50+FBT!N30+TRE!N30+MAE!N30+TEL!N30+WWP!N30+OIS!N30</f>
        <v>2127.9257093723136</v>
      </c>
      <c r="O49" s="208">
        <f>ISI!O45+NFM!O61+CHI!O50+NMM!O49+PPA!O50+FBT!O30+TRE!O30+MAE!O30+TEL!O30+WWP!O30+OIS!O30</f>
        <v>2118.6109200343935</v>
      </c>
      <c r="P49" s="208">
        <f>ISI!P45+NFM!P61+CHI!P50+NMM!P49+PPA!P50+FBT!P30+TRE!P30+MAE!P30+TEL!P30+WWP!P30+OIS!P30</f>
        <v>2098.2611349957006</v>
      </c>
      <c r="Q49" s="208">
        <f>ISI!Q45+NFM!Q61+CHI!Q50+NMM!Q49+PPA!Q50+FBT!Q30+TRE!Q30+MAE!Q30+TEL!Q30+WWP!Q30+OIS!Q30</f>
        <v>1752.3201203783317</v>
      </c>
      <c r="R49" s="208">
        <f>ISI!R45+NFM!R61+CHI!R50+NMM!R49+PPA!R50+FBT!R30+TRE!R30+MAE!R30+TEL!R30+WWP!R30+OIS!R30</f>
        <v>1687.6264832330189</v>
      </c>
      <c r="S49" s="208">
        <f>ISI!S45+NFM!S61+CHI!S50+NMM!S49+PPA!S50+FBT!S30+TRE!S30+MAE!S30+TEL!S30+WWP!S30+OIS!S30</f>
        <v>1536.8438521066207</v>
      </c>
      <c r="T49" s="208">
        <f>ISI!T45+NFM!T61+CHI!T50+NMM!T49+PPA!T50+FBT!T30+TRE!T30+MAE!T30+TEL!T30+WWP!T30+OIS!T30</f>
        <v>1437.8650042992253</v>
      </c>
      <c r="U49" s="208">
        <f>ISI!U45+NFM!U61+CHI!U50+NMM!U49+PPA!U50+FBT!U30+TRE!U30+MAE!U30+TEL!U30+WWP!U30+OIS!U30</f>
        <v>1487.0404127257098</v>
      </c>
      <c r="V49" s="208">
        <f>ISI!V45+NFM!V61+CHI!V50+NMM!V49+PPA!V50+FBT!V30+TRE!V30+MAE!V30+TEL!V30+WWP!V30+OIS!V30</f>
        <v>1323.3515047291487</v>
      </c>
      <c r="W49" s="208">
        <f>ISI!W45+NFM!W61+CHI!W50+NMM!W49+PPA!W50+FBT!W30+TRE!W30+MAE!W30+TEL!W30+WWP!W30+OIS!W30</f>
        <v>1406.336973344798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3466.4081685296646</v>
      </c>
      <c r="C50" s="209">
        <f>ISI!C46+NFM!C62+CHI!C51+NMM!C50+PPA!C51+FBT!C31+TRE!C31+MAE!C31+TEL!C31+WWP!C31+OIS!C31</f>
        <v>3487.7103181427342</v>
      </c>
      <c r="D50" s="209">
        <f>ISI!D46+NFM!D62+CHI!D51+NMM!D50+PPA!D51+FBT!D31+TRE!D31+MAE!D31+TEL!D31+WWP!D31+OIS!D31</f>
        <v>3544.5000859845213</v>
      </c>
      <c r="E50" s="209">
        <f>ISI!E46+NFM!E62+CHI!E51+NMM!E50+PPA!E51+FBT!E31+TRE!E31+MAE!E31+TEL!E31+WWP!E31+OIS!E31</f>
        <v>3484.9592433361991</v>
      </c>
      <c r="F50" s="209">
        <f>ISI!F46+NFM!F62+CHI!F51+NMM!F50+PPA!F51+FBT!F31+TRE!F31+MAE!F31+TEL!F31+WWP!F31+OIS!F31</f>
        <v>3542.9585554600167</v>
      </c>
      <c r="G50" s="209">
        <f>ISI!G46+NFM!G62+CHI!G51+NMM!G50+PPA!G51+FBT!G31+TRE!G31+MAE!G31+TEL!G31+WWP!G31+OIS!G31</f>
        <v>3562.4433361994838</v>
      </c>
      <c r="H50" s="209">
        <f>ISI!H46+NFM!H62+CHI!H51+NMM!H50+PPA!H51+FBT!H31+TRE!H31+MAE!H31+TEL!H31+WWP!H31+OIS!H31</f>
        <v>3569.1404127257092</v>
      </c>
      <c r="I50" s="209">
        <f>ISI!I46+NFM!I62+CHI!I51+NMM!I50+PPA!I51+FBT!I31+TRE!I31+MAE!I31+TEL!I31+WWP!I31+OIS!I31</f>
        <v>3626.6546001719689</v>
      </c>
      <c r="J50" s="209">
        <f>ISI!J46+NFM!J62+CHI!J51+NMM!J50+PPA!J51+FBT!J31+TRE!J31+MAE!J31+TEL!J31+WWP!J31+OIS!J31</f>
        <v>3601.1668959587278</v>
      </c>
      <c r="K50" s="209">
        <f>ISI!K46+NFM!K62+CHI!K51+NMM!K50+PPA!K51+FBT!K31+TRE!K31+MAE!K31+TEL!K31+WWP!K31+OIS!K31</f>
        <v>3136.3542562338775</v>
      </c>
      <c r="L50" s="209">
        <f>ISI!L46+NFM!L62+CHI!L51+NMM!L50+PPA!L51+FBT!L31+TRE!L31+MAE!L31+TEL!L31+WWP!L31+OIS!L31</f>
        <v>3362.1709372312998</v>
      </c>
      <c r="M50" s="209">
        <f>ISI!M46+NFM!M62+CHI!M51+NMM!M50+PPA!M51+FBT!M31+TRE!M31+MAE!M31+TEL!M31+WWP!M31+OIS!M31</f>
        <v>3354.314703353396</v>
      </c>
      <c r="N50" s="209">
        <f>ISI!N46+NFM!N62+CHI!N51+NMM!N50+PPA!N51+FBT!N31+TRE!N31+MAE!N31+TEL!N31+WWP!N31+OIS!N31</f>
        <v>3005.9624247635425</v>
      </c>
      <c r="O50" s="209">
        <f>ISI!O46+NFM!O62+CHI!O51+NMM!O50+PPA!O51+FBT!O31+TRE!O31+MAE!O31+TEL!O31+WWP!O31+OIS!O31</f>
        <v>2991.4520206362854</v>
      </c>
      <c r="P50" s="209">
        <f>ISI!P46+NFM!P62+CHI!P51+NMM!P50+PPA!P51+FBT!P31+TRE!P31+MAE!P31+TEL!P31+WWP!P31+OIS!P31</f>
        <v>2852.4180567497851</v>
      </c>
      <c r="Q50" s="209">
        <f>ISI!Q46+NFM!Q62+CHI!Q51+NMM!Q50+PPA!Q51+FBT!Q31+TRE!Q31+MAE!Q31+TEL!Q31+WWP!Q31+OIS!Q31</f>
        <v>2956.5944969905408</v>
      </c>
      <c r="R50" s="209">
        <f>ISI!R46+NFM!R62+CHI!R51+NMM!R50+PPA!R51+FBT!R31+TRE!R31+MAE!R31+TEL!R31+WWP!R31+OIS!R31</f>
        <v>3060.120550300946</v>
      </c>
      <c r="S50" s="209">
        <f>ISI!S46+NFM!S62+CHI!S51+NMM!S50+PPA!S51+FBT!S31+TRE!S31+MAE!S31+TEL!S31+WWP!S31+OIS!S31</f>
        <v>3079.7957007738614</v>
      </c>
      <c r="T50" s="209">
        <f>ISI!T46+NFM!T62+CHI!T51+NMM!T50+PPA!T51+FBT!T31+TRE!T31+MAE!T31+TEL!T31+WWP!T31+OIS!T31</f>
        <v>3125.8523645743758</v>
      </c>
      <c r="U50" s="209">
        <f>ISI!U46+NFM!U62+CHI!U51+NMM!U50+PPA!U51+FBT!U31+TRE!U31+MAE!U31+TEL!U31+WWP!U31+OIS!U31</f>
        <v>3073.4093723129836</v>
      </c>
      <c r="V50" s="209">
        <f>ISI!V46+NFM!V62+CHI!V51+NMM!V50+PPA!V51+FBT!V31+TRE!V31+MAE!V31+TEL!V31+WWP!V31+OIS!V31</f>
        <v>3071.5859845227865</v>
      </c>
      <c r="W50" s="209">
        <f>ISI!W46+NFM!W62+CHI!W51+NMM!W50+PPA!W51+FBT!W31+TRE!W31+MAE!W31+TEL!W31+WWP!W31+OIS!W31</f>
        <v>3040.3530524505586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15235.471539122955</v>
      </c>
      <c r="C51" s="212">
        <f t="shared" si="4"/>
        <v>15158.887790197763</v>
      </c>
      <c r="D51" s="212">
        <f t="shared" si="4"/>
        <v>15448.99785038693</v>
      </c>
      <c r="E51" s="212">
        <f t="shared" si="4"/>
        <v>15505.464660361133</v>
      </c>
      <c r="F51" s="212">
        <f t="shared" si="4"/>
        <v>15706.677987962163</v>
      </c>
      <c r="G51" s="212">
        <f t="shared" si="4"/>
        <v>15602.055717970758</v>
      </c>
      <c r="H51" s="212">
        <f t="shared" si="4"/>
        <v>15275.199312123819</v>
      </c>
      <c r="I51" s="212">
        <f t="shared" si="4"/>
        <v>15356.204213241621</v>
      </c>
      <c r="J51" s="212">
        <f t="shared" si="4"/>
        <v>14766.635769561482</v>
      </c>
      <c r="K51" s="212">
        <f t="shared" si="4"/>
        <v>13311.773344797937</v>
      </c>
      <c r="L51" s="212">
        <f t="shared" si="4"/>
        <v>14322.873860705064</v>
      </c>
      <c r="M51" s="212">
        <f t="shared" si="4"/>
        <v>13779.767927772997</v>
      </c>
      <c r="N51" s="212">
        <f t="shared" si="4"/>
        <v>13558.768099742043</v>
      </c>
      <c r="O51" s="212">
        <f t="shared" si="4"/>
        <v>13350.827773000856</v>
      </c>
      <c r="P51" s="212">
        <f t="shared" si="4"/>
        <v>13080.792347377472</v>
      </c>
      <c r="Q51" s="212">
        <f t="shared" si="4"/>
        <v>13102.771023215819</v>
      </c>
      <c r="R51" s="212">
        <f t="shared" si="4"/>
        <v>13757.587188306097</v>
      </c>
      <c r="S51" s="212">
        <f t="shared" si="4"/>
        <v>13725.511263972487</v>
      </c>
      <c r="T51" s="212">
        <f t="shared" si="4"/>
        <v>13606.538521066203</v>
      </c>
      <c r="U51" s="212">
        <f t="shared" si="4"/>
        <v>13225.131642304385</v>
      </c>
      <c r="V51" s="212">
        <f t="shared" si="4"/>
        <v>13208.42493551161</v>
      </c>
      <c r="W51" s="212">
        <f t="shared" si="4"/>
        <v>13221.25494411006</v>
      </c>
    </row>
    <row r="52" spans="1:23" ht="12" customHeight="1" x14ac:dyDescent="0.25">
      <c r="A52" s="17" t="s">
        <v>16</v>
      </c>
      <c r="B52" s="211">
        <f>ISI!B$47</f>
        <v>690.57188306104911</v>
      </c>
      <c r="C52" s="211">
        <f>ISI!C$47</f>
        <v>699.31530524505547</v>
      </c>
      <c r="D52" s="211">
        <f>ISI!D$47</f>
        <v>694.78589853826304</v>
      </c>
      <c r="E52" s="211">
        <f>ISI!E$47</f>
        <v>698.0759243336197</v>
      </c>
      <c r="F52" s="211">
        <f>ISI!F$47</f>
        <v>720.67601031814263</v>
      </c>
      <c r="G52" s="211">
        <f>ISI!G$47</f>
        <v>711.62579535683506</v>
      </c>
      <c r="H52" s="211">
        <f>ISI!H$47</f>
        <v>721.32932072226981</v>
      </c>
      <c r="I52" s="211">
        <f>ISI!I$47</f>
        <v>706.5934651762683</v>
      </c>
      <c r="J52" s="211">
        <f>ISI!J$47</f>
        <v>688.07652622527939</v>
      </c>
      <c r="K52" s="211">
        <f>ISI!K$47</f>
        <v>601.97773000859854</v>
      </c>
      <c r="L52" s="211">
        <f>ISI!L$47</f>
        <v>691.67927773000838</v>
      </c>
      <c r="M52" s="211">
        <f>ISI!M$47</f>
        <v>686.10748065348207</v>
      </c>
      <c r="N52" s="211">
        <f>ISI!N$47</f>
        <v>688.0564058469472</v>
      </c>
      <c r="O52" s="211">
        <f>ISI!O$47</f>
        <v>683.21392949269125</v>
      </c>
      <c r="P52" s="211">
        <f>ISI!P$47</f>
        <v>684.03748925193452</v>
      </c>
      <c r="Q52" s="211">
        <f>ISI!Q$47</f>
        <v>794.74307824591551</v>
      </c>
      <c r="R52" s="211">
        <f>ISI!R$47</f>
        <v>824.1280309544278</v>
      </c>
      <c r="S52" s="211">
        <f>ISI!S$47</f>
        <v>851.35219260533074</v>
      </c>
      <c r="T52" s="211">
        <f>ISI!T$47</f>
        <v>799.08976784178822</v>
      </c>
      <c r="U52" s="211">
        <f>ISI!U$47</f>
        <v>771.28993981083386</v>
      </c>
      <c r="V52" s="211">
        <f>ISI!V$47</f>
        <v>728.29785038693012</v>
      </c>
      <c r="W52" s="211">
        <f>ISI!W$47</f>
        <v>769.12596732588122</v>
      </c>
    </row>
    <row r="53" spans="1:23" ht="12" customHeight="1" x14ac:dyDescent="0.25">
      <c r="A53" s="18" t="s">
        <v>41</v>
      </c>
      <c r="B53" s="206">
        <f>ISI!B$48</f>
        <v>677.89968337332255</v>
      </c>
      <c r="C53" s="206">
        <f>ISI!C$48</f>
        <v>688.80742858116957</v>
      </c>
      <c r="D53" s="206">
        <f>ISI!D$48</f>
        <v>685.45475429755652</v>
      </c>
      <c r="E53" s="206">
        <f>ISI!E$48</f>
        <v>689.20417047224294</v>
      </c>
      <c r="F53" s="206">
        <f>ISI!F$48</f>
        <v>710.65328141525731</v>
      </c>
      <c r="G53" s="206">
        <f>ISI!G$48</f>
        <v>701.3195449401677</v>
      </c>
      <c r="H53" s="206">
        <f>ISI!H$48</f>
        <v>709.85369754723695</v>
      </c>
      <c r="I53" s="206">
        <f>ISI!I$48</f>
        <v>694.93641240460465</v>
      </c>
      <c r="J53" s="206">
        <f>ISI!J$48</f>
        <v>677.42010031817608</v>
      </c>
      <c r="K53" s="206">
        <f>ISI!K$48</f>
        <v>597.32209076366541</v>
      </c>
      <c r="L53" s="206">
        <f>ISI!L$48</f>
        <v>682.3104192302244</v>
      </c>
      <c r="M53" s="206">
        <f>ISI!M$48</f>
        <v>673.77544446944557</v>
      </c>
      <c r="N53" s="206">
        <f>ISI!N$48</f>
        <v>677.92099537395359</v>
      </c>
      <c r="O53" s="206">
        <f>ISI!O$48</f>
        <v>673.63170943704506</v>
      </c>
      <c r="P53" s="206">
        <f>ISI!P$48</f>
        <v>675.08960989952743</v>
      </c>
      <c r="Q53" s="206">
        <f>ISI!Q$48</f>
        <v>786.51447905584382</v>
      </c>
      <c r="R53" s="206">
        <f>ISI!R$48</f>
        <v>816.81708168754074</v>
      </c>
      <c r="S53" s="206">
        <f>ISI!S$48</f>
        <v>851.35219260533074</v>
      </c>
      <c r="T53" s="206">
        <f>ISI!T$48</f>
        <v>799.08976784178822</v>
      </c>
      <c r="U53" s="206">
        <f>ISI!U$48</f>
        <v>771.28993981083386</v>
      </c>
      <c r="V53" s="206">
        <f>ISI!V$48</f>
        <v>728.29785038693012</v>
      </c>
      <c r="W53" s="206">
        <f>ISI!W$48</f>
        <v>769.12596732588122</v>
      </c>
    </row>
    <row r="54" spans="1:23" ht="12" customHeight="1" x14ac:dyDescent="0.25">
      <c r="A54" s="18" t="s">
        <v>42</v>
      </c>
      <c r="B54" s="206">
        <f>ISI!B$49</f>
        <v>12.67219968772654</v>
      </c>
      <c r="C54" s="206">
        <f>ISI!C$49</f>
        <v>10.507876663885851</v>
      </c>
      <c r="D54" s="206">
        <f>ISI!D$49</f>
        <v>9.331144240706486</v>
      </c>
      <c r="E54" s="206">
        <f>ISI!E$49</f>
        <v>8.8717538613767086</v>
      </c>
      <c r="F54" s="206">
        <f>ISI!F$49</f>
        <v>10.02272890288533</v>
      </c>
      <c r="G54" s="206">
        <f>ISI!G$49</f>
        <v>10.30625041666732</v>
      </c>
      <c r="H54" s="206">
        <f>ISI!H$49</f>
        <v>11.475623175032901</v>
      </c>
      <c r="I54" s="206">
        <f>ISI!I$49</f>
        <v>11.65705277166364</v>
      </c>
      <c r="J54" s="206">
        <f>ISI!J$49</f>
        <v>10.656425907103349</v>
      </c>
      <c r="K54" s="206">
        <f>ISI!K$49</f>
        <v>4.6556392449330737</v>
      </c>
      <c r="L54" s="206">
        <f>ISI!L$49</f>
        <v>9.3688584997839879</v>
      </c>
      <c r="M54" s="206">
        <f>ISI!M$49</f>
        <v>12.33203618403652</v>
      </c>
      <c r="N54" s="206">
        <f>ISI!N$49</f>
        <v>10.13541047299366</v>
      </c>
      <c r="O54" s="206">
        <f>ISI!O$49</f>
        <v>9.5822200556461681</v>
      </c>
      <c r="P54" s="206">
        <f>ISI!P$49</f>
        <v>8.9478793524071065</v>
      </c>
      <c r="Q54" s="206">
        <f>ISI!Q$49</f>
        <v>8.2285991900717459</v>
      </c>
      <c r="R54" s="206">
        <f>ISI!R$49</f>
        <v>7.3109492668870333</v>
      </c>
      <c r="S54" s="206">
        <f>ISI!S$49</f>
        <v>0</v>
      </c>
      <c r="T54" s="206">
        <f>ISI!T$49</f>
        <v>0</v>
      </c>
      <c r="U54" s="206">
        <f>ISI!U$49</f>
        <v>0</v>
      </c>
      <c r="V54" s="206">
        <f>ISI!V$49</f>
        <v>0</v>
      </c>
      <c r="W54" s="206">
        <f>ISI!W$49</f>
        <v>0</v>
      </c>
    </row>
    <row r="55" spans="1:23" ht="12" customHeight="1" x14ac:dyDescent="0.25">
      <c r="A55" s="19" t="s">
        <v>20</v>
      </c>
      <c r="B55" s="207">
        <f>NFM!B$63</f>
        <v>614.15374032674106</v>
      </c>
      <c r="C55" s="207">
        <f>NFM!C$63</f>
        <v>588.23422184006881</v>
      </c>
      <c r="D55" s="207">
        <f>NFM!D$63</f>
        <v>582.26784178847811</v>
      </c>
      <c r="E55" s="207">
        <f>NFM!E$63</f>
        <v>584.54402407566636</v>
      </c>
      <c r="F55" s="207">
        <f>NFM!F$63</f>
        <v>642.51900257953582</v>
      </c>
      <c r="G55" s="207">
        <f>NFM!G$63</f>
        <v>641.01427343078205</v>
      </c>
      <c r="H55" s="207">
        <f>NFM!H$63</f>
        <v>583.14668959587277</v>
      </c>
      <c r="I55" s="207">
        <f>NFM!I$63</f>
        <v>621.7107480653483</v>
      </c>
      <c r="J55" s="207">
        <f>NFM!J$63</f>
        <v>652.75116079105771</v>
      </c>
      <c r="K55" s="207">
        <f>NFM!K$63</f>
        <v>404.11031814273451</v>
      </c>
      <c r="L55" s="207">
        <f>NFM!L$63</f>
        <v>496.84221840068767</v>
      </c>
      <c r="M55" s="207">
        <f>NFM!M$63</f>
        <v>604.28460877042141</v>
      </c>
      <c r="N55" s="207">
        <f>NFM!N$63</f>
        <v>311.93490971625113</v>
      </c>
      <c r="O55" s="207">
        <f>NFM!O$63</f>
        <v>310.77652622527944</v>
      </c>
      <c r="P55" s="207">
        <f>NFM!P$63</f>
        <v>192.5907996560619</v>
      </c>
      <c r="Q55" s="207">
        <f>NFM!Q$63</f>
        <v>241.01840068787612</v>
      </c>
      <c r="R55" s="207">
        <f>NFM!R$63</f>
        <v>254.9472055030094</v>
      </c>
      <c r="S55" s="207">
        <f>NFM!S$63</f>
        <v>244.17343078245912</v>
      </c>
      <c r="T55" s="207">
        <f>NFM!T$63</f>
        <v>263.59140154772138</v>
      </c>
      <c r="U55" s="207">
        <f>NFM!U$63</f>
        <v>301.78168529664651</v>
      </c>
      <c r="V55" s="207">
        <f>NFM!V$63</f>
        <v>282.01779879621677</v>
      </c>
      <c r="W55" s="207">
        <f>NFM!W$63</f>
        <v>250.75958727429065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400.78808073368333</v>
      </c>
      <c r="C57" s="206">
        <f>NFM!C$65</f>
        <v>386.46593858543673</v>
      </c>
      <c r="D57" s="206">
        <f>NFM!D$65</f>
        <v>379.61350075221816</v>
      </c>
      <c r="E57" s="206">
        <f>NFM!E$65</f>
        <v>370.32903080880533</v>
      </c>
      <c r="F57" s="206">
        <f>NFM!F$65</f>
        <v>428.54879777781849</v>
      </c>
      <c r="G57" s="206">
        <f>NFM!G$65</f>
        <v>432.22064731926338</v>
      </c>
      <c r="H57" s="206">
        <f>NFM!H$65</f>
        <v>368.01424241277681</v>
      </c>
      <c r="I57" s="206">
        <f>NFM!I$65</f>
        <v>404.79131745744871</v>
      </c>
      <c r="J57" s="206">
        <f>NFM!J$65</f>
        <v>430.31868273747187</v>
      </c>
      <c r="K57" s="206">
        <f>NFM!K$65</f>
        <v>209.47870669025019</v>
      </c>
      <c r="L57" s="206">
        <f>NFM!L$65</f>
        <v>282.76995740788709</v>
      </c>
      <c r="M57" s="206">
        <f>NFM!M$65</f>
        <v>379.77878441253552</v>
      </c>
      <c r="N57" s="206">
        <f>NFM!N$65</f>
        <v>103.6065736008544</v>
      </c>
      <c r="O57" s="206">
        <f>NFM!O$65</f>
        <v>96.134215893535355</v>
      </c>
      <c r="P57" s="206">
        <f>NFM!P$65</f>
        <v>0.89552088587280188</v>
      </c>
      <c r="Q57" s="206">
        <f>NFM!Q$65</f>
        <v>31.619021822244228</v>
      </c>
      <c r="R57" s="206">
        <f>NFM!R$65</f>
        <v>43.631230009216907</v>
      </c>
      <c r="S57" s="206">
        <f>NFM!S$65</f>
        <v>35.63816706283172</v>
      </c>
      <c r="T57" s="206">
        <f>NFM!T$65</f>
        <v>50.079782486016271</v>
      </c>
      <c r="U57" s="206">
        <f>NFM!U$65</f>
        <v>99.490964743556503</v>
      </c>
      <c r="V57" s="206">
        <f>NFM!V$65</f>
        <v>87.658060821843236</v>
      </c>
      <c r="W57" s="206">
        <f>NFM!W$65</f>
        <v>55.989600361982447</v>
      </c>
    </row>
    <row r="58" spans="1:23" ht="12" customHeight="1" x14ac:dyDescent="0.25">
      <c r="A58" s="22" t="s">
        <v>44</v>
      </c>
      <c r="B58" s="213">
        <f>NFM!B$66</f>
        <v>382.06006045592278</v>
      </c>
      <c r="C58" s="213">
        <f>NFM!C$66</f>
        <v>367.75300728175142</v>
      </c>
      <c r="D58" s="213">
        <f>NFM!D$66</f>
        <v>360.69778199725368</v>
      </c>
      <c r="E58" s="213">
        <f>NFM!E$66</f>
        <v>362.36721291742941</v>
      </c>
      <c r="F58" s="213">
        <f>NFM!F$66</f>
        <v>420.6287506921181</v>
      </c>
      <c r="G58" s="213">
        <f>NFM!G$66</f>
        <v>424.32247808400427</v>
      </c>
      <c r="H58" s="213">
        <f>NFM!H$66</f>
        <v>364.0501269876936</v>
      </c>
      <c r="I58" s="213">
        <f>NFM!I$66</f>
        <v>404.79131745744871</v>
      </c>
      <c r="J58" s="213">
        <f>NFM!J$66</f>
        <v>430.31868273747187</v>
      </c>
      <c r="K58" s="213">
        <f>NFM!K$66</f>
        <v>209.47870669025019</v>
      </c>
      <c r="L58" s="213">
        <f>NFM!L$66</f>
        <v>282.76995740788709</v>
      </c>
      <c r="M58" s="213">
        <f>NFM!M$66</f>
        <v>379.77878441253552</v>
      </c>
      <c r="N58" s="213">
        <f>NFM!N$66</f>
        <v>103.6065736008544</v>
      </c>
      <c r="O58" s="213">
        <f>NFM!O$66</f>
        <v>96.134215893535355</v>
      </c>
      <c r="P58" s="213">
        <f>NFM!P$66</f>
        <v>0.89552088587280188</v>
      </c>
      <c r="Q58" s="213">
        <f>NFM!Q$66</f>
        <v>31.619021822244228</v>
      </c>
      <c r="R58" s="213">
        <f>NFM!R$66</f>
        <v>43.631230009216907</v>
      </c>
      <c r="S58" s="213">
        <f>NFM!S$66</f>
        <v>35.63816706283172</v>
      </c>
      <c r="T58" s="213">
        <f>NFM!T$66</f>
        <v>50.079782486016271</v>
      </c>
      <c r="U58" s="213">
        <f>NFM!U$66</f>
        <v>99.490964743556503</v>
      </c>
      <c r="V58" s="213">
        <f>NFM!V$66</f>
        <v>87.658060821843236</v>
      </c>
      <c r="W58" s="213">
        <f>NFM!W$66</f>
        <v>55.989600361982447</v>
      </c>
    </row>
    <row r="59" spans="1:23" ht="12" customHeight="1" x14ac:dyDescent="0.25">
      <c r="A59" s="23" t="s">
        <v>81</v>
      </c>
      <c r="B59" s="214">
        <f>NFM!B$67</f>
        <v>18.728020277760539</v>
      </c>
      <c r="C59" s="214">
        <f>NFM!C$67</f>
        <v>18.71293130368532</v>
      </c>
      <c r="D59" s="214">
        <f>NFM!D$67</f>
        <v>18.915718754964459</v>
      </c>
      <c r="E59" s="214">
        <f>NFM!E$67</f>
        <v>7.9618178913759357</v>
      </c>
      <c r="F59" s="214">
        <f>NFM!F$67</f>
        <v>7.9200470857003671</v>
      </c>
      <c r="G59" s="214">
        <f>NFM!G$67</f>
        <v>7.8981692352591297</v>
      </c>
      <c r="H59" s="214">
        <f>NFM!H$67</f>
        <v>3.964115425083206</v>
      </c>
      <c r="I59" s="214">
        <f>NFM!I$67</f>
        <v>0</v>
      </c>
      <c r="J59" s="214">
        <f>NFM!J$67</f>
        <v>0</v>
      </c>
      <c r="K59" s="214">
        <f>NFM!K$67</f>
        <v>0</v>
      </c>
      <c r="L59" s="214">
        <f>NFM!L$67</f>
        <v>0</v>
      </c>
      <c r="M59" s="214">
        <f>NFM!M$67</f>
        <v>0</v>
      </c>
      <c r="N59" s="214">
        <f>NFM!N$67</f>
        <v>0</v>
      </c>
      <c r="O59" s="214">
        <f>NFM!O$67</f>
        <v>0</v>
      </c>
      <c r="P59" s="214">
        <f>NFM!P$67</f>
        <v>0</v>
      </c>
      <c r="Q59" s="214">
        <f>NFM!Q$67</f>
        <v>0</v>
      </c>
      <c r="R59" s="214">
        <f>NFM!R$67</f>
        <v>0</v>
      </c>
      <c r="S59" s="214">
        <f>NFM!S$67</f>
        <v>0</v>
      </c>
      <c r="T59" s="214">
        <f>NFM!T$67</f>
        <v>0</v>
      </c>
      <c r="U59" s="214">
        <f>NFM!U$67</f>
        <v>0</v>
      </c>
      <c r="V59" s="214">
        <f>NFM!V$67</f>
        <v>0</v>
      </c>
      <c r="W59" s="214">
        <f>NFM!W$67</f>
        <v>0</v>
      </c>
    </row>
    <row r="60" spans="1:23" ht="12" customHeight="1" x14ac:dyDescent="0.25">
      <c r="A60" s="18" t="s">
        <v>45</v>
      </c>
      <c r="B60" s="206">
        <f>NFM!B$68</f>
        <v>213.3656595930577</v>
      </c>
      <c r="C60" s="206">
        <f>NFM!C$68</f>
        <v>201.76828325463211</v>
      </c>
      <c r="D60" s="206">
        <f>NFM!D$68</f>
        <v>202.65434103626001</v>
      </c>
      <c r="E60" s="206">
        <f>NFM!E$68</f>
        <v>214.214993266861</v>
      </c>
      <c r="F60" s="206">
        <f>NFM!F$68</f>
        <v>213.9702048017173</v>
      </c>
      <c r="G60" s="206">
        <f>NFM!G$68</f>
        <v>208.79362611151871</v>
      </c>
      <c r="H60" s="206">
        <f>NFM!H$68</f>
        <v>215.13244718309599</v>
      </c>
      <c r="I60" s="206">
        <f>NFM!I$68</f>
        <v>216.91943060789961</v>
      </c>
      <c r="J60" s="206">
        <f>NFM!J$68</f>
        <v>222.43247805358581</v>
      </c>
      <c r="K60" s="206">
        <f>NFM!K$68</f>
        <v>194.63161145248429</v>
      </c>
      <c r="L60" s="206">
        <f>NFM!L$68</f>
        <v>214.07226099280061</v>
      </c>
      <c r="M60" s="206">
        <f>NFM!M$68</f>
        <v>224.5058243578859</v>
      </c>
      <c r="N60" s="206">
        <f>NFM!N$68</f>
        <v>208.3283361153967</v>
      </c>
      <c r="O60" s="206">
        <f>NFM!O$68</f>
        <v>214.64231033174411</v>
      </c>
      <c r="P60" s="206">
        <f>NFM!P$68</f>
        <v>191.69527877018911</v>
      </c>
      <c r="Q60" s="206">
        <f>NFM!Q$68</f>
        <v>209.39937886563189</v>
      </c>
      <c r="R60" s="206">
        <f>NFM!R$68</f>
        <v>211.31597549379251</v>
      </c>
      <c r="S60" s="206">
        <f>NFM!S$68</f>
        <v>208.53526371962741</v>
      </c>
      <c r="T60" s="206">
        <f>NFM!T$68</f>
        <v>213.51161906170509</v>
      </c>
      <c r="U60" s="206">
        <f>NFM!U$68</f>
        <v>202.29072055309001</v>
      </c>
      <c r="V60" s="206">
        <f>NFM!V$68</f>
        <v>194.3597379743735</v>
      </c>
      <c r="W60" s="206">
        <f>NFM!W$68</f>
        <v>194.76998691230821</v>
      </c>
    </row>
    <row r="61" spans="1:23" ht="12" customHeight="1" x14ac:dyDescent="0.25">
      <c r="A61" s="19" t="s">
        <v>21</v>
      </c>
      <c r="B61" s="207">
        <f>CHI!B$52</f>
        <v>7133.9117798796215</v>
      </c>
      <c r="C61" s="207">
        <f>CHI!C$52</f>
        <v>7208.3981943250201</v>
      </c>
      <c r="D61" s="207">
        <f>CHI!D$52</f>
        <v>7593.3190885640588</v>
      </c>
      <c r="E61" s="207">
        <f>CHI!E$52</f>
        <v>7847.6395528804833</v>
      </c>
      <c r="F61" s="207">
        <f>CHI!F$52</f>
        <v>7982.8061908856371</v>
      </c>
      <c r="G61" s="207">
        <f>CHI!G$52</f>
        <v>7966.9948409286289</v>
      </c>
      <c r="H61" s="207">
        <f>CHI!H$52</f>
        <v>7740.9769561478961</v>
      </c>
      <c r="I61" s="207">
        <f>CHI!I$52</f>
        <v>7912.9764402407627</v>
      </c>
      <c r="J61" s="207">
        <f>CHI!J$52</f>
        <v>7303.0883061049008</v>
      </c>
      <c r="K61" s="207">
        <f>CHI!K$52</f>
        <v>6882.4509028374887</v>
      </c>
      <c r="L61" s="207">
        <f>CHI!L$52</f>
        <v>7452.7268271711037</v>
      </c>
      <c r="M61" s="207">
        <f>CHI!M$52</f>
        <v>7112.1721410146156</v>
      </c>
      <c r="N61" s="207">
        <f>CHI!N$52</f>
        <v>7338.2390369733439</v>
      </c>
      <c r="O61" s="207">
        <f>CHI!O$52</f>
        <v>7231.8261392949235</v>
      </c>
      <c r="P61" s="207">
        <f>CHI!P$52</f>
        <v>7119.2527944969888</v>
      </c>
      <c r="Q61" s="207">
        <f>CHI!Q$52</f>
        <v>6918.3937231298323</v>
      </c>
      <c r="R61" s="207">
        <f>CHI!R$52</f>
        <v>7379.6841788478059</v>
      </c>
      <c r="S61" s="207">
        <f>CHI!S$52</f>
        <v>7325.3852966466047</v>
      </c>
      <c r="T61" s="207">
        <f>CHI!T$52</f>
        <v>7176.1659501289751</v>
      </c>
      <c r="U61" s="207">
        <f>CHI!U$52</f>
        <v>7046.1659501289769</v>
      </c>
      <c r="V61" s="207">
        <f>CHI!V$52</f>
        <v>7230.9655202063605</v>
      </c>
      <c r="W61" s="207">
        <f>CHI!W$52</f>
        <v>7188.1378331900241</v>
      </c>
    </row>
    <row r="62" spans="1:23" ht="12" customHeight="1" x14ac:dyDescent="0.25">
      <c r="A62" s="18" t="s">
        <v>57</v>
      </c>
      <c r="B62" s="206">
        <f>CHI!B$53</f>
        <v>6075.4181742433248</v>
      </c>
      <c r="C62" s="206">
        <f>CHI!C$53</f>
        <v>6052.9587130308646</v>
      </c>
      <c r="D62" s="206">
        <f>CHI!D$53</f>
        <v>6369.7055878682804</v>
      </c>
      <c r="E62" s="206">
        <f>CHI!E$53</f>
        <v>6595.2879632016247</v>
      </c>
      <c r="F62" s="206">
        <f>CHI!F$53</f>
        <v>6659.8447935425665</v>
      </c>
      <c r="G62" s="206">
        <f>CHI!G$53</f>
        <v>6647.3750291545002</v>
      </c>
      <c r="H62" s="206">
        <f>CHI!H$53</f>
        <v>6426.4921317357475</v>
      </c>
      <c r="I62" s="206">
        <f>CHI!I$53</f>
        <v>6535.7323457477396</v>
      </c>
      <c r="J62" s="206">
        <f>CHI!J$53</f>
        <v>6090.2257197615418</v>
      </c>
      <c r="K62" s="206">
        <f>CHI!K$53</f>
        <v>6296.9419880498917</v>
      </c>
      <c r="L62" s="206">
        <f>CHI!L$53</f>
        <v>6888.5786005475966</v>
      </c>
      <c r="M62" s="206">
        <f>CHI!M$53</f>
        <v>6605.4574171219429</v>
      </c>
      <c r="N62" s="206">
        <f>CHI!N$53</f>
        <v>6889.3660760354887</v>
      </c>
      <c r="O62" s="206">
        <f>CHI!O$53</f>
        <v>6587.3213127355211</v>
      </c>
      <c r="P62" s="206">
        <f>CHI!P$53</f>
        <v>6458.4769162989905</v>
      </c>
      <c r="Q62" s="206">
        <f>CHI!Q$53</f>
        <v>6389.5267467246758</v>
      </c>
      <c r="R62" s="206">
        <f>CHI!R$53</f>
        <v>6773.0873482497573</v>
      </c>
      <c r="S62" s="206">
        <f>CHI!S$53</f>
        <v>6766.3404221837882</v>
      </c>
      <c r="T62" s="206">
        <f>CHI!T$53</f>
        <v>6734.8436725970587</v>
      </c>
      <c r="U62" s="206">
        <f>CHI!U$53</f>
        <v>6626.5465732655939</v>
      </c>
      <c r="V62" s="206">
        <f>CHI!V$53</f>
        <v>6712.7598885740808</v>
      </c>
      <c r="W62" s="206">
        <f>CHI!W$53</f>
        <v>6648.8620804608654</v>
      </c>
    </row>
    <row r="63" spans="1:23" ht="12" customHeight="1" x14ac:dyDescent="0.25">
      <c r="A63" s="18" t="s">
        <v>47</v>
      </c>
      <c r="B63" s="206">
        <f>CHI!B$54</f>
        <v>888.11674823985629</v>
      </c>
      <c r="C63" s="206">
        <f>CHI!C$54</f>
        <v>969.05647153465884</v>
      </c>
      <c r="D63" s="206">
        <f>CHI!D$54</f>
        <v>1016.819972197161</v>
      </c>
      <c r="E63" s="206">
        <f>CHI!E$54</f>
        <v>1068.2392688767529</v>
      </c>
      <c r="F63" s="206">
        <f>CHI!F$54</f>
        <v>1151.275302011423</v>
      </c>
      <c r="G63" s="206">
        <f>CHI!G$54</f>
        <v>1165.384897072892</v>
      </c>
      <c r="H63" s="206">
        <f>CHI!H$54</f>
        <v>1168.231916572028</v>
      </c>
      <c r="I63" s="206">
        <f>CHI!I$54</f>
        <v>1218.5952684503959</v>
      </c>
      <c r="J63" s="206">
        <f>CHI!J$54</f>
        <v>1053.738832250709</v>
      </c>
      <c r="K63" s="206">
        <f>CHI!K$54</f>
        <v>419.97689768257368</v>
      </c>
      <c r="L63" s="206">
        <f>CHI!L$54</f>
        <v>401.20101338067002</v>
      </c>
      <c r="M63" s="206">
        <f>CHI!M$54</f>
        <v>343.4562766048997</v>
      </c>
      <c r="N63" s="206">
        <f>CHI!N$54</f>
        <v>267.39092158522908</v>
      </c>
      <c r="O63" s="206">
        <f>CHI!O$54</f>
        <v>531.67630055099301</v>
      </c>
      <c r="P63" s="206">
        <f>CHI!P$54</f>
        <v>548.26990705058267</v>
      </c>
      <c r="Q63" s="206">
        <f>CHI!Q$54</f>
        <v>424.70628088590541</v>
      </c>
      <c r="R63" s="206">
        <f>CHI!R$54</f>
        <v>502.41463894810119</v>
      </c>
      <c r="S63" s="206">
        <f>CHI!S$54</f>
        <v>449.8970766219835</v>
      </c>
      <c r="T63" s="206">
        <f>CHI!T$54</f>
        <v>329.32265968535091</v>
      </c>
      <c r="U63" s="206">
        <f>CHI!U$54</f>
        <v>312.72389582774798</v>
      </c>
      <c r="V63" s="206">
        <f>CHI!V$54</f>
        <v>465.08630422232449</v>
      </c>
      <c r="W63" s="206">
        <f>CHI!W$54</f>
        <v>483.52932079201571</v>
      </c>
    </row>
    <row r="64" spans="1:23" ht="12" customHeight="1" x14ac:dyDescent="0.25">
      <c r="A64" s="18" t="s">
        <v>48</v>
      </c>
      <c r="B64" s="206">
        <f>CHI!B$55</f>
        <v>170.37685739644041</v>
      </c>
      <c r="C64" s="206">
        <f>CHI!C$55</f>
        <v>186.38300975949679</v>
      </c>
      <c r="D64" s="206">
        <f>CHI!D$55</f>
        <v>206.79352849861741</v>
      </c>
      <c r="E64" s="206">
        <f>CHI!E$55</f>
        <v>184.1123208021053</v>
      </c>
      <c r="F64" s="206">
        <f>CHI!F$55</f>
        <v>171.6860953316469</v>
      </c>
      <c r="G64" s="206">
        <f>CHI!G$55</f>
        <v>154.23491470123639</v>
      </c>
      <c r="H64" s="206">
        <f>CHI!H$55</f>
        <v>146.25290784012071</v>
      </c>
      <c r="I64" s="206">
        <f>CHI!I$55</f>
        <v>158.64882604262789</v>
      </c>
      <c r="J64" s="206">
        <f>CHI!J$55</f>
        <v>159.1237540926503</v>
      </c>
      <c r="K64" s="206">
        <f>CHI!K$55</f>
        <v>165.5320171050231</v>
      </c>
      <c r="L64" s="206">
        <f>CHI!L$55</f>
        <v>162.94721324283731</v>
      </c>
      <c r="M64" s="206">
        <f>CHI!M$55</f>
        <v>163.25844728777301</v>
      </c>
      <c r="N64" s="206">
        <f>CHI!N$55</f>
        <v>181.48203935262609</v>
      </c>
      <c r="O64" s="206">
        <f>CHI!O$55</f>
        <v>112.8285260084093</v>
      </c>
      <c r="P64" s="206">
        <f>CHI!P$55</f>
        <v>112.50597114741571</v>
      </c>
      <c r="Q64" s="206">
        <f>CHI!Q$55</f>
        <v>104.16069551925099</v>
      </c>
      <c r="R64" s="206">
        <f>CHI!R$55</f>
        <v>104.1821916499475</v>
      </c>
      <c r="S64" s="206">
        <f>CHI!S$55</f>
        <v>109.14779784083311</v>
      </c>
      <c r="T64" s="206">
        <f>CHI!T$55</f>
        <v>111.9996178465654</v>
      </c>
      <c r="U64" s="206">
        <f>CHI!U$55</f>
        <v>106.8954810356358</v>
      </c>
      <c r="V64" s="206">
        <f>CHI!V$55</f>
        <v>53.119327409955098</v>
      </c>
      <c r="W64" s="206">
        <f>CHI!W$55</f>
        <v>55.746431937143079</v>
      </c>
    </row>
    <row r="65" spans="1:23" ht="12" customHeight="1" x14ac:dyDescent="0.25">
      <c r="A65" s="19" t="s">
        <v>22</v>
      </c>
      <c r="B65" s="207">
        <f>NMM!B$51</f>
        <v>860.82218400687862</v>
      </c>
      <c r="C65" s="207">
        <f>NMM!C$51</f>
        <v>843.06895958727432</v>
      </c>
      <c r="D65" s="207">
        <f>NMM!D$51</f>
        <v>736.9857265692176</v>
      </c>
      <c r="E65" s="207">
        <f>NMM!E$51</f>
        <v>728.73361994840934</v>
      </c>
      <c r="F65" s="207">
        <f>NMM!F$51</f>
        <v>725.55700773860724</v>
      </c>
      <c r="G65" s="207">
        <f>NMM!G$51</f>
        <v>734.10756663800521</v>
      </c>
      <c r="H65" s="207">
        <f>NMM!H$51</f>
        <v>731.35623387790201</v>
      </c>
      <c r="I65" s="207">
        <f>NMM!I$51</f>
        <v>771.9264832330183</v>
      </c>
      <c r="J65" s="207">
        <f>NMM!J$51</f>
        <v>765.58744625967324</v>
      </c>
      <c r="K65" s="207">
        <f>NMM!K$51</f>
        <v>691.7841788478072</v>
      </c>
      <c r="L65" s="207">
        <f>NMM!L$51</f>
        <v>721.17171109200331</v>
      </c>
      <c r="M65" s="207">
        <f>NMM!M$51</f>
        <v>634.72639724849512</v>
      </c>
      <c r="N65" s="207">
        <f>NMM!N$51</f>
        <v>588.7271711092003</v>
      </c>
      <c r="O65" s="207">
        <f>NMM!O$51</f>
        <v>547.49776440240771</v>
      </c>
      <c r="P65" s="207">
        <f>NMM!P$51</f>
        <v>552.05313843508156</v>
      </c>
      <c r="Q65" s="207">
        <f>NMM!Q$51</f>
        <v>635.39269131556318</v>
      </c>
      <c r="R65" s="207">
        <f>NMM!R$51</f>
        <v>664.46001719690469</v>
      </c>
      <c r="S65" s="207">
        <f>NMM!S$51</f>
        <v>655.56569217540846</v>
      </c>
      <c r="T65" s="207">
        <f>NMM!T$51</f>
        <v>683.79896818572649</v>
      </c>
      <c r="U65" s="207">
        <f>NMM!U$51</f>
        <v>621.49131556319867</v>
      </c>
      <c r="V65" s="207">
        <f>NMM!V$51</f>
        <v>591.18478073946699</v>
      </c>
      <c r="W65" s="207">
        <f>NMM!W$51</f>
        <v>593.28667239896834</v>
      </c>
    </row>
    <row r="66" spans="1:23" ht="12" customHeight="1" x14ac:dyDescent="0.25">
      <c r="A66" s="18" t="s">
        <v>49</v>
      </c>
      <c r="B66" s="206">
        <f>NMM!B$52</f>
        <v>259.19999999999982</v>
      </c>
      <c r="C66" s="206">
        <f>NMM!C$52</f>
        <v>256.80618824180482</v>
      </c>
      <c r="D66" s="206">
        <f>NMM!D$52</f>
        <v>234.72345567922159</v>
      </c>
      <c r="E66" s="206">
        <f>NMM!E$52</f>
        <v>172.07563936983581</v>
      </c>
      <c r="F66" s="206">
        <f>NMM!F$52</f>
        <v>174.28061067037191</v>
      </c>
      <c r="G66" s="206">
        <f>NMM!G$52</f>
        <v>181.36669634797161</v>
      </c>
      <c r="H66" s="206">
        <f>NMM!H$52</f>
        <v>198.80407992059759</v>
      </c>
      <c r="I66" s="206">
        <f>NMM!I$52</f>
        <v>191.18301617460679</v>
      </c>
      <c r="J66" s="206">
        <f>NMM!J$52</f>
        <v>214.98384050729601</v>
      </c>
      <c r="K66" s="206">
        <f>NMM!K$52</f>
        <v>164.23783537486619</v>
      </c>
      <c r="L66" s="206">
        <f>NMM!L$52</f>
        <v>151.97110347002359</v>
      </c>
      <c r="M66" s="206">
        <f>NMM!M$52</f>
        <v>161.74754205662751</v>
      </c>
      <c r="N66" s="206">
        <f>NMM!N$52</f>
        <v>138.6301685140659</v>
      </c>
      <c r="O66" s="206">
        <f>NMM!O$52</f>
        <v>143.13734469654111</v>
      </c>
      <c r="P66" s="206">
        <f>NMM!P$52</f>
        <v>133.39547084573309</v>
      </c>
      <c r="Q66" s="206">
        <f>NMM!Q$52</f>
        <v>127.2189437750218</v>
      </c>
      <c r="R66" s="206">
        <f>NMM!R$52</f>
        <v>133.99463873376669</v>
      </c>
      <c r="S66" s="206">
        <f>NMM!S$52</f>
        <v>141.2123095673297</v>
      </c>
      <c r="T66" s="206">
        <f>NMM!T$52</f>
        <v>150.81671836733449</v>
      </c>
      <c r="U66" s="206">
        <f>NMM!U$52</f>
        <v>155.16992559623759</v>
      </c>
      <c r="V66" s="206">
        <f>NMM!V$52</f>
        <v>143.4881324727836</v>
      </c>
      <c r="W66" s="206">
        <f>NMM!W$52</f>
        <v>139.34483746328979</v>
      </c>
    </row>
    <row r="67" spans="1:23" ht="12" customHeight="1" x14ac:dyDescent="0.25">
      <c r="A67" s="18" t="s">
        <v>50</v>
      </c>
      <c r="B67" s="206">
        <f>NMM!B$53</f>
        <v>242.85735007783481</v>
      </c>
      <c r="C67" s="206">
        <f>NMM!C$53</f>
        <v>240.48430114222151</v>
      </c>
      <c r="D67" s="206">
        <f>NMM!D$53</f>
        <v>174.27548903899569</v>
      </c>
      <c r="E67" s="206">
        <f>NMM!E$53</f>
        <v>255.0322346032379</v>
      </c>
      <c r="F67" s="206">
        <f>NMM!F$53</f>
        <v>247.33844257644881</v>
      </c>
      <c r="G67" s="206">
        <f>NMM!G$53</f>
        <v>256.6192654107806</v>
      </c>
      <c r="H67" s="206">
        <f>NMM!H$53</f>
        <v>215.9979793553523</v>
      </c>
      <c r="I67" s="206">
        <f>NMM!I$53</f>
        <v>281.46761145995129</v>
      </c>
      <c r="J67" s="206">
        <f>NMM!J$53</f>
        <v>254.84911237134929</v>
      </c>
      <c r="K67" s="206">
        <f>NMM!K$53</f>
        <v>227.31825314834811</v>
      </c>
      <c r="L67" s="206">
        <f>NMM!L$53</f>
        <v>278.95141997891369</v>
      </c>
      <c r="M67" s="206">
        <f>NMM!M$53</f>
        <v>190.60904400163409</v>
      </c>
      <c r="N67" s="206">
        <f>NMM!N$53</f>
        <v>173.6611150772215</v>
      </c>
      <c r="O67" s="206">
        <f>NMM!O$53</f>
        <v>163.39178188268801</v>
      </c>
      <c r="P67" s="206">
        <f>NMM!P$53</f>
        <v>176.86624218622219</v>
      </c>
      <c r="Q67" s="206">
        <f>NMM!Q$53</f>
        <v>263.26849167254738</v>
      </c>
      <c r="R67" s="206">
        <f>NMM!R$53</f>
        <v>276.73293153890012</v>
      </c>
      <c r="S67" s="206">
        <f>NMM!S$53</f>
        <v>252.46078945052969</v>
      </c>
      <c r="T67" s="206">
        <f>NMM!T$53</f>
        <v>284.50693742345749</v>
      </c>
      <c r="U67" s="206">
        <f>NMM!U$53</f>
        <v>213.15231340204039</v>
      </c>
      <c r="V67" s="206">
        <f>NMM!V$53</f>
        <v>181.44288079855889</v>
      </c>
      <c r="W67" s="206">
        <f>NMM!W$53</f>
        <v>194.705002910877</v>
      </c>
    </row>
    <row r="68" spans="1:23" ht="12" customHeight="1" x14ac:dyDescent="0.25">
      <c r="A68" s="18" t="s">
        <v>58</v>
      </c>
      <c r="B68" s="206">
        <f>NMM!B$54</f>
        <v>358.76483392904402</v>
      </c>
      <c r="C68" s="206">
        <f>NMM!C$54</f>
        <v>345.77847020324799</v>
      </c>
      <c r="D68" s="206">
        <f>NMM!D$54</f>
        <v>327.98678185100027</v>
      </c>
      <c r="E68" s="206">
        <f>NMM!E$54</f>
        <v>301.62574597533569</v>
      </c>
      <c r="F68" s="206">
        <f>NMM!F$54</f>
        <v>303.93795449178651</v>
      </c>
      <c r="G68" s="206">
        <f>NMM!G$54</f>
        <v>296.12160487925303</v>
      </c>
      <c r="H68" s="206">
        <f>NMM!H$54</f>
        <v>316.55417460195218</v>
      </c>
      <c r="I68" s="206">
        <f>NMM!I$54</f>
        <v>299.27585559846023</v>
      </c>
      <c r="J68" s="206">
        <f>NMM!J$54</f>
        <v>295.75449338102788</v>
      </c>
      <c r="K68" s="206">
        <f>NMM!K$54</f>
        <v>300.22809032459298</v>
      </c>
      <c r="L68" s="206">
        <f>NMM!L$54</f>
        <v>290.24918764306608</v>
      </c>
      <c r="M68" s="206">
        <f>NMM!M$54</f>
        <v>282.36981119023352</v>
      </c>
      <c r="N68" s="206">
        <f>NMM!N$54</f>
        <v>276.43588751791287</v>
      </c>
      <c r="O68" s="206">
        <f>NMM!O$54</f>
        <v>240.9686378231786</v>
      </c>
      <c r="P68" s="206">
        <f>NMM!P$54</f>
        <v>241.7914254031262</v>
      </c>
      <c r="Q68" s="206">
        <f>NMM!Q$54</f>
        <v>244.90525586799399</v>
      </c>
      <c r="R68" s="206">
        <f>NMM!R$54</f>
        <v>253.73244692423791</v>
      </c>
      <c r="S68" s="206">
        <f>NMM!S$54</f>
        <v>261.89259315754907</v>
      </c>
      <c r="T68" s="206">
        <f>NMM!T$54</f>
        <v>248.47531239493449</v>
      </c>
      <c r="U68" s="206">
        <f>NMM!U$54</f>
        <v>253.16907656492069</v>
      </c>
      <c r="V68" s="206">
        <f>NMM!V$54</f>
        <v>266.25376746812441</v>
      </c>
      <c r="W68" s="206">
        <f>NMM!W$54</f>
        <v>259.23683202480152</v>
      </c>
    </row>
    <row r="69" spans="1:23" ht="12" customHeight="1" x14ac:dyDescent="0.25">
      <c r="A69" s="19" t="s">
        <v>23</v>
      </c>
      <c r="B69" s="207">
        <f>PPA!B$52</f>
        <v>1009.413499570077</v>
      </c>
      <c r="C69" s="207">
        <f>PPA!C$52</f>
        <v>955.79982803095459</v>
      </c>
      <c r="D69" s="207">
        <f>PPA!D$52</f>
        <v>995.85657781599332</v>
      </c>
      <c r="E69" s="207">
        <f>PPA!E$52</f>
        <v>965.1626827171109</v>
      </c>
      <c r="F69" s="207">
        <f>PPA!F$52</f>
        <v>971.1578675838349</v>
      </c>
      <c r="G69" s="207">
        <f>PPA!G$52</f>
        <v>958.63516766981945</v>
      </c>
      <c r="H69" s="207">
        <f>PPA!H$52</f>
        <v>948.85184866723989</v>
      </c>
      <c r="I69" s="207">
        <f>PPA!I$52</f>
        <v>903.11539122957834</v>
      </c>
      <c r="J69" s="207">
        <f>PPA!J$52</f>
        <v>845.08564058469494</v>
      </c>
      <c r="K69" s="207">
        <f>PPA!K$52</f>
        <v>693.5978503869303</v>
      </c>
      <c r="L69" s="207">
        <f>PPA!L$52</f>
        <v>724.92235597592435</v>
      </c>
      <c r="M69" s="207">
        <f>PPA!M$52</f>
        <v>676.94307824591544</v>
      </c>
      <c r="N69" s="207">
        <f>PPA!N$52</f>
        <v>678.24488392089427</v>
      </c>
      <c r="O69" s="207">
        <f>PPA!O$52</f>
        <v>682.58701633705937</v>
      </c>
      <c r="P69" s="207">
        <f>PPA!P$52</f>
        <v>600.44084264832327</v>
      </c>
      <c r="Q69" s="207">
        <f>PPA!Q$52</f>
        <v>602.93447979363702</v>
      </c>
      <c r="R69" s="207">
        <f>PPA!R$52</f>
        <v>610.90653482373159</v>
      </c>
      <c r="S69" s="207">
        <f>PPA!S$52</f>
        <v>620.47944969905416</v>
      </c>
      <c r="T69" s="207">
        <f>PPA!T$52</f>
        <v>589.68546861564914</v>
      </c>
      <c r="U69" s="207">
        <f>PPA!U$52</f>
        <v>544.96509028374874</v>
      </c>
      <c r="V69" s="207">
        <f>PPA!V$52</f>
        <v>540.32820292347367</v>
      </c>
      <c r="W69" s="207">
        <f>PPA!W$52</f>
        <v>494.30765262252805</v>
      </c>
    </row>
    <row r="70" spans="1:23" ht="12" customHeight="1" x14ac:dyDescent="0.25">
      <c r="A70" s="18" t="s">
        <v>52</v>
      </c>
      <c r="B70" s="206">
        <f>PPA!B$53</f>
        <v>33.696183786988328</v>
      </c>
      <c r="C70" s="206">
        <f>PPA!C$53</f>
        <v>32.294273876827013</v>
      </c>
      <c r="D70" s="206">
        <f>PPA!D$53</f>
        <v>30.141367031173239</v>
      </c>
      <c r="E70" s="206">
        <f>PPA!E$53</f>
        <v>30.705738198420601</v>
      </c>
      <c r="F70" s="206">
        <f>PPA!F$53</f>
        <v>29.425704965915731</v>
      </c>
      <c r="G70" s="206">
        <f>PPA!G$53</f>
        <v>28.479185272444461</v>
      </c>
      <c r="H70" s="206">
        <f>PPA!H$53</f>
        <v>39.35987343954011</v>
      </c>
      <c r="I70" s="206">
        <f>PPA!I$53</f>
        <v>30.951469041497809</v>
      </c>
      <c r="J70" s="206">
        <f>PPA!J$53</f>
        <v>31.66273655592731</v>
      </c>
      <c r="K70" s="206">
        <f>PPA!K$53</f>
        <v>15.3462734301058</v>
      </c>
      <c r="L70" s="206">
        <f>PPA!L$53</f>
        <v>19.78185146538268</v>
      </c>
      <c r="M70" s="206">
        <f>PPA!M$53</f>
        <v>6.8826174179363022</v>
      </c>
      <c r="N70" s="206">
        <f>PPA!N$53</f>
        <v>7.939286682844708</v>
      </c>
      <c r="O70" s="206">
        <f>PPA!O$53</f>
        <v>8.5393500027771605</v>
      </c>
      <c r="P70" s="206">
        <f>PPA!P$53</f>
        <v>8.1577679687959694</v>
      </c>
      <c r="Q70" s="206">
        <f>PPA!Q$53</f>
        <v>8.5536597341949587</v>
      </c>
      <c r="R70" s="206">
        <f>PPA!R$53</f>
        <v>5.7619171067182338</v>
      </c>
      <c r="S70" s="206">
        <f>PPA!S$53</f>
        <v>6.9052905983264976</v>
      </c>
      <c r="T70" s="206">
        <f>PPA!T$53</f>
        <v>6.4997209641457347</v>
      </c>
      <c r="U70" s="206">
        <f>PPA!U$53</f>
        <v>5.9387777688867223</v>
      </c>
      <c r="V70" s="206">
        <f>PPA!V$53</f>
        <v>6.463143200307286</v>
      </c>
      <c r="W70" s="206">
        <f>PPA!W$53</f>
        <v>5.7938064277355279</v>
      </c>
    </row>
    <row r="71" spans="1:23" ht="12" customHeight="1" x14ac:dyDescent="0.25">
      <c r="A71" s="18" t="s">
        <v>59</v>
      </c>
      <c r="B71" s="206">
        <f>PPA!B$54</f>
        <v>845.50555130200439</v>
      </c>
      <c r="C71" s="206">
        <f>PPA!C$54</f>
        <v>800.20981642956258</v>
      </c>
      <c r="D71" s="206">
        <f>PPA!D$54</f>
        <v>837.25225460012086</v>
      </c>
      <c r="E71" s="206">
        <f>PPA!E$54</f>
        <v>809.95342244233723</v>
      </c>
      <c r="F71" s="206">
        <f>PPA!F$54</f>
        <v>816.45527699905449</v>
      </c>
      <c r="G71" s="206">
        <f>PPA!G$54</f>
        <v>806.49449309782403</v>
      </c>
      <c r="H71" s="206">
        <f>PPA!H$54</f>
        <v>787.09250910333901</v>
      </c>
      <c r="I71" s="206">
        <f>PPA!I$54</f>
        <v>755.66434231113794</v>
      </c>
      <c r="J71" s="206">
        <f>PPA!J$54</f>
        <v>704.40901383904054</v>
      </c>
      <c r="K71" s="206">
        <f>PPA!K$54</f>
        <v>588.77922496466715</v>
      </c>
      <c r="L71" s="206">
        <f>PPA!L$54</f>
        <v>611.62737126671914</v>
      </c>
      <c r="M71" s="206">
        <f>PPA!M$54</f>
        <v>582.73653192352128</v>
      </c>
      <c r="N71" s="206">
        <f>PPA!N$54</f>
        <v>582.81373872494009</v>
      </c>
      <c r="O71" s="206">
        <f>PPA!O$54</f>
        <v>585.99568382465384</v>
      </c>
      <c r="P71" s="206">
        <f>PPA!P$54</f>
        <v>514.82773886219661</v>
      </c>
      <c r="Q71" s="206">
        <f>PPA!Q$54</f>
        <v>511.77357825185629</v>
      </c>
      <c r="R71" s="206">
        <f>PPA!R$54</f>
        <v>514.48110381618221</v>
      </c>
      <c r="S71" s="206">
        <f>PPA!S$54</f>
        <v>535.35690487315537</v>
      </c>
      <c r="T71" s="206">
        <f>PPA!T$54</f>
        <v>506.67146466688507</v>
      </c>
      <c r="U71" s="206">
        <f>PPA!U$54</f>
        <v>484.36404061269332</v>
      </c>
      <c r="V71" s="206">
        <f>PPA!V$54</f>
        <v>477.6932817543119</v>
      </c>
      <c r="W71" s="206">
        <f>PPA!W$54</f>
        <v>437.12630143738738</v>
      </c>
    </row>
    <row r="72" spans="1:23" ht="12" customHeight="1" x14ac:dyDescent="0.25">
      <c r="A72" s="18" t="s">
        <v>60</v>
      </c>
      <c r="B72" s="206">
        <f>PPA!B$55</f>
        <v>130.21176448108429</v>
      </c>
      <c r="C72" s="206">
        <f>PPA!C$55</f>
        <v>123.295737724565</v>
      </c>
      <c r="D72" s="206">
        <f>PPA!D$55</f>
        <v>128.46295618469921</v>
      </c>
      <c r="E72" s="206">
        <f>PPA!E$55</f>
        <v>124.50352207635309</v>
      </c>
      <c r="F72" s="206">
        <f>PPA!F$55</f>
        <v>125.2768856188646</v>
      </c>
      <c r="G72" s="206">
        <f>PPA!G$55</f>
        <v>123.66148929955089</v>
      </c>
      <c r="H72" s="206">
        <f>PPA!H$55</f>
        <v>122.3994661243608</v>
      </c>
      <c r="I72" s="206">
        <f>PPA!I$55</f>
        <v>116.49957987694251</v>
      </c>
      <c r="J72" s="206">
        <f>PPA!J$55</f>
        <v>109.01389018972711</v>
      </c>
      <c r="K72" s="206">
        <f>PPA!K$55</f>
        <v>89.472351992157371</v>
      </c>
      <c r="L72" s="206">
        <f>PPA!L$55</f>
        <v>93.513133243822551</v>
      </c>
      <c r="M72" s="206">
        <f>PPA!M$55</f>
        <v>87.323928904457844</v>
      </c>
      <c r="N72" s="206">
        <f>PPA!N$55</f>
        <v>87.491858513109449</v>
      </c>
      <c r="O72" s="206">
        <f>PPA!O$55</f>
        <v>88.051982509628431</v>
      </c>
      <c r="P72" s="206">
        <f>PPA!P$55</f>
        <v>77.455335817330649</v>
      </c>
      <c r="Q72" s="206">
        <f>PPA!Q$55</f>
        <v>82.607241807585737</v>
      </c>
      <c r="R72" s="206">
        <f>PPA!R$55</f>
        <v>90.663513900831191</v>
      </c>
      <c r="S72" s="206">
        <f>PPA!S$55</f>
        <v>78.217254227572369</v>
      </c>
      <c r="T72" s="206">
        <f>PPA!T$55</f>
        <v>76.514282984618319</v>
      </c>
      <c r="U72" s="206">
        <f>PPA!U$55</f>
        <v>54.662271902168733</v>
      </c>
      <c r="V72" s="206">
        <f>PPA!V$55</f>
        <v>56.171777968854506</v>
      </c>
      <c r="W72" s="206">
        <f>PPA!W$55</f>
        <v>51.387544757405152</v>
      </c>
    </row>
    <row r="73" spans="1:23" ht="12" customHeight="1" x14ac:dyDescent="0.25">
      <c r="A73" s="20" t="s">
        <v>61</v>
      </c>
      <c r="B73" s="208">
        <f>FBT!B$12</f>
        <v>2362.1999140154771</v>
      </c>
      <c r="C73" s="208">
        <f>FBT!C$12</f>
        <v>2317.151418744626</v>
      </c>
      <c r="D73" s="208">
        <f>FBT!D$12</f>
        <v>2345.538005159071</v>
      </c>
      <c r="E73" s="208">
        <f>FBT!E$12</f>
        <v>2260.974806534824</v>
      </c>
      <c r="F73" s="208">
        <f>FBT!F$12</f>
        <v>2230.6557179707652</v>
      </c>
      <c r="G73" s="208">
        <f>FBT!G$12</f>
        <v>2189.8944110060188</v>
      </c>
      <c r="H73" s="208">
        <f>FBT!H$12</f>
        <v>2143.1238177128121</v>
      </c>
      <c r="I73" s="208">
        <f>FBT!I$12</f>
        <v>2144.29664660361</v>
      </c>
      <c r="J73" s="208">
        <f>FBT!J$12</f>
        <v>2052.006706792778</v>
      </c>
      <c r="K73" s="208">
        <f>FBT!K$12</f>
        <v>1784.5477214101461</v>
      </c>
      <c r="L73" s="208">
        <f>FBT!L$12</f>
        <v>1895.6201203783321</v>
      </c>
      <c r="M73" s="208">
        <f>FBT!M$12</f>
        <v>1987.0858985382631</v>
      </c>
      <c r="N73" s="208">
        <f>FBT!N$12</f>
        <v>1901.4813413585559</v>
      </c>
      <c r="O73" s="208">
        <f>FBT!O$12</f>
        <v>1874.7282889079961</v>
      </c>
      <c r="P73" s="208">
        <f>FBT!P$12</f>
        <v>1991.2930352536539</v>
      </c>
      <c r="Q73" s="208">
        <f>FBT!Q$12</f>
        <v>1947.7927773000861</v>
      </c>
      <c r="R73" s="208">
        <f>FBT!R$12</f>
        <v>1972.0309544282029</v>
      </c>
      <c r="S73" s="208">
        <f>FBT!S$12</f>
        <v>1990.0077386070509</v>
      </c>
      <c r="T73" s="208">
        <f>FBT!T$12</f>
        <v>2048.6313843508169</v>
      </c>
      <c r="U73" s="208">
        <f>FBT!U$12</f>
        <v>1993.9404127257089</v>
      </c>
      <c r="V73" s="208">
        <f>FBT!V$12</f>
        <v>1965.472484952709</v>
      </c>
      <c r="W73" s="208">
        <f>FBT!W$12</f>
        <v>1973.9268271711089</v>
      </c>
    </row>
    <row r="74" spans="1:23" ht="12" customHeight="1" x14ac:dyDescent="0.25">
      <c r="A74" s="14" t="s">
        <v>62</v>
      </c>
      <c r="B74" s="206">
        <f>TRE!B$12</f>
        <v>133.02957867583831</v>
      </c>
      <c r="C74" s="206">
        <f>TRE!C$12</f>
        <v>137.71332760103181</v>
      </c>
      <c r="D74" s="206">
        <f>TRE!D$12</f>
        <v>139.63370593293209</v>
      </c>
      <c r="E74" s="206">
        <f>TRE!E$12</f>
        <v>135.415649183147</v>
      </c>
      <c r="F74" s="206">
        <f>TRE!F$12</f>
        <v>128.93817712811691</v>
      </c>
      <c r="G74" s="206">
        <f>TRE!G$12</f>
        <v>119.2005159071367</v>
      </c>
      <c r="H74" s="206">
        <f>TRE!H$12</f>
        <v>110.04557179707651</v>
      </c>
      <c r="I74" s="206">
        <f>TRE!I$12</f>
        <v>110.48503869303519</v>
      </c>
      <c r="J74" s="206">
        <f>TRE!J$12</f>
        <v>130.2781599312124</v>
      </c>
      <c r="K74" s="206">
        <f>TRE!K$12</f>
        <v>132.4396388650043</v>
      </c>
      <c r="L74" s="206">
        <f>TRE!L$12</f>
        <v>132.1196044711952</v>
      </c>
      <c r="M74" s="206">
        <f>TRE!M$12</f>
        <v>94.272312983662928</v>
      </c>
      <c r="N74" s="206">
        <f>TRE!N$12</f>
        <v>92.1871883061049</v>
      </c>
      <c r="O74" s="206">
        <f>TRE!O$12</f>
        <v>99.863542562338779</v>
      </c>
      <c r="P74" s="206">
        <f>TRE!P$12</f>
        <v>101.6191745485813</v>
      </c>
      <c r="Q74" s="206">
        <f>TRE!Q$12</f>
        <v>102.5159071367154</v>
      </c>
      <c r="R74" s="206">
        <f>TRE!R$12</f>
        <v>101.24686156491831</v>
      </c>
      <c r="S74" s="206">
        <f>TRE!S$12</f>
        <v>101.70576096302661</v>
      </c>
      <c r="T74" s="206">
        <f>TRE!T$12</f>
        <v>115.0113499570077</v>
      </c>
      <c r="U74" s="206">
        <f>TRE!U$12</f>
        <v>108.35339638865</v>
      </c>
      <c r="V74" s="206">
        <f>TRE!V$12</f>
        <v>97.762854686156473</v>
      </c>
      <c r="W74" s="206">
        <f>TRE!W$12</f>
        <v>101.84823731728289</v>
      </c>
    </row>
    <row r="75" spans="1:23" ht="12" customHeight="1" x14ac:dyDescent="0.25">
      <c r="A75" s="14" t="s">
        <v>63</v>
      </c>
      <c r="B75" s="206">
        <f>MAE!B$12</f>
        <v>713.29974204643156</v>
      </c>
      <c r="C75" s="206">
        <f>MAE!C$12</f>
        <v>709.24668959587257</v>
      </c>
      <c r="D75" s="206">
        <f>MAE!D$12</f>
        <v>706.693551160791</v>
      </c>
      <c r="E75" s="206">
        <f>MAE!E$12</f>
        <v>653.46680997420458</v>
      </c>
      <c r="F75" s="206">
        <f>MAE!F$12</f>
        <v>655.79312123817704</v>
      </c>
      <c r="G75" s="206">
        <f>MAE!G$12</f>
        <v>669.66766981943238</v>
      </c>
      <c r="H75" s="206">
        <f>MAE!H$12</f>
        <v>641.96878761822859</v>
      </c>
      <c r="I75" s="206">
        <f>MAE!I$12</f>
        <v>592.10713671539122</v>
      </c>
      <c r="J75" s="206">
        <f>MAE!J$12</f>
        <v>612.28718830610478</v>
      </c>
      <c r="K75" s="206">
        <f>MAE!K$12</f>
        <v>648.47944969905404</v>
      </c>
      <c r="L75" s="206">
        <f>MAE!L$12</f>
        <v>656.1821152192606</v>
      </c>
      <c r="M75" s="206">
        <f>MAE!M$12</f>
        <v>515.16809974204648</v>
      </c>
      <c r="N75" s="206">
        <f>MAE!N$12</f>
        <v>537.78667239896811</v>
      </c>
      <c r="O75" s="206">
        <f>MAE!O$12</f>
        <v>514.24591573516773</v>
      </c>
      <c r="P75" s="206">
        <f>MAE!P$12</f>
        <v>494.2880481513327</v>
      </c>
      <c r="Q75" s="206">
        <f>MAE!Q$12</f>
        <v>504.70584694754939</v>
      </c>
      <c r="R75" s="206">
        <f>MAE!R$12</f>
        <v>526.85391229578659</v>
      </c>
      <c r="S75" s="206">
        <f>MAE!S$12</f>
        <v>555.19458297506446</v>
      </c>
      <c r="T75" s="206">
        <f>MAE!T$12</f>
        <v>533.6601031814273</v>
      </c>
      <c r="U75" s="206">
        <f>MAE!U$12</f>
        <v>531.37747205503001</v>
      </c>
      <c r="V75" s="206">
        <f>MAE!V$12</f>
        <v>490.90292347377459</v>
      </c>
      <c r="W75" s="206">
        <f>MAE!W$12</f>
        <v>519.30455717970767</v>
      </c>
    </row>
    <row r="76" spans="1:23" ht="12" customHeight="1" x14ac:dyDescent="0.25">
      <c r="A76" s="14" t="s">
        <v>64</v>
      </c>
      <c r="B76" s="206">
        <f>TEL!B$12</f>
        <v>199.91582115219259</v>
      </c>
      <c r="C76" s="206">
        <f>TEL!C$12</f>
        <v>186.46173688736019</v>
      </c>
      <c r="D76" s="206">
        <f>TEL!D$12</f>
        <v>178.8116079105761</v>
      </c>
      <c r="E76" s="206">
        <f>TEL!E$12</f>
        <v>167.15588993981081</v>
      </c>
      <c r="F76" s="206">
        <f>TEL!F$12</f>
        <v>148.788736027515</v>
      </c>
      <c r="G76" s="206">
        <f>TEL!G$12</f>
        <v>123.8748065348237</v>
      </c>
      <c r="H76" s="206">
        <f>TEL!H$12</f>
        <v>114.37110920034389</v>
      </c>
      <c r="I76" s="206">
        <f>TEL!I$12</f>
        <v>115.2476354256234</v>
      </c>
      <c r="J76" s="206">
        <f>TEL!J$12</f>
        <v>110.8791917454858</v>
      </c>
      <c r="K76" s="206">
        <f>TEL!K$12</f>
        <v>103.5920034393809</v>
      </c>
      <c r="L76" s="206">
        <f>TEL!L$12</f>
        <v>116.580309544282</v>
      </c>
      <c r="M76" s="206">
        <f>TEL!M$12</f>
        <v>103.14522785898539</v>
      </c>
      <c r="N76" s="206">
        <f>TEL!N$12</f>
        <v>103.7137575236457</v>
      </c>
      <c r="O76" s="206">
        <f>TEL!O$12</f>
        <v>104.33955288048151</v>
      </c>
      <c r="P76" s="206">
        <f>TEL!P$12</f>
        <v>87.484264832330183</v>
      </c>
      <c r="Q76" s="206">
        <f>TEL!Q$12</f>
        <v>94.861650902837468</v>
      </c>
      <c r="R76" s="206">
        <f>TEL!R$12</f>
        <v>92.200945829750651</v>
      </c>
      <c r="S76" s="206">
        <f>TEL!S$12</f>
        <v>92.674032674118649</v>
      </c>
      <c r="T76" s="206">
        <f>TEL!T$12</f>
        <v>92.934393809114368</v>
      </c>
      <c r="U76" s="206">
        <f>TEL!U$12</f>
        <v>101.34135855546</v>
      </c>
      <c r="V76" s="206">
        <f>TEL!V$12</f>
        <v>97.378761822871866</v>
      </c>
      <c r="W76" s="206">
        <f>TEL!W$12</f>
        <v>97.234307824591568</v>
      </c>
    </row>
    <row r="77" spans="1:23" ht="12" customHeight="1" x14ac:dyDescent="0.25">
      <c r="A77" s="14" t="s">
        <v>65</v>
      </c>
      <c r="B77" s="206">
        <f>WWP!B$12</f>
        <v>84.962252794496976</v>
      </c>
      <c r="C77" s="206">
        <f>WWP!C$12</f>
        <v>58.808512467755797</v>
      </c>
      <c r="D77" s="206">
        <f>WWP!D$12</f>
        <v>60.996216680997406</v>
      </c>
      <c r="E77" s="206">
        <f>WWP!E$12</f>
        <v>57.717024935511589</v>
      </c>
      <c r="F77" s="206">
        <f>WWP!F$12</f>
        <v>54.657437661220982</v>
      </c>
      <c r="G77" s="206">
        <f>WWP!G$12</f>
        <v>60.236801375752357</v>
      </c>
      <c r="H77" s="206">
        <f>WWP!H$12</f>
        <v>60.36104901117799</v>
      </c>
      <c r="I77" s="206">
        <f>WWP!I$12</f>
        <v>61.751246775580398</v>
      </c>
      <c r="J77" s="206">
        <f>WWP!J$12</f>
        <v>63.504213241616512</v>
      </c>
      <c r="K77" s="206">
        <f>WWP!K$12</f>
        <v>68.863972484952697</v>
      </c>
      <c r="L77" s="206">
        <f>WWP!L$12</f>
        <v>63.950902837489238</v>
      </c>
      <c r="M77" s="206">
        <f>WWP!M$12</f>
        <v>65.751848667239898</v>
      </c>
      <c r="N77" s="206">
        <f>WWP!N$12</f>
        <v>63.186672398968177</v>
      </c>
      <c r="O77" s="206">
        <f>WWP!O$12</f>
        <v>53.92897678417885</v>
      </c>
      <c r="P77" s="206">
        <f>WWP!P$12</f>
        <v>66.962596732588125</v>
      </c>
      <c r="Q77" s="206">
        <f>WWP!Q$12</f>
        <v>71.080739466895963</v>
      </c>
      <c r="R77" s="206">
        <f>WWP!R$12</f>
        <v>72.467153912295771</v>
      </c>
      <c r="S77" s="206">
        <f>WWP!S$12</f>
        <v>47.064488392089402</v>
      </c>
      <c r="T77" s="206">
        <f>WWP!T$12</f>
        <v>59.387274290627687</v>
      </c>
      <c r="U77" s="206">
        <f>WWP!U$12</f>
        <v>57.130008598452271</v>
      </c>
      <c r="V77" s="206">
        <f>WWP!V$12</f>
        <v>63.105331040412722</v>
      </c>
      <c r="W77" s="206">
        <f>WWP!W$12</f>
        <v>83.773086844368009</v>
      </c>
    </row>
    <row r="78" spans="1:23" ht="12" customHeight="1" x14ac:dyDescent="0.25">
      <c r="A78" s="21" t="s">
        <v>66</v>
      </c>
      <c r="B78" s="209">
        <f>OIS!B$12</f>
        <v>1433.191143594152</v>
      </c>
      <c r="C78" s="209">
        <f>OIS!C$12</f>
        <v>1454.6895958727421</v>
      </c>
      <c r="D78" s="209">
        <f>OIS!D$12</f>
        <v>1414.1096302665489</v>
      </c>
      <c r="E78" s="209">
        <f>OIS!E$12</f>
        <v>1406.578675838346</v>
      </c>
      <c r="F78" s="209">
        <f>OIS!F$12</f>
        <v>1445.128718830611</v>
      </c>
      <c r="G78" s="209">
        <f>OIS!G$12</f>
        <v>1426.8038693035239</v>
      </c>
      <c r="H78" s="209">
        <f>OIS!H$12</f>
        <v>1479.6679277729991</v>
      </c>
      <c r="I78" s="209">
        <f>OIS!I$12</f>
        <v>1415.993981083403</v>
      </c>
      <c r="J78" s="209">
        <f>OIS!J$12</f>
        <v>1543.0912295786791</v>
      </c>
      <c r="K78" s="209">
        <f>OIS!K$12</f>
        <v>1299.9295786758389</v>
      </c>
      <c r="L78" s="209">
        <f>OIS!L$12</f>
        <v>1371.0784178847759</v>
      </c>
      <c r="M78" s="209">
        <f>OIS!M$12</f>
        <v>1300.1108340498699</v>
      </c>
      <c r="N78" s="209">
        <f>OIS!N$12</f>
        <v>1255.2100601891641</v>
      </c>
      <c r="O78" s="209">
        <f>OIS!O$12</f>
        <v>1247.8201203783331</v>
      </c>
      <c r="P78" s="209">
        <f>OIS!P$12</f>
        <v>1190.770163370594</v>
      </c>
      <c r="Q78" s="209">
        <f>OIS!Q$12</f>
        <v>1189.3317282889091</v>
      </c>
      <c r="R78" s="209">
        <f>OIS!R$12</f>
        <v>1258.661392949266</v>
      </c>
      <c r="S78" s="209">
        <f>OIS!S$12</f>
        <v>1241.908598452279</v>
      </c>
      <c r="T78" s="209">
        <f>OIS!T$12</f>
        <v>1244.582459157348</v>
      </c>
      <c r="U78" s="209">
        <f>OIS!U$12</f>
        <v>1147.295012897677</v>
      </c>
      <c r="V78" s="209">
        <f>OIS!V$12</f>
        <v>1121.0084264832351</v>
      </c>
      <c r="W78" s="209">
        <f>OIS!W$12</f>
        <v>1149.550214961306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11224.375838349095</v>
      </c>
      <c r="C81" s="212">
        <v>11080.024075666379</v>
      </c>
      <c r="D81" s="212">
        <v>11843.695872742906</v>
      </c>
      <c r="E81" s="212">
        <v>13337.402837489253</v>
      </c>
      <c r="F81" s="212">
        <v>13305.946001719691</v>
      </c>
      <c r="G81" s="212">
        <v>13429.150902837486</v>
      </c>
      <c r="H81" s="212">
        <v>13372.636027515047</v>
      </c>
      <c r="I81" s="212">
        <v>13146.347721410146</v>
      </c>
      <c r="J81" s="212">
        <v>12077.424247635423</v>
      </c>
      <c r="K81" s="212">
        <v>12235.931986242475</v>
      </c>
      <c r="L81" s="212">
        <v>13374.493121238176</v>
      </c>
      <c r="M81" s="212">
        <v>12456.110232158209</v>
      </c>
      <c r="N81" s="212">
        <v>12911.406878761822</v>
      </c>
      <c r="O81" s="212">
        <v>12443.848065348237</v>
      </c>
      <c r="P81" s="212">
        <v>12110.999398108339</v>
      </c>
      <c r="Q81" s="212">
        <v>12052.554772141013</v>
      </c>
      <c r="R81" s="212">
        <v>12679.71917454858</v>
      </c>
      <c r="S81" s="212">
        <v>13503.512381771281</v>
      </c>
      <c r="T81" s="212">
        <v>12718.043164230439</v>
      </c>
      <c r="U81" s="212">
        <v>11923.472656921751</v>
      </c>
      <c r="V81" s="212">
        <v>12772.482459157352</v>
      </c>
      <c r="W81" s="212">
        <v>12401.296130696475</v>
      </c>
    </row>
    <row r="82" spans="1:23" ht="12" customHeight="1" x14ac:dyDescent="0.25">
      <c r="A82" s="24" t="s">
        <v>30</v>
      </c>
      <c r="B82" s="215">
        <v>153.60576096302665</v>
      </c>
      <c r="C82" s="215">
        <v>144.55012897678415</v>
      </c>
      <c r="D82" s="215">
        <v>136.58460877042131</v>
      </c>
      <c r="E82" s="215">
        <v>145.46560619088564</v>
      </c>
      <c r="F82" s="215">
        <v>151.86337059329321</v>
      </c>
      <c r="G82" s="215">
        <v>147.54024075666379</v>
      </c>
      <c r="H82" s="215">
        <v>143.13181427343079</v>
      </c>
      <c r="I82" s="215">
        <v>155.54634565778156</v>
      </c>
      <c r="J82" s="215">
        <v>163.23241616509031</v>
      </c>
      <c r="K82" s="215">
        <v>135.99578675838353</v>
      </c>
      <c r="L82" s="215">
        <v>132.60042992261396</v>
      </c>
      <c r="M82" s="215">
        <v>136.68056749785043</v>
      </c>
      <c r="N82" s="215">
        <v>130.55417024935517</v>
      </c>
      <c r="O82" s="215">
        <v>119.63043852106618</v>
      </c>
      <c r="P82" s="215">
        <v>58.551246775580388</v>
      </c>
      <c r="Q82" s="215">
        <v>84.820206362854677</v>
      </c>
      <c r="R82" s="215">
        <v>76.852794496990541</v>
      </c>
      <c r="S82" s="215">
        <v>74.499398108340486</v>
      </c>
      <c r="T82" s="215">
        <v>77.712381771281173</v>
      </c>
      <c r="U82" s="215">
        <v>71.630782459157345</v>
      </c>
      <c r="V82" s="215">
        <v>65.756749785038693</v>
      </c>
      <c r="W82" s="215">
        <v>48.122184006878761</v>
      </c>
    </row>
    <row r="83" spans="1:23" ht="12" customHeight="1" x14ac:dyDescent="0.25">
      <c r="A83" s="14" t="s">
        <v>31</v>
      </c>
      <c r="B83" s="206">
        <v>8633.9552880481497</v>
      </c>
      <c r="C83" s="206">
        <v>8762.6307824591568</v>
      </c>
      <c r="D83" s="206">
        <v>9600.9919174548577</v>
      </c>
      <c r="E83" s="206">
        <v>11095.856491831471</v>
      </c>
      <c r="F83" s="206">
        <v>10998.135425623388</v>
      </c>
      <c r="G83" s="206">
        <v>11028.092777300084</v>
      </c>
      <c r="H83" s="206">
        <v>11177.103525365434</v>
      </c>
      <c r="I83" s="206">
        <v>10843.860963026655</v>
      </c>
      <c r="J83" s="206">
        <v>9952.1175408426461</v>
      </c>
      <c r="K83" s="206">
        <v>10169.203181427341</v>
      </c>
      <c r="L83" s="206">
        <v>11006.001633705933</v>
      </c>
      <c r="M83" s="206">
        <v>10181.625107480653</v>
      </c>
      <c r="N83" s="206">
        <v>10486.492347377471</v>
      </c>
      <c r="O83" s="206">
        <v>10013.876182287187</v>
      </c>
      <c r="P83" s="206">
        <v>9661.4773000859841</v>
      </c>
      <c r="Q83" s="206">
        <v>9591.4815993121229</v>
      </c>
      <c r="R83" s="206">
        <v>10320.64110060189</v>
      </c>
      <c r="S83" s="206">
        <v>10868.693723129836</v>
      </c>
      <c r="T83" s="206">
        <v>10250.503611349957</v>
      </c>
      <c r="U83" s="206">
        <v>9209.139208942388</v>
      </c>
      <c r="V83" s="206">
        <v>10223.890799656061</v>
      </c>
      <c r="W83" s="206">
        <v>10027.943078245917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637.5693035253654</v>
      </c>
      <c r="C85" s="206">
        <v>645.96018916595006</v>
      </c>
      <c r="D85" s="206">
        <v>599.60911435941523</v>
      </c>
      <c r="E85" s="206">
        <v>570.41220980223557</v>
      </c>
      <c r="F85" s="206">
        <v>885.40249355116066</v>
      </c>
      <c r="G85" s="206">
        <v>1049.9520206362849</v>
      </c>
      <c r="H85" s="206">
        <v>1207.7710232158211</v>
      </c>
      <c r="I85" s="206">
        <v>1069.3407566638</v>
      </c>
      <c r="J85" s="206">
        <v>1069.825451418744</v>
      </c>
      <c r="K85" s="206">
        <v>989.56870163370581</v>
      </c>
      <c r="L85" s="206">
        <v>972.16199484092863</v>
      </c>
      <c r="M85" s="206">
        <v>1195.6408426483231</v>
      </c>
      <c r="N85" s="206">
        <v>809.60834049871028</v>
      </c>
      <c r="O85" s="206">
        <v>1604.60154772141</v>
      </c>
      <c r="P85" s="206">
        <v>2275.9610490111781</v>
      </c>
      <c r="Q85" s="206">
        <v>2448.451074806535</v>
      </c>
      <c r="R85" s="206">
        <v>1984.4911435941531</v>
      </c>
      <c r="S85" s="206">
        <v>1757.027687016337</v>
      </c>
      <c r="T85" s="206">
        <v>2050.774462596733</v>
      </c>
      <c r="U85" s="206">
        <v>1666.9947549441099</v>
      </c>
      <c r="V85" s="206">
        <v>1865.1829750644879</v>
      </c>
      <c r="W85" s="206">
        <v>1505.3756663800521</v>
      </c>
    </row>
    <row r="86" spans="1:23" ht="12" customHeight="1" x14ac:dyDescent="0.25">
      <c r="A86" s="18" t="s">
        <v>83</v>
      </c>
      <c r="B86" s="206">
        <v>145.149011177988</v>
      </c>
      <c r="C86" s="206">
        <v>90.589509888220121</v>
      </c>
      <c r="D86" s="206">
        <v>122.5016337059329</v>
      </c>
      <c r="E86" s="206">
        <v>64.853826311263973</v>
      </c>
      <c r="F86" s="206">
        <v>57.647807394668952</v>
      </c>
      <c r="G86" s="206">
        <v>0</v>
      </c>
      <c r="H86" s="206">
        <v>0</v>
      </c>
      <c r="I86" s="206">
        <v>0</v>
      </c>
      <c r="J86" s="206">
        <v>1.031814273430782</v>
      </c>
      <c r="K86" s="206">
        <v>0</v>
      </c>
      <c r="L86" s="206">
        <v>0</v>
      </c>
      <c r="M86" s="206">
        <v>5.1590713671539117</v>
      </c>
      <c r="N86" s="206">
        <v>1.031814273430782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5.8535683576956146</v>
      </c>
      <c r="U86" s="206">
        <v>4.0431642304385207</v>
      </c>
      <c r="V86" s="206">
        <v>14.59062768701633</v>
      </c>
      <c r="W86" s="206">
        <v>18.81040412725709</v>
      </c>
    </row>
    <row r="87" spans="1:23" ht="12" customHeight="1" x14ac:dyDescent="0.25">
      <c r="A87" s="18" t="s">
        <v>70</v>
      </c>
      <c r="B87" s="206">
        <v>5.8755803955288046</v>
      </c>
      <c r="C87" s="206">
        <v>0</v>
      </c>
      <c r="D87" s="206">
        <v>0</v>
      </c>
      <c r="E87" s="206">
        <v>0</v>
      </c>
      <c r="F87" s="206">
        <v>1.958555460017197</v>
      </c>
      <c r="G87" s="206">
        <v>0</v>
      </c>
      <c r="H87" s="206">
        <v>0</v>
      </c>
      <c r="I87" s="206">
        <v>0</v>
      </c>
      <c r="J87" s="206">
        <v>0</v>
      </c>
      <c r="K87" s="206">
        <v>6.8548581255374019</v>
      </c>
      <c r="L87" s="206">
        <v>0</v>
      </c>
      <c r="M87" s="206">
        <v>0.9792777300085983</v>
      </c>
      <c r="N87" s="206">
        <v>0</v>
      </c>
      <c r="O87" s="206">
        <v>4.8963026655202064</v>
      </c>
      <c r="P87" s="206">
        <v>1.958555460017197</v>
      </c>
      <c r="Q87" s="206">
        <v>0</v>
      </c>
      <c r="R87" s="206">
        <v>0</v>
      </c>
      <c r="S87" s="206">
        <v>0</v>
      </c>
      <c r="T87" s="206">
        <v>0.3466895958727429</v>
      </c>
      <c r="U87" s="206">
        <v>0.28202923473774721</v>
      </c>
      <c r="V87" s="206">
        <v>11.248839208942391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4212.7067927772987</v>
      </c>
      <c r="C88" s="206">
        <f t="shared" si="5"/>
        <v>4293.58890799656</v>
      </c>
      <c r="D88" s="206">
        <f t="shared" si="5"/>
        <v>4920.4407566638001</v>
      </c>
      <c r="E88" s="206">
        <f t="shared" si="5"/>
        <v>4505.1114359415296</v>
      </c>
      <c r="F88" s="206">
        <f t="shared" si="5"/>
        <v>4574.3835769561474</v>
      </c>
      <c r="G88" s="206">
        <f t="shared" si="5"/>
        <v>4916.0410146173672</v>
      </c>
      <c r="H88" s="206">
        <f t="shared" si="5"/>
        <v>5218.9740326741176</v>
      </c>
      <c r="I88" s="206">
        <f t="shared" si="5"/>
        <v>4417.1114359415315</v>
      </c>
      <c r="J88" s="206">
        <f t="shared" si="5"/>
        <v>4323.3161650902821</v>
      </c>
      <c r="K88" s="206">
        <f t="shared" si="5"/>
        <v>4136.3791057609615</v>
      </c>
      <c r="L88" s="206">
        <f t="shared" si="5"/>
        <v>4486.5008598452287</v>
      </c>
      <c r="M88" s="206">
        <f t="shared" si="5"/>
        <v>4187.7374892519347</v>
      </c>
      <c r="N88" s="206">
        <f t="shared" si="5"/>
        <v>3708.1446259673266</v>
      </c>
      <c r="O88" s="206">
        <f t="shared" si="5"/>
        <v>3820.5436801375754</v>
      </c>
      <c r="P88" s="206">
        <f t="shared" si="5"/>
        <v>3655.8419604471187</v>
      </c>
      <c r="Q88" s="206">
        <f t="shared" si="5"/>
        <v>3243.0865864144448</v>
      </c>
      <c r="R88" s="206">
        <f t="shared" si="5"/>
        <v>3351.8953568357674</v>
      </c>
      <c r="S88" s="206">
        <f t="shared" si="5"/>
        <v>3408.0300085984536</v>
      </c>
      <c r="T88" s="206">
        <f t="shared" si="5"/>
        <v>2966.3713671539117</v>
      </c>
      <c r="U88" s="206">
        <f t="shared" si="5"/>
        <v>2563.412983662939</v>
      </c>
      <c r="V88" s="206">
        <f t="shared" si="5"/>
        <v>2581.4778159931229</v>
      </c>
      <c r="W88" s="206">
        <f t="shared" si="5"/>
        <v>2544.1029234737762</v>
      </c>
    </row>
    <row r="89" spans="1:23" ht="12" customHeight="1" x14ac:dyDescent="0.25">
      <c r="A89" s="18" t="s">
        <v>84</v>
      </c>
      <c r="B89" s="206">
        <v>3632.6546001719689</v>
      </c>
      <c r="C89" s="206">
        <v>3732.4921754084262</v>
      </c>
      <c r="D89" s="206">
        <v>3958.4404127257089</v>
      </c>
      <c r="E89" s="206">
        <v>5955.4790197764414</v>
      </c>
      <c r="F89" s="206">
        <v>5478.7429922613928</v>
      </c>
      <c r="G89" s="206">
        <v>5062.0997420464319</v>
      </c>
      <c r="H89" s="206">
        <v>4750.3584694754954</v>
      </c>
      <c r="I89" s="206">
        <v>5357.4087704213234</v>
      </c>
      <c r="J89" s="206">
        <v>4557.9441100601889</v>
      </c>
      <c r="K89" s="206">
        <v>5036.4005159071367</v>
      </c>
      <c r="L89" s="206">
        <v>5547.3387790197767</v>
      </c>
      <c r="M89" s="206">
        <v>4792.1084264832334</v>
      </c>
      <c r="N89" s="206">
        <v>5967.7075666380042</v>
      </c>
      <c r="O89" s="206">
        <v>4583.8346517626824</v>
      </c>
      <c r="P89" s="206">
        <v>3727.7157351676701</v>
      </c>
      <c r="Q89" s="206">
        <v>3899.9439380911431</v>
      </c>
      <c r="R89" s="206">
        <v>4984.2546001719684</v>
      </c>
      <c r="S89" s="206">
        <v>5703.6360275150464</v>
      </c>
      <c r="T89" s="206">
        <v>5227.1575236457429</v>
      </c>
      <c r="U89" s="206">
        <v>4974.4062768701633</v>
      </c>
      <c r="V89" s="206">
        <v>5751.3905417024926</v>
      </c>
      <c r="W89" s="206">
        <v>5959.6540842648319</v>
      </c>
    </row>
    <row r="90" spans="1:23" ht="12" customHeight="1" x14ac:dyDescent="0.25">
      <c r="A90" s="14" t="s">
        <v>35</v>
      </c>
      <c r="B90" s="206">
        <v>2436.8147893379191</v>
      </c>
      <c r="C90" s="206">
        <v>2172.843164230439</v>
      </c>
      <c r="D90" s="206">
        <v>2106.119346517627</v>
      </c>
      <c r="E90" s="206">
        <v>2096.0807394668959</v>
      </c>
      <c r="F90" s="206">
        <v>2155.9472055030101</v>
      </c>
      <c r="G90" s="206">
        <v>2253.5178847807392</v>
      </c>
      <c r="H90" s="206">
        <v>2052.400687876182</v>
      </c>
      <c r="I90" s="206">
        <v>2146.9404127257089</v>
      </c>
      <c r="J90" s="206">
        <v>1962.0742906276871</v>
      </c>
      <c r="K90" s="206">
        <v>1930.7330180567501</v>
      </c>
      <c r="L90" s="206">
        <v>2235.89105760963</v>
      </c>
      <c r="M90" s="206">
        <v>2137.804557179707</v>
      </c>
      <c r="N90" s="206">
        <v>2294.3603611349949</v>
      </c>
      <c r="O90" s="206">
        <v>2310.3414445399831</v>
      </c>
      <c r="P90" s="206">
        <v>2390.970851246776</v>
      </c>
      <c r="Q90" s="206">
        <v>2376.252966466036</v>
      </c>
      <c r="R90" s="206">
        <v>2282.225279449699</v>
      </c>
      <c r="S90" s="206">
        <v>2560.3192605331042</v>
      </c>
      <c r="T90" s="206">
        <v>2389.8271711092002</v>
      </c>
      <c r="U90" s="206">
        <v>2642.7026655202062</v>
      </c>
      <c r="V90" s="206">
        <v>2482.8349097162509</v>
      </c>
      <c r="W90" s="206">
        <v>2325.2308684436798</v>
      </c>
    </row>
    <row r="91" spans="1:23" ht="12" customHeight="1" x14ac:dyDescent="0.25">
      <c r="A91" s="18" t="s">
        <v>72</v>
      </c>
      <c r="B91" s="206">
        <v>2436.8147893379191</v>
      </c>
      <c r="C91" s="206">
        <v>2172.843164230439</v>
      </c>
      <c r="D91" s="206">
        <v>2106.119346517627</v>
      </c>
      <c r="E91" s="206">
        <v>2096.0807394668959</v>
      </c>
      <c r="F91" s="206">
        <v>2155.9472055030101</v>
      </c>
      <c r="G91" s="206">
        <v>2253.5178847807392</v>
      </c>
      <c r="H91" s="206">
        <v>2052.400687876182</v>
      </c>
      <c r="I91" s="206">
        <v>2146.9404127257089</v>
      </c>
      <c r="J91" s="206">
        <v>1962.0742906276871</v>
      </c>
      <c r="K91" s="206">
        <v>1930.7330180567501</v>
      </c>
      <c r="L91" s="206">
        <v>2235.89105760963</v>
      </c>
      <c r="M91" s="206">
        <v>2137.804557179707</v>
      </c>
      <c r="N91" s="206">
        <v>2294.3603611349949</v>
      </c>
      <c r="O91" s="206">
        <v>2310.3414445399831</v>
      </c>
      <c r="P91" s="206">
        <v>2390.970851246776</v>
      </c>
      <c r="Q91" s="206">
        <v>2376.252966466036</v>
      </c>
      <c r="R91" s="206">
        <v>2282.225279449699</v>
      </c>
      <c r="S91" s="206">
        <v>2560.3192605331042</v>
      </c>
      <c r="T91" s="206">
        <v>2389.8271711092002</v>
      </c>
      <c r="U91" s="206">
        <v>2642.7026655202062</v>
      </c>
      <c r="V91" s="206">
        <v>2482.8349097162509</v>
      </c>
      <c r="W91" s="206">
        <v>2325.2308684436798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11224.375838349095</v>
      </c>
      <c r="C94" s="212">
        <f t="shared" si="6"/>
        <v>11080.024075666379</v>
      </c>
      <c r="D94" s="212">
        <f t="shared" si="6"/>
        <v>11843.695872742906</v>
      </c>
      <c r="E94" s="212">
        <f t="shared" si="6"/>
        <v>13337.402837489253</v>
      </c>
      <c r="F94" s="212">
        <f t="shared" si="6"/>
        <v>13305.946001719691</v>
      </c>
      <c r="G94" s="212">
        <f t="shared" si="6"/>
        <v>13429.150902837486</v>
      </c>
      <c r="H94" s="212">
        <f t="shared" si="6"/>
        <v>13372.636027515047</v>
      </c>
      <c r="I94" s="212">
        <f t="shared" si="6"/>
        <v>13146.347721410146</v>
      </c>
      <c r="J94" s="212">
        <f t="shared" si="6"/>
        <v>12077.424247635423</v>
      </c>
      <c r="K94" s="212">
        <f t="shared" si="6"/>
        <v>12235.931986242475</v>
      </c>
      <c r="L94" s="212">
        <f t="shared" si="6"/>
        <v>13374.493121238176</v>
      </c>
      <c r="M94" s="212">
        <f t="shared" si="6"/>
        <v>12456.110232158209</v>
      </c>
      <c r="N94" s="212">
        <f t="shared" si="6"/>
        <v>12911.406878761822</v>
      </c>
      <c r="O94" s="212">
        <f t="shared" si="6"/>
        <v>12443.848065348237</v>
      </c>
      <c r="P94" s="212">
        <f t="shared" si="6"/>
        <v>12110.999398108339</v>
      </c>
      <c r="Q94" s="212">
        <f t="shared" si="6"/>
        <v>12052.554772141013</v>
      </c>
      <c r="R94" s="212">
        <f t="shared" si="6"/>
        <v>12679.71917454858</v>
      </c>
      <c r="S94" s="212">
        <f t="shared" si="6"/>
        <v>13503.512381771281</v>
      </c>
      <c r="T94" s="212">
        <f t="shared" si="6"/>
        <v>12718.043164230439</v>
      </c>
      <c r="U94" s="212">
        <f t="shared" si="6"/>
        <v>11923.472656921751</v>
      </c>
      <c r="V94" s="212">
        <f t="shared" si="6"/>
        <v>12772.482459157352</v>
      </c>
      <c r="W94" s="212">
        <f t="shared" si="6"/>
        <v>12401.296130696475</v>
      </c>
    </row>
    <row r="95" spans="1:23" ht="12" customHeight="1" x14ac:dyDescent="0.25">
      <c r="A95" s="24" t="s">
        <v>46</v>
      </c>
      <c r="B95" s="215">
        <f>CHI!B58</f>
        <v>10376.513611907299</v>
      </c>
      <c r="C95" s="215">
        <f>CHI!C58</f>
        <v>10174.198105982259</v>
      </c>
      <c r="D95" s="215">
        <f>CHI!D58</f>
        <v>10948.766104299961</v>
      </c>
      <c r="E95" s="215">
        <f>CHI!E58</f>
        <v>12515.55205382094</v>
      </c>
      <c r="F95" s="215">
        <f>CHI!F58</f>
        <v>12332.032473415429</v>
      </c>
      <c r="G95" s="215">
        <f>CHI!G58</f>
        <v>12435.436935573311</v>
      </c>
      <c r="H95" s="215">
        <f>CHI!H58</f>
        <v>12397.52016469021</v>
      </c>
      <c r="I95" s="215">
        <f>CHI!I58</f>
        <v>12247.766133927609</v>
      </c>
      <c r="J95" s="215">
        <f>CHI!J58</f>
        <v>11204.49963358588</v>
      </c>
      <c r="K95" s="215">
        <f>CHI!K58</f>
        <v>11520.74948663583</v>
      </c>
      <c r="L95" s="215">
        <f>CHI!L58</f>
        <v>12628.73468283195</v>
      </c>
      <c r="M95" s="215">
        <f>CHI!M58</f>
        <v>11822.46543303</v>
      </c>
      <c r="N95" s="215">
        <f>CHI!N58</f>
        <v>12331.92274684417</v>
      </c>
      <c r="O95" s="215">
        <f>CHI!O58</f>
        <v>11852.461182623059</v>
      </c>
      <c r="P95" s="215">
        <f>CHI!P58</f>
        <v>11783.319019912309</v>
      </c>
      <c r="Q95" s="215">
        <f>CHI!Q58</f>
        <v>11689.222365003339</v>
      </c>
      <c r="R95" s="215">
        <f>CHI!R58</f>
        <v>12377.019890580819</v>
      </c>
      <c r="S95" s="215">
        <f>CHI!S58</f>
        <v>13224.775744527229</v>
      </c>
      <c r="T95" s="215">
        <f>CHI!T58</f>
        <v>12257.68269689382</v>
      </c>
      <c r="U95" s="215">
        <f>CHI!U58</f>
        <v>11449.579674600391</v>
      </c>
      <c r="V95" s="215">
        <f>CHI!V58</f>
        <v>12299.327885678809</v>
      </c>
      <c r="W95" s="215">
        <f>CHI!W58</f>
        <v>11909.884956381189</v>
      </c>
    </row>
    <row r="96" spans="1:23" ht="12" customHeight="1" x14ac:dyDescent="0.25">
      <c r="A96" s="21" t="s">
        <v>29</v>
      </c>
      <c r="B96" s="209">
        <v>847.86222644179543</v>
      </c>
      <c r="C96" s="209">
        <v>905.82596968411963</v>
      </c>
      <c r="D96" s="209">
        <v>894.92976844294571</v>
      </c>
      <c r="E96" s="209">
        <v>821.85078366831294</v>
      </c>
      <c r="F96" s="209">
        <v>973.91352830426149</v>
      </c>
      <c r="G96" s="209">
        <v>993.71396726417515</v>
      </c>
      <c r="H96" s="209">
        <v>975.11586282483768</v>
      </c>
      <c r="I96" s="209">
        <v>898.58158748253663</v>
      </c>
      <c r="J96" s="209">
        <v>872.92461404954338</v>
      </c>
      <c r="K96" s="209">
        <v>715.18249960664434</v>
      </c>
      <c r="L96" s="209">
        <v>745.75843840622656</v>
      </c>
      <c r="M96" s="209">
        <v>633.64479912820934</v>
      </c>
      <c r="N96" s="209">
        <v>579.48413191765212</v>
      </c>
      <c r="O96" s="209">
        <v>591.3868827251772</v>
      </c>
      <c r="P96" s="209">
        <v>327.68037819602978</v>
      </c>
      <c r="Q96" s="209">
        <v>363.33240713767373</v>
      </c>
      <c r="R96" s="209">
        <v>302.69928396776049</v>
      </c>
      <c r="S96" s="209">
        <v>278.73663724405196</v>
      </c>
      <c r="T96" s="209">
        <v>460.36046733661897</v>
      </c>
      <c r="U96" s="209">
        <v>473.89298232136025</v>
      </c>
      <c r="V96" s="209">
        <v>473.15457347854317</v>
      </c>
      <c r="W96" s="209">
        <v>491.41117431528619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28793.933132782899</v>
      </c>
      <c r="C98" s="205">
        <f t="shared" si="7"/>
        <v>28261.806516990175</v>
      </c>
      <c r="D98" s="205">
        <f t="shared" si="7"/>
        <v>28433.946512899212</v>
      </c>
      <c r="E98" s="205">
        <f t="shared" si="7"/>
        <v>28326.594761942375</v>
      </c>
      <c r="F98" s="205">
        <f t="shared" si="7"/>
        <v>28610.659694644797</v>
      </c>
      <c r="G98" s="205">
        <f t="shared" si="7"/>
        <v>28527.748262688707</v>
      </c>
      <c r="H98" s="205">
        <f t="shared" si="7"/>
        <v>29065.391306420439</v>
      </c>
      <c r="I98" s="205">
        <f t="shared" si="7"/>
        <v>29045.461885677621</v>
      </c>
      <c r="J98" s="205">
        <f t="shared" si="7"/>
        <v>27619.986619646195</v>
      </c>
      <c r="K98" s="205">
        <f t="shared" si="7"/>
        <v>25622.250703029848</v>
      </c>
      <c r="L98" s="205">
        <f t="shared" si="7"/>
        <v>27774.77499952709</v>
      </c>
      <c r="M98" s="205">
        <f t="shared" si="7"/>
        <v>26635.946695058952</v>
      </c>
      <c r="N98" s="205">
        <f t="shared" si="7"/>
        <v>26714.807970522405</v>
      </c>
      <c r="O98" s="205">
        <f t="shared" si="7"/>
        <v>26422.777174923791</v>
      </c>
      <c r="P98" s="205">
        <f t="shared" si="7"/>
        <v>25927.441111113978</v>
      </c>
      <c r="Q98" s="205">
        <f t="shared" si="7"/>
        <v>26463.088856549046</v>
      </c>
      <c r="R98" s="205">
        <f t="shared" si="7"/>
        <v>28007.914999661592</v>
      </c>
      <c r="S98" s="205">
        <f t="shared" si="7"/>
        <v>28954.590306162609</v>
      </c>
      <c r="T98" s="205">
        <f t="shared" si="7"/>
        <v>28679.098558909918</v>
      </c>
      <c r="U98" s="205">
        <f t="shared" si="7"/>
        <v>27462.138902398405</v>
      </c>
      <c r="V98" s="205">
        <f t="shared" si="7"/>
        <v>27480.6086790136</v>
      </c>
      <c r="W98" s="205">
        <f t="shared" si="7"/>
        <v>27185.502798924903</v>
      </c>
    </row>
    <row r="99" spans="1:23" ht="12" customHeight="1" x14ac:dyDescent="0.25">
      <c r="A99" s="25" t="s">
        <v>16</v>
      </c>
      <c r="B99" s="211">
        <f>ISI!B$54</f>
        <v>1598.4828806385051</v>
      </c>
      <c r="C99" s="211">
        <f>ISI!C$54</f>
        <v>1715.7167059582423</v>
      </c>
      <c r="D99" s="211">
        <f>ISI!D$54</f>
        <v>1786.0355801564929</v>
      </c>
      <c r="E99" s="211">
        <f>ISI!E$54</f>
        <v>1764.4354635580835</v>
      </c>
      <c r="F99" s="211">
        <f>ISI!F$54</f>
        <v>1809.8977326363661</v>
      </c>
      <c r="G99" s="211">
        <f>ISI!G$54</f>
        <v>1793.3836653976114</v>
      </c>
      <c r="H99" s="211">
        <f>ISI!H$54</f>
        <v>1843.9810595173585</v>
      </c>
      <c r="I99" s="211">
        <f>ISI!I$54</f>
        <v>1764.2642231172201</v>
      </c>
      <c r="J99" s="211">
        <f>ISI!J$54</f>
        <v>1727.6648083978264</v>
      </c>
      <c r="K99" s="211">
        <f>ISI!K$54</f>
        <v>1545.2862806774879</v>
      </c>
      <c r="L99" s="211">
        <f>ISI!L$54</f>
        <v>1722.2227817981579</v>
      </c>
      <c r="M99" s="211">
        <f>ISI!M$54</f>
        <v>1676.3365065153648</v>
      </c>
      <c r="N99" s="211">
        <f>ISI!N$54</f>
        <v>1681.8398931645575</v>
      </c>
      <c r="O99" s="211">
        <f>ISI!O$54</f>
        <v>1661.9008412279184</v>
      </c>
      <c r="P99" s="211">
        <f>ISI!P$54</f>
        <v>1630.9581313616059</v>
      </c>
      <c r="Q99" s="211">
        <f>ISI!Q$54</f>
        <v>2045.7109718939832</v>
      </c>
      <c r="R99" s="211">
        <f>ISI!R$54</f>
        <v>2298.9064047772385</v>
      </c>
      <c r="S99" s="211">
        <f>ISI!S$54</f>
        <v>2516.8916673924673</v>
      </c>
      <c r="T99" s="211">
        <f>ISI!T$54</f>
        <v>2251.2738021976679</v>
      </c>
      <c r="U99" s="211">
        <f>ISI!U$54</f>
        <v>2057.6559431899341</v>
      </c>
      <c r="V99" s="211">
        <f>ISI!V$54</f>
        <v>2044.7610203262157</v>
      </c>
      <c r="W99" s="211">
        <f>ISI!W$54</f>
        <v>2282.922585762858</v>
      </c>
    </row>
    <row r="100" spans="1:23" ht="12" customHeight="1" x14ac:dyDescent="0.25">
      <c r="A100" s="14" t="s">
        <v>41</v>
      </c>
      <c r="B100" s="206">
        <f>ISI!B$55</f>
        <v>1585.0249501479439</v>
      </c>
      <c r="C100" s="206">
        <f>ISI!C$55</f>
        <v>1704.1084433508167</v>
      </c>
      <c r="D100" s="206">
        <f>ISI!D$55</f>
        <v>1775.4487906815498</v>
      </c>
      <c r="E100" s="206">
        <f>ISI!E$55</f>
        <v>1754.4933812896927</v>
      </c>
      <c r="F100" s="206">
        <f>ISI!F$55</f>
        <v>1798.6260866120815</v>
      </c>
      <c r="G100" s="206">
        <f>ISI!G$55</f>
        <v>1781.8899033190692</v>
      </c>
      <c r="H100" s="206">
        <f>ISI!H$55</f>
        <v>1830.9779443736265</v>
      </c>
      <c r="I100" s="206">
        <f>ISI!I$55</f>
        <v>1751.4070519576107</v>
      </c>
      <c r="J100" s="206">
        <f>ISI!J$55</f>
        <v>1715.8599087793186</v>
      </c>
      <c r="K100" s="206">
        <f>ISI!K$55</f>
        <v>1540.0247634251334</v>
      </c>
      <c r="L100" s="206">
        <f>ISI!L$55</f>
        <v>1711.7647438437932</v>
      </c>
      <c r="M100" s="206">
        <f>ISI!M$55</f>
        <v>1662.784238978212</v>
      </c>
      <c r="N100" s="206">
        <f>ISI!N$55</f>
        <v>1670.7165785233663</v>
      </c>
      <c r="O100" s="206">
        <f>ISI!O$55</f>
        <v>1651.363078860802</v>
      </c>
      <c r="P100" s="206">
        <f>ISI!P$55</f>
        <v>1621.3541805001732</v>
      </c>
      <c r="Q100" s="206">
        <f>ISI!Q$55</f>
        <v>2036.4756808164555</v>
      </c>
      <c r="R100" s="206">
        <f>ISI!R$55</f>
        <v>2289.9620347416039</v>
      </c>
      <c r="S100" s="206">
        <f>ISI!S$55</f>
        <v>2516.8916673924673</v>
      </c>
      <c r="T100" s="206">
        <f>ISI!T$55</f>
        <v>2251.2738021976679</v>
      </c>
      <c r="U100" s="206">
        <f>ISI!U$55</f>
        <v>2057.6559431899341</v>
      </c>
      <c r="V100" s="206">
        <f>ISI!V$55</f>
        <v>2044.7610203262157</v>
      </c>
      <c r="W100" s="206">
        <f>ISI!W$55</f>
        <v>2282.922585762858</v>
      </c>
    </row>
    <row r="101" spans="1:23" ht="12" customHeight="1" x14ac:dyDescent="0.25">
      <c r="A101" s="14" t="s">
        <v>42</v>
      </c>
      <c r="B101" s="206">
        <f>ISI!B$56</f>
        <v>13.457930490561314</v>
      </c>
      <c r="C101" s="206">
        <f>ISI!C$56</f>
        <v>11.608262607425504</v>
      </c>
      <c r="D101" s="206">
        <f>ISI!D$56</f>
        <v>10.586789474943078</v>
      </c>
      <c r="E101" s="206">
        <f>ISI!E$56</f>
        <v>9.9420822683906707</v>
      </c>
      <c r="F101" s="206">
        <f>ISI!F$56</f>
        <v>11.271646024284559</v>
      </c>
      <c r="G101" s="206">
        <f>ISI!G$56</f>
        <v>11.493762078542291</v>
      </c>
      <c r="H101" s="206">
        <f>ISI!H$56</f>
        <v>13.003115143732087</v>
      </c>
      <c r="I101" s="206">
        <f>ISI!I$56</f>
        <v>12.857171159609344</v>
      </c>
      <c r="J101" s="206">
        <f>ISI!J$56</f>
        <v>11.804899618507665</v>
      </c>
      <c r="K101" s="206">
        <f>ISI!K$56</f>
        <v>5.2615172523543654</v>
      </c>
      <c r="L101" s="206">
        <f>ISI!L$56</f>
        <v>10.458037954364722</v>
      </c>
      <c r="M101" s="206">
        <f>ISI!M$56</f>
        <v>13.552267537152764</v>
      </c>
      <c r="N101" s="206">
        <f>ISI!N$56</f>
        <v>11.123314641191188</v>
      </c>
      <c r="O101" s="206">
        <f>ISI!O$56</f>
        <v>10.537762367116235</v>
      </c>
      <c r="P101" s="206">
        <f>ISI!P$56</f>
        <v>9.6039508614326241</v>
      </c>
      <c r="Q101" s="206">
        <f>ISI!Q$56</f>
        <v>9.2352910775277124</v>
      </c>
      <c r="R101" s="206">
        <f>ISI!R$56</f>
        <v>8.944370035634801</v>
      </c>
      <c r="S101" s="206">
        <f>ISI!S$56</f>
        <v>0</v>
      </c>
      <c r="T101" s="206">
        <f>ISI!T$56</f>
        <v>0</v>
      </c>
      <c r="U101" s="206">
        <f>ISI!U$56</f>
        <v>0</v>
      </c>
      <c r="V101" s="206">
        <f>ISI!V$56</f>
        <v>0</v>
      </c>
      <c r="W101" s="206">
        <f>ISI!W$56</f>
        <v>0</v>
      </c>
    </row>
    <row r="102" spans="1:23" ht="12" customHeight="1" x14ac:dyDescent="0.25">
      <c r="A102" s="13" t="s">
        <v>20</v>
      </c>
      <c r="B102" s="207">
        <f>NFM!B$73</f>
        <v>700.2178987188455</v>
      </c>
      <c r="C102" s="207">
        <f>NFM!C$73</f>
        <v>650.79708011922139</v>
      </c>
      <c r="D102" s="207">
        <f>NFM!D$73</f>
        <v>637.41977411772621</v>
      </c>
      <c r="E102" s="207">
        <f>NFM!E$73</f>
        <v>620.84427811877379</v>
      </c>
      <c r="F102" s="207">
        <f>NFM!F$73</f>
        <v>724.78576515887062</v>
      </c>
      <c r="G102" s="207">
        <f>NFM!G$73</f>
        <v>725.6885071587767</v>
      </c>
      <c r="H102" s="207">
        <f>NFM!H$73</f>
        <v>642.53929815824426</v>
      </c>
      <c r="I102" s="207">
        <f>NFM!I$73</f>
        <v>729.37975415833114</v>
      </c>
      <c r="J102" s="207">
        <f>NFM!J$73</f>
        <v>740.88363015871073</v>
      </c>
      <c r="K102" s="207">
        <f>NFM!K$73</f>
        <v>421.24160661927226</v>
      </c>
      <c r="L102" s="207">
        <f>NFM!L$73</f>
        <v>526.85154711769462</v>
      </c>
      <c r="M102" s="207">
        <f>NFM!M$73</f>
        <v>630.62263811899425</v>
      </c>
      <c r="N102" s="207">
        <f>NFM!N$73</f>
        <v>317.84652242147661</v>
      </c>
      <c r="O102" s="207">
        <f>NFM!O$73</f>
        <v>281.94290795163738</v>
      </c>
      <c r="P102" s="207">
        <f>NFM!P$73</f>
        <v>124.66046590846238</v>
      </c>
      <c r="Q102" s="207">
        <f>NFM!Q$73</f>
        <v>193.94504231872446</v>
      </c>
      <c r="R102" s="207">
        <f>NFM!R$73</f>
        <v>203.33293948809748</v>
      </c>
      <c r="S102" s="207">
        <f>NFM!S$73</f>
        <v>212.79964007943948</v>
      </c>
      <c r="T102" s="207">
        <f>NFM!T$73</f>
        <v>244.63621291765656</v>
      </c>
      <c r="U102" s="207">
        <f>NFM!U$73</f>
        <v>295.34985135921409</v>
      </c>
      <c r="V102" s="207">
        <f>NFM!V$73</f>
        <v>245.48155459873325</v>
      </c>
      <c r="W102" s="207">
        <f>NFM!W$73</f>
        <v>236.75234531892772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527.04801354201652</v>
      </c>
      <c r="C104" s="206">
        <f>NFM!C$75</f>
        <v>505.43849871113224</v>
      </c>
      <c r="D104" s="206">
        <f>NFM!D$75</f>
        <v>493.20544808575903</v>
      </c>
      <c r="E104" s="206">
        <f>NFM!E$75</f>
        <v>475.31259002988304</v>
      </c>
      <c r="F104" s="206">
        <f>NFM!F$75</f>
        <v>559.13316462676062</v>
      </c>
      <c r="G104" s="206">
        <f>NFM!G$75</f>
        <v>564.72811025951762</v>
      </c>
      <c r="H104" s="206">
        <f>NFM!H$75</f>
        <v>480.63462105267251</v>
      </c>
      <c r="I104" s="206">
        <f>NFM!I$75</f>
        <v>543.71650660468254</v>
      </c>
      <c r="J104" s="206">
        <f>NFM!J$75</f>
        <v>560.63096562881356</v>
      </c>
      <c r="K104" s="206">
        <f>NFM!K$75</f>
        <v>274.55291541390477</v>
      </c>
      <c r="L104" s="206">
        <f>NFM!L$75</f>
        <v>362.6063550553593</v>
      </c>
      <c r="M104" s="206">
        <f>NFM!M$75</f>
        <v>489.55214974184355</v>
      </c>
      <c r="N104" s="206">
        <f>NFM!N$75</f>
        <v>175.92828442752696</v>
      </c>
      <c r="O104" s="206">
        <f>NFM!O$75</f>
        <v>135.61298247918066</v>
      </c>
      <c r="P104" s="206">
        <f>NFM!P$75</f>
        <v>3.2704459819904925</v>
      </c>
      <c r="Q104" s="206">
        <f>NFM!Q$75</f>
        <v>43.50092668640049</v>
      </c>
      <c r="R104" s="206">
        <f>NFM!R$75</f>
        <v>56.925732695228675</v>
      </c>
      <c r="S104" s="206">
        <f>NFM!S$75</f>
        <v>46.97685217589833</v>
      </c>
      <c r="T104" s="206">
        <f>NFM!T$75</f>
        <v>82.009106414340422</v>
      </c>
      <c r="U104" s="206">
        <f>NFM!U$75</f>
        <v>144.45150409568063</v>
      </c>
      <c r="V104" s="206">
        <f>NFM!V$75</f>
        <v>123.76834319613516</v>
      </c>
      <c r="W104" s="206">
        <f>NFM!W$75</f>
        <v>89.104858442995891</v>
      </c>
    </row>
    <row r="105" spans="1:23" ht="12" customHeight="1" x14ac:dyDescent="0.25">
      <c r="A105" s="26" t="s">
        <v>44</v>
      </c>
      <c r="B105" s="213">
        <f>NFM!B$76</f>
        <v>509.15263677333274</v>
      </c>
      <c r="C105" s="213">
        <f>NFM!C$76</f>
        <v>489.25925085271138</v>
      </c>
      <c r="D105" s="213">
        <f>NFM!D$76</f>
        <v>477.00449108175462</v>
      </c>
      <c r="E105" s="213">
        <f>NFM!E$76</f>
        <v>468.71372451705042</v>
      </c>
      <c r="F105" s="213">
        <f>NFM!F$76</f>
        <v>551.84279927275702</v>
      </c>
      <c r="G105" s="213">
        <f>NFM!G$76</f>
        <v>557.47719770555966</v>
      </c>
      <c r="H105" s="213">
        <f>NFM!H$76</f>
        <v>477.07483199673101</v>
      </c>
      <c r="I105" s="213">
        <f>NFM!I$76</f>
        <v>543.71650660468254</v>
      </c>
      <c r="J105" s="213">
        <f>NFM!J$76</f>
        <v>560.63096562881356</v>
      </c>
      <c r="K105" s="213">
        <f>NFM!K$76</f>
        <v>274.55291541390477</v>
      </c>
      <c r="L105" s="213">
        <f>NFM!L$76</f>
        <v>362.6063550553593</v>
      </c>
      <c r="M105" s="213">
        <f>NFM!M$76</f>
        <v>489.55214974184355</v>
      </c>
      <c r="N105" s="213">
        <f>NFM!N$76</f>
        <v>175.92828442752696</v>
      </c>
      <c r="O105" s="213">
        <f>NFM!O$76</f>
        <v>135.61298247918066</v>
      </c>
      <c r="P105" s="213">
        <f>NFM!P$76</f>
        <v>3.2704459819904925</v>
      </c>
      <c r="Q105" s="213">
        <f>NFM!Q$76</f>
        <v>43.50092668640049</v>
      </c>
      <c r="R105" s="213">
        <f>NFM!R$76</f>
        <v>56.925732695228675</v>
      </c>
      <c r="S105" s="213">
        <f>NFM!S$76</f>
        <v>46.97685217589833</v>
      </c>
      <c r="T105" s="213">
        <f>NFM!T$76</f>
        <v>82.009106414340422</v>
      </c>
      <c r="U105" s="213">
        <f>NFM!U$76</f>
        <v>144.45150409568063</v>
      </c>
      <c r="V105" s="213">
        <f>NFM!V$76</f>
        <v>123.76834319613516</v>
      </c>
      <c r="W105" s="213">
        <f>NFM!W$76</f>
        <v>89.104858442995891</v>
      </c>
    </row>
    <row r="106" spans="1:23" ht="12" customHeight="1" x14ac:dyDescent="0.25">
      <c r="A106" s="27" t="s">
        <v>81</v>
      </c>
      <c r="B106" s="214">
        <f>NFM!B$77</f>
        <v>17.895376768683761</v>
      </c>
      <c r="C106" s="214">
        <f>NFM!C$77</f>
        <v>16.179247858420862</v>
      </c>
      <c r="D106" s="214">
        <f>NFM!D$77</f>
        <v>16.200957004004419</v>
      </c>
      <c r="E106" s="214">
        <f>NFM!E$77</f>
        <v>6.5988655128326306</v>
      </c>
      <c r="F106" s="214">
        <f>NFM!F$77</f>
        <v>7.2903653540035913</v>
      </c>
      <c r="G106" s="214">
        <f>NFM!G$77</f>
        <v>7.2509125539579209</v>
      </c>
      <c r="H106" s="214">
        <f>NFM!H$77</f>
        <v>3.5597890559414891</v>
      </c>
      <c r="I106" s="214">
        <f>NFM!I$77</f>
        <v>0</v>
      </c>
      <c r="J106" s="214">
        <f>NFM!J$77</f>
        <v>0</v>
      </c>
      <c r="K106" s="214">
        <f>NFM!K$77</f>
        <v>0</v>
      </c>
      <c r="L106" s="214">
        <f>NFM!L$77</f>
        <v>0</v>
      </c>
      <c r="M106" s="214">
        <f>NFM!M$77</f>
        <v>0</v>
      </c>
      <c r="N106" s="214">
        <f>NFM!N$77</f>
        <v>0</v>
      </c>
      <c r="O106" s="214">
        <f>NFM!O$77</f>
        <v>0</v>
      </c>
      <c r="P106" s="214">
        <f>NFM!P$77</f>
        <v>0</v>
      </c>
      <c r="Q106" s="214">
        <f>NFM!Q$77</f>
        <v>0</v>
      </c>
      <c r="R106" s="214">
        <f>NFM!R$77</f>
        <v>0</v>
      </c>
      <c r="S106" s="214">
        <f>NFM!S$77</f>
        <v>0</v>
      </c>
      <c r="T106" s="214">
        <f>NFM!T$77</f>
        <v>0</v>
      </c>
      <c r="U106" s="214">
        <f>NFM!U$77</f>
        <v>0</v>
      </c>
      <c r="V106" s="214">
        <f>NFM!V$77</f>
        <v>0</v>
      </c>
      <c r="W106" s="214">
        <f>NFM!W$77</f>
        <v>0</v>
      </c>
    </row>
    <row r="107" spans="1:23" ht="12" customHeight="1" x14ac:dyDescent="0.25">
      <c r="A107" s="14" t="s">
        <v>45</v>
      </c>
      <c r="B107" s="206">
        <f>NFM!B$78</f>
        <v>173.16988517682901</v>
      </c>
      <c r="C107" s="206">
        <f>NFM!C$78</f>
        <v>145.35858140808921</v>
      </c>
      <c r="D107" s="206">
        <f>NFM!D$78</f>
        <v>144.2143260319672</v>
      </c>
      <c r="E107" s="206">
        <f>NFM!E$78</f>
        <v>145.53168808889075</v>
      </c>
      <c r="F107" s="206">
        <f>NFM!F$78</f>
        <v>165.65260053211003</v>
      </c>
      <c r="G107" s="206">
        <f>NFM!G$78</f>
        <v>160.96039689925902</v>
      </c>
      <c r="H107" s="206">
        <f>NFM!H$78</f>
        <v>161.90467710557181</v>
      </c>
      <c r="I107" s="206">
        <f>NFM!I$78</f>
        <v>185.6632475536486</v>
      </c>
      <c r="J107" s="206">
        <f>NFM!J$78</f>
        <v>180.25266452989715</v>
      </c>
      <c r="K107" s="206">
        <f>NFM!K$78</f>
        <v>146.68869120536749</v>
      </c>
      <c r="L107" s="206">
        <f>NFM!L$78</f>
        <v>164.24519206233532</v>
      </c>
      <c r="M107" s="206">
        <f>NFM!M$78</f>
        <v>141.07048837715072</v>
      </c>
      <c r="N107" s="206">
        <f>NFM!N$78</f>
        <v>141.91823799394962</v>
      </c>
      <c r="O107" s="206">
        <f>NFM!O$78</f>
        <v>146.32992547245669</v>
      </c>
      <c r="P107" s="206">
        <f>NFM!P$78</f>
        <v>121.39001992647189</v>
      </c>
      <c r="Q107" s="206">
        <f>NFM!Q$78</f>
        <v>150.44411563232399</v>
      </c>
      <c r="R107" s="206">
        <f>NFM!R$78</f>
        <v>146.40720679286881</v>
      </c>
      <c r="S107" s="206">
        <f>NFM!S$78</f>
        <v>165.82278790354115</v>
      </c>
      <c r="T107" s="206">
        <f>NFM!T$78</f>
        <v>162.62710650331616</v>
      </c>
      <c r="U107" s="206">
        <f>NFM!U$78</f>
        <v>150.89834726353348</v>
      </c>
      <c r="V107" s="206">
        <f>NFM!V$78</f>
        <v>121.71321140259809</v>
      </c>
      <c r="W107" s="206">
        <f>NFM!W$78</f>
        <v>147.64748687593183</v>
      </c>
    </row>
    <row r="108" spans="1:23" ht="12" customHeight="1" x14ac:dyDescent="0.25">
      <c r="A108" s="13" t="s">
        <v>21</v>
      </c>
      <c r="B108" s="207">
        <f>CHI!B$79</f>
        <v>13246.025069079618</v>
      </c>
      <c r="C108" s="207">
        <f>CHI!C$79</f>
        <v>12938.152744241552</v>
      </c>
      <c r="D108" s="207">
        <f>CHI!D$79</f>
        <v>13342.545861208961</v>
      </c>
      <c r="E108" s="207">
        <f>CHI!E$79</f>
        <v>13638.431688163597</v>
      </c>
      <c r="F108" s="207">
        <f>CHI!F$79</f>
        <v>13865.69455723863</v>
      </c>
      <c r="G108" s="207">
        <f>CHI!G$79</f>
        <v>13849.962925858061</v>
      </c>
      <c r="H108" s="207">
        <f>CHI!H$79</f>
        <v>14640.779155942997</v>
      </c>
      <c r="I108" s="207">
        <f>CHI!I$79</f>
        <v>14766.196593302871</v>
      </c>
      <c r="J108" s="207">
        <f>CHI!J$79</f>
        <v>13586.198861097937</v>
      </c>
      <c r="K108" s="207">
        <f>CHI!K$79</f>
        <v>13035.24136065836</v>
      </c>
      <c r="L108" s="207">
        <f>CHI!L$79</f>
        <v>14647.774798426417</v>
      </c>
      <c r="M108" s="207">
        <f>CHI!M$79</f>
        <v>13574.073122262727</v>
      </c>
      <c r="N108" s="207">
        <f>CHI!N$79</f>
        <v>14341.951043248944</v>
      </c>
      <c r="O108" s="207">
        <f>CHI!O$79</f>
        <v>14427.866851908217</v>
      </c>
      <c r="P108" s="207">
        <f>CHI!P$79</f>
        <v>14094.644278669055</v>
      </c>
      <c r="Q108" s="207">
        <f>CHI!Q$79</f>
        <v>14122.650134442965</v>
      </c>
      <c r="R108" s="207">
        <f>CHI!R$79</f>
        <v>15046.064382960856</v>
      </c>
      <c r="S108" s="207">
        <f>CHI!S$79</f>
        <v>15712.732038298287</v>
      </c>
      <c r="T108" s="207">
        <f>CHI!T$79</f>
        <v>15776.768474298127</v>
      </c>
      <c r="U108" s="207">
        <f>CHI!U$79</f>
        <v>15405.738860759531</v>
      </c>
      <c r="V108" s="207">
        <f>CHI!V$79</f>
        <v>15867.113701451728</v>
      </c>
      <c r="W108" s="207">
        <f>CHI!W$79</f>
        <v>15153.144425926168</v>
      </c>
    </row>
    <row r="109" spans="1:23" ht="12" customHeight="1" x14ac:dyDescent="0.25">
      <c r="A109" s="14" t="s">
        <v>57</v>
      </c>
      <c r="B109" s="206">
        <f>CHI!B$80</f>
        <v>11897.165598808784</v>
      </c>
      <c r="C109" s="206">
        <f>CHI!C$80</f>
        <v>11456.806280252096</v>
      </c>
      <c r="D109" s="206">
        <f>CHI!D$80</f>
        <v>11769.064155310643</v>
      </c>
      <c r="E109" s="206">
        <f>CHI!E$80</f>
        <v>12019.754530733491</v>
      </c>
      <c r="F109" s="206">
        <f>CHI!F$80</f>
        <v>12212.102441950277</v>
      </c>
      <c r="G109" s="206">
        <f>CHI!G$80</f>
        <v>12200.273768884937</v>
      </c>
      <c r="H109" s="206">
        <f>CHI!H$80</f>
        <v>12797.464655060969</v>
      </c>
      <c r="I109" s="206">
        <f>CHI!I$80</f>
        <v>12818.388488690354</v>
      </c>
      <c r="J109" s="206">
        <f>CHI!J$80</f>
        <v>11914.758919722201</v>
      </c>
      <c r="K109" s="206">
        <f>CHI!K$80</f>
        <v>12218.893429044781</v>
      </c>
      <c r="L109" s="206">
        <f>CHI!L$80</f>
        <v>13831.124900861925</v>
      </c>
      <c r="M109" s="206">
        <f>CHI!M$80</f>
        <v>12866.767527485968</v>
      </c>
      <c r="N109" s="206">
        <f>CHI!N$80</f>
        <v>13681.441044775118</v>
      </c>
      <c r="O109" s="206">
        <f>CHI!O$80</f>
        <v>13491.663556286603</v>
      </c>
      <c r="P109" s="206">
        <f>CHI!P$80</f>
        <v>13141.066629893056</v>
      </c>
      <c r="Q109" s="206">
        <f>CHI!Q$80</f>
        <v>13322.672756872013</v>
      </c>
      <c r="R109" s="206">
        <f>CHI!R$80</f>
        <v>14087.173663545094</v>
      </c>
      <c r="S109" s="206">
        <f>CHI!S$80</f>
        <v>14805.785502214288</v>
      </c>
      <c r="T109" s="206">
        <f>CHI!T$80</f>
        <v>15065.242824387969</v>
      </c>
      <c r="U109" s="206">
        <f>CHI!U$80</f>
        <v>14749.063656548326</v>
      </c>
      <c r="V109" s="206">
        <f>CHI!V$80</f>
        <v>15016.775539583086</v>
      </c>
      <c r="W109" s="206">
        <f>CHI!W$80</f>
        <v>14293.151680415413</v>
      </c>
    </row>
    <row r="110" spans="1:23" ht="12" customHeight="1" x14ac:dyDescent="0.25">
      <c r="A110" s="14" t="s">
        <v>47</v>
      </c>
      <c r="B110" s="206">
        <f>CHI!B$81</f>
        <v>1125.3038995191362</v>
      </c>
      <c r="C110" s="206">
        <f>CHI!C$81</f>
        <v>1236.4422520617338</v>
      </c>
      <c r="D110" s="206">
        <f>CHI!D$81</f>
        <v>1302.2957369776741</v>
      </c>
      <c r="E110" s="206">
        <f>CHI!E$81</f>
        <v>1375.8665883824572</v>
      </c>
      <c r="F110" s="206">
        <f>CHI!F$81</f>
        <v>1433.5215150928616</v>
      </c>
      <c r="G110" s="206">
        <f>CHI!G$81</f>
        <v>1451.7178902270045</v>
      </c>
      <c r="H110" s="206">
        <f>CHI!H$81</f>
        <v>1636.1663548647243</v>
      </c>
      <c r="I110" s="206">
        <f>CHI!I$81</f>
        <v>1722.0042735500538</v>
      </c>
      <c r="J110" s="206">
        <f>CHI!J$81</f>
        <v>1450.1124467224824</v>
      </c>
      <c r="K110" s="206">
        <f>CHI!K$81</f>
        <v>584.60436005534928</v>
      </c>
      <c r="L110" s="206">
        <f>CHI!L$81</f>
        <v>579.99120733441009</v>
      </c>
      <c r="M110" s="206">
        <f>CHI!M$81</f>
        <v>477.9568655764233</v>
      </c>
      <c r="N110" s="206">
        <f>CHI!N$81</f>
        <v>392.33194669408056</v>
      </c>
      <c r="O110" s="206">
        <f>CHI!O$81</f>
        <v>770.88346721687947</v>
      </c>
      <c r="P110" s="206">
        <f>CHI!P$81</f>
        <v>790.05653591737223</v>
      </c>
      <c r="Q110" s="206">
        <f>CHI!Q$81</f>
        <v>642.04224177583546</v>
      </c>
      <c r="R110" s="206">
        <f>CHI!R$81</f>
        <v>793.79875712055127</v>
      </c>
      <c r="S110" s="206">
        <f>CHI!S$81</f>
        <v>731.69713312975671</v>
      </c>
      <c r="T110" s="206">
        <f>CHI!T$81</f>
        <v>536.6016694475137</v>
      </c>
      <c r="U110" s="206">
        <f>CHI!U$81</f>
        <v>497.79349464941868</v>
      </c>
      <c r="V110" s="206">
        <f>CHI!V$81</f>
        <v>768.92678391778679</v>
      </c>
      <c r="W110" s="206">
        <f>CHI!W$81</f>
        <v>776.76187388108758</v>
      </c>
    </row>
    <row r="111" spans="1:23" ht="12" customHeight="1" x14ac:dyDescent="0.25">
      <c r="A111" s="14" t="s">
        <v>48</v>
      </c>
      <c r="B111" s="206">
        <f>CHI!B$82</f>
        <v>223.5555707516987</v>
      </c>
      <c r="C111" s="206">
        <f>CHI!C$82</f>
        <v>244.90421192772251</v>
      </c>
      <c r="D111" s="206">
        <f>CHI!D$82</f>
        <v>271.18596892064261</v>
      </c>
      <c r="E111" s="206">
        <f>CHI!E$82</f>
        <v>242.8105690476485</v>
      </c>
      <c r="F111" s="206">
        <f>CHI!F$82</f>
        <v>220.07060019549189</v>
      </c>
      <c r="G111" s="206">
        <f>CHI!G$82</f>
        <v>197.97126674611951</v>
      </c>
      <c r="H111" s="206">
        <f>CHI!H$82</f>
        <v>207.14814601730339</v>
      </c>
      <c r="I111" s="206">
        <f>CHI!I$82</f>
        <v>225.8038310624637</v>
      </c>
      <c r="J111" s="206">
        <f>CHI!J$82</f>
        <v>221.32749465325429</v>
      </c>
      <c r="K111" s="206">
        <f>CHI!K$82</f>
        <v>231.74357155822801</v>
      </c>
      <c r="L111" s="206">
        <f>CHI!L$82</f>
        <v>236.6586902300815</v>
      </c>
      <c r="M111" s="206">
        <f>CHI!M$82</f>
        <v>229.34872920033499</v>
      </c>
      <c r="N111" s="206">
        <f>CHI!N$82</f>
        <v>268.17805177974429</v>
      </c>
      <c r="O111" s="206">
        <f>CHI!O$82</f>
        <v>165.3198284047335</v>
      </c>
      <c r="P111" s="206">
        <f>CHI!P$82</f>
        <v>163.52111285862759</v>
      </c>
      <c r="Q111" s="206">
        <f>CHI!Q$82</f>
        <v>157.93513579511739</v>
      </c>
      <c r="R111" s="206">
        <f>CHI!R$82</f>
        <v>165.09196229520921</v>
      </c>
      <c r="S111" s="206">
        <f>CHI!S$82</f>
        <v>175.2494029542417</v>
      </c>
      <c r="T111" s="206">
        <f>CHI!T$82</f>
        <v>174.92398046264489</v>
      </c>
      <c r="U111" s="206">
        <f>CHI!U$82</f>
        <v>158.88170956178649</v>
      </c>
      <c r="V111" s="206">
        <f>CHI!V$82</f>
        <v>81.41137795085487</v>
      </c>
      <c r="W111" s="206">
        <f>CHI!W$82</f>
        <v>83.230871629668641</v>
      </c>
    </row>
    <row r="112" spans="1:23" ht="12" customHeight="1" x14ac:dyDescent="0.25">
      <c r="A112" s="13" t="s">
        <v>22</v>
      </c>
      <c r="B112" s="207">
        <f>NMM!B$59</f>
        <v>3278.5154254796653</v>
      </c>
      <c r="C112" s="207">
        <f>NMM!C$59</f>
        <v>3359.3552114335826</v>
      </c>
      <c r="D112" s="207">
        <f>NMM!D$59</f>
        <v>3018.4155189724552</v>
      </c>
      <c r="E112" s="207">
        <f>NMM!E$59</f>
        <v>2963.9743023735905</v>
      </c>
      <c r="F112" s="207">
        <f>NMM!F$59</f>
        <v>2991.4419972275314</v>
      </c>
      <c r="G112" s="207">
        <f>NMM!G$59</f>
        <v>3027.4493309699337</v>
      </c>
      <c r="H112" s="207">
        <f>NMM!H$59</f>
        <v>2974.8370357348572</v>
      </c>
      <c r="I112" s="207">
        <f>NMM!I$59</f>
        <v>3106.6269195678551</v>
      </c>
      <c r="J112" s="207">
        <f>NMM!J$59</f>
        <v>3099.2993283929063</v>
      </c>
      <c r="K112" s="207">
        <f>NMM!K$59</f>
        <v>2832.3582722487536</v>
      </c>
      <c r="L112" s="207">
        <f>NMM!L$59</f>
        <v>2894.9534239792292</v>
      </c>
      <c r="M112" s="207">
        <f>NMM!M$59</f>
        <v>2797.8514437732028</v>
      </c>
      <c r="N112" s="207">
        <f>NMM!N$59</f>
        <v>2687.4924231493251</v>
      </c>
      <c r="O112" s="207">
        <f>NMM!O$59</f>
        <v>2513.9072182093146</v>
      </c>
      <c r="P112" s="207">
        <f>NMM!P$59</f>
        <v>2626.8237104555578</v>
      </c>
      <c r="Q112" s="207">
        <f>NMM!Q$59</f>
        <v>2768.8910482242027</v>
      </c>
      <c r="R112" s="207">
        <f>NMM!R$59</f>
        <v>2865.3784686221843</v>
      </c>
      <c r="S112" s="207">
        <f>NMM!S$59</f>
        <v>2992.7580629360245</v>
      </c>
      <c r="T112" s="207">
        <f>NMM!T$59</f>
        <v>2919.5465384251715</v>
      </c>
      <c r="U112" s="207">
        <f>NMM!U$59</f>
        <v>2421.1948985957479</v>
      </c>
      <c r="V112" s="207">
        <f>NMM!V$59</f>
        <v>2275.9621926017649</v>
      </c>
      <c r="W112" s="207">
        <f>NMM!W$59</f>
        <v>2336.1768783252664</v>
      </c>
    </row>
    <row r="113" spans="1:23" ht="12" customHeight="1" x14ac:dyDescent="0.25">
      <c r="A113" s="14" t="s">
        <v>49</v>
      </c>
      <c r="B113" s="206">
        <f>NMM!B$60</f>
        <v>1208.8592657589129</v>
      </c>
      <c r="C113" s="206">
        <f>NMM!C$60</f>
        <v>1211.3718097921537</v>
      </c>
      <c r="D113" s="206">
        <f>NMM!D$60</f>
        <v>1154.2731836161174</v>
      </c>
      <c r="E113" s="206">
        <f>NMM!E$60</f>
        <v>954.063479520393</v>
      </c>
      <c r="F113" s="206">
        <f>NMM!F$60</f>
        <v>967.82079847936416</v>
      </c>
      <c r="G113" s="206">
        <f>NMM!G$60</f>
        <v>991.86564693117521</v>
      </c>
      <c r="H113" s="206">
        <f>NMM!H$60</f>
        <v>995.15245429053448</v>
      </c>
      <c r="I113" s="206">
        <f>NMM!I$60</f>
        <v>991.71607328547645</v>
      </c>
      <c r="J113" s="206">
        <f>NMM!J$60</f>
        <v>1026.8270373203882</v>
      </c>
      <c r="K113" s="206">
        <f>NMM!K$60</f>
        <v>948.05433101834069</v>
      </c>
      <c r="L113" s="206">
        <f>NMM!L$60</f>
        <v>841.98233145783638</v>
      </c>
      <c r="M113" s="206">
        <f>NMM!M$60</f>
        <v>886.76083366379464</v>
      </c>
      <c r="N113" s="206">
        <f>NMM!N$60</f>
        <v>781.03617528867198</v>
      </c>
      <c r="O113" s="206">
        <f>NMM!O$60</f>
        <v>748.32869044180529</v>
      </c>
      <c r="P113" s="206">
        <f>NMM!P$60</f>
        <v>757.86448933356314</v>
      </c>
      <c r="Q113" s="206">
        <f>NMM!Q$60</f>
        <v>670.72177275098193</v>
      </c>
      <c r="R113" s="206">
        <f>NMM!R$60</f>
        <v>711.7992320055339</v>
      </c>
      <c r="S113" s="206">
        <f>NMM!S$60</f>
        <v>850.86254742514279</v>
      </c>
      <c r="T113" s="206">
        <f>NMM!T$60</f>
        <v>749.81925110747716</v>
      </c>
      <c r="U113" s="206">
        <f>NMM!U$60</f>
        <v>539.2278412012048</v>
      </c>
      <c r="V113" s="206">
        <f>NMM!V$60</f>
        <v>507.2257778124835</v>
      </c>
      <c r="W113" s="206">
        <f>NMM!W$60</f>
        <v>496.33346859235644</v>
      </c>
    </row>
    <row r="114" spans="1:23" ht="12" customHeight="1" x14ac:dyDescent="0.25">
      <c r="A114" s="14" t="s">
        <v>50</v>
      </c>
      <c r="B114" s="206">
        <f>NMM!B$61</f>
        <v>1263.3336157405126</v>
      </c>
      <c r="C114" s="206">
        <f>NMM!C$61</f>
        <v>1363.7790895019484</v>
      </c>
      <c r="D114" s="206">
        <f>NMM!D$61</f>
        <v>1140.5107136763872</v>
      </c>
      <c r="E114" s="206">
        <f>NMM!E$61</f>
        <v>1328.5967559045148</v>
      </c>
      <c r="F114" s="206">
        <f>NMM!F$61</f>
        <v>1335.5741392297514</v>
      </c>
      <c r="G114" s="206">
        <f>NMM!G$61</f>
        <v>1368.3890893886442</v>
      </c>
      <c r="H114" s="206">
        <f>NMM!H$61</f>
        <v>1275.7157496367715</v>
      </c>
      <c r="I114" s="206">
        <f>NMM!I$61</f>
        <v>1435.6113066120993</v>
      </c>
      <c r="J114" s="206">
        <f>NMM!J$61</f>
        <v>1414.3889585113136</v>
      </c>
      <c r="K114" s="206">
        <f>NMM!K$61</f>
        <v>1227.2333536885719</v>
      </c>
      <c r="L114" s="206">
        <f>NMM!L$61</f>
        <v>1407.9108095508432</v>
      </c>
      <c r="M114" s="206">
        <f>NMM!M$61</f>
        <v>1269.8601340506384</v>
      </c>
      <c r="N114" s="206">
        <f>NMM!N$61</f>
        <v>1284.255023566888</v>
      </c>
      <c r="O114" s="206">
        <f>NMM!O$61</f>
        <v>1244.116984526815</v>
      </c>
      <c r="P114" s="206">
        <f>NMM!P$61</f>
        <v>1330.2642498100186</v>
      </c>
      <c r="Q114" s="206">
        <f>NMM!Q$61</f>
        <v>1542.5536621619194</v>
      </c>
      <c r="R114" s="206">
        <f>NMM!R$61</f>
        <v>1587.3869388433159</v>
      </c>
      <c r="S114" s="206">
        <f>NMM!S$61</f>
        <v>1569.2619409978879</v>
      </c>
      <c r="T114" s="206">
        <f>NMM!T$61</f>
        <v>1632.2592015146329</v>
      </c>
      <c r="U114" s="206">
        <f>NMM!U$61</f>
        <v>1345.0081082430597</v>
      </c>
      <c r="V114" s="206">
        <f>NMM!V$61</f>
        <v>1208.8606616586048</v>
      </c>
      <c r="W114" s="206">
        <f>NMM!W$61</f>
        <v>1293.4656837665198</v>
      </c>
    </row>
    <row r="115" spans="1:23" ht="12" customHeight="1" x14ac:dyDescent="0.25">
      <c r="A115" s="14" t="s">
        <v>58</v>
      </c>
      <c r="B115" s="206">
        <f>NMM!B$62</f>
        <v>806.3225439802402</v>
      </c>
      <c r="C115" s="206">
        <f>NMM!C$62</f>
        <v>784.20431213948052</v>
      </c>
      <c r="D115" s="206">
        <f>NMM!D$62</f>
        <v>723.63162167995063</v>
      </c>
      <c r="E115" s="206">
        <f>NMM!E$62</f>
        <v>681.31406694868247</v>
      </c>
      <c r="F115" s="206">
        <f>NMM!F$62</f>
        <v>688.04705951841549</v>
      </c>
      <c r="G115" s="206">
        <f>NMM!G$62</f>
        <v>667.19459465011471</v>
      </c>
      <c r="H115" s="206">
        <f>NMM!H$62</f>
        <v>703.96883180755083</v>
      </c>
      <c r="I115" s="206">
        <f>NMM!I$62</f>
        <v>679.29953967027927</v>
      </c>
      <c r="J115" s="206">
        <f>NMM!J$62</f>
        <v>658.08333256120477</v>
      </c>
      <c r="K115" s="206">
        <f>NMM!K$62</f>
        <v>657.07058754184061</v>
      </c>
      <c r="L115" s="206">
        <f>NMM!L$62</f>
        <v>645.06028297054945</v>
      </c>
      <c r="M115" s="206">
        <f>NMM!M$62</f>
        <v>641.23047605876991</v>
      </c>
      <c r="N115" s="206">
        <f>NMM!N$62</f>
        <v>622.20122429376545</v>
      </c>
      <c r="O115" s="206">
        <f>NMM!O$62</f>
        <v>521.46154324069425</v>
      </c>
      <c r="P115" s="206">
        <f>NMM!P$62</f>
        <v>538.69497131197602</v>
      </c>
      <c r="Q115" s="206">
        <f>NMM!Q$62</f>
        <v>555.61561331130122</v>
      </c>
      <c r="R115" s="206">
        <f>NMM!R$62</f>
        <v>566.19229777333476</v>
      </c>
      <c r="S115" s="206">
        <f>NMM!S$62</f>
        <v>572.63357451299362</v>
      </c>
      <c r="T115" s="206">
        <f>NMM!T$62</f>
        <v>537.46808580306163</v>
      </c>
      <c r="U115" s="206">
        <f>NMM!U$62</f>
        <v>536.95894915148369</v>
      </c>
      <c r="V115" s="206">
        <f>NMM!V$62</f>
        <v>559.87575313067634</v>
      </c>
      <c r="W115" s="206">
        <f>NMM!W$62</f>
        <v>546.37772596639024</v>
      </c>
    </row>
    <row r="116" spans="1:23" ht="12" customHeight="1" x14ac:dyDescent="0.25">
      <c r="A116" s="13" t="s">
        <v>23</v>
      </c>
      <c r="B116" s="207">
        <f>PPA!B$57</f>
        <v>1160.4954301212142</v>
      </c>
      <c r="C116" s="207">
        <f>PPA!C$57</f>
        <v>1093.8993220813231</v>
      </c>
      <c r="D116" s="207">
        <f>PPA!D$57</f>
        <v>1152.215070121189</v>
      </c>
      <c r="E116" s="207">
        <f>PPA!E$57</f>
        <v>1074.0062620816145</v>
      </c>
      <c r="F116" s="207">
        <f>PPA!F$57</f>
        <v>1058.6203966814153</v>
      </c>
      <c r="G116" s="207">
        <f>PPA!G$57</f>
        <v>1119.7635847214467</v>
      </c>
      <c r="H116" s="207">
        <f>PPA!H$57</f>
        <v>1093.2301713615816</v>
      </c>
      <c r="I116" s="207">
        <f>PPA!I$57</f>
        <v>988.96872528164488</v>
      </c>
      <c r="J116" s="207">
        <f>PPA!J$57</f>
        <v>862.13824920115928</v>
      </c>
      <c r="K116" s="207">
        <f>PPA!K$57</f>
        <v>772.29241452146152</v>
      </c>
      <c r="L116" s="207">
        <f>PPA!L$57</f>
        <v>842.22086256120917</v>
      </c>
      <c r="M116" s="207">
        <f>PPA!M$57</f>
        <v>753.28221312116784</v>
      </c>
      <c r="N116" s="207">
        <f>PPA!N$57</f>
        <v>756.8426764815365</v>
      </c>
      <c r="O116" s="207">
        <f>PPA!O$57</f>
        <v>758.66011452147143</v>
      </c>
      <c r="P116" s="207">
        <f>PPA!P$57</f>
        <v>699.03162648131286</v>
      </c>
      <c r="Q116" s="207">
        <f>PPA!Q$57</f>
        <v>826.38148932184095</v>
      </c>
      <c r="R116" s="207">
        <f>PPA!R$57</f>
        <v>826.36798752195568</v>
      </c>
      <c r="S116" s="207">
        <f>PPA!S$57</f>
        <v>845.68612968168873</v>
      </c>
      <c r="T116" s="207">
        <f>PPA!T$57</f>
        <v>793.05811524193723</v>
      </c>
      <c r="U116" s="207">
        <f>PPA!U$57</f>
        <v>716.52709944162484</v>
      </c>
      <c r="V116" s="207">
        <f>PPA!V$57</f>
        <v>715.2750464415243</v>
      </c>
      <c r="W116" s="207">
        <f>PPA!W$57</f>
        <v>744.37934616163091</v>
      </c>
    </row>
    <row r="117" spans="1:23" ht="12" customHeight="1" x14ac:dyDescent="0.25">
      <c r="A117" s="14" t="s">
        <v>52</v>
      </c>
      <c r="B117" s="206">
        <f>PPA!B$58</f>
        <v>30.903981147537412</v>
      </c>
      <c r="C117" s="206">
        <f>PPA!C$58</f>
        <v>29.407980744621511</v>
      </c>
      <c r="D117" s="206">
        <f>PPA!D$58</f>
        <v>27.569390637365469</v>
      </c>
      <c r="E117" s="206">
        <f>PPA!E$58</f>
        <v>27.018656214022361</v>
      </c>
      <c r="F117" s="206">
        <f>PPA!F$58</f>
        <v>25.456769745449989</v>
      </c>
      <c r="G117" s="206">
        <f>PPA!G$58</f>
        <v>26.40218338965424</v>
      </c>
      <c r="H117" s="206">
        <f>PPA!H$58</f>
        <v>35.864159789749323</v>
      </c>
      <c r="I117" s="206">
        <f>PPA!I$58</f>
        <v>25.95168916783884</v>
      </c>
      <c r="J117" s="206">
        <f>PPA!J$58</f>
        <v>24.12232787865738</v>
      </c>
      <c r="K117" s="206">
        <f>PPA!K$58</f>
        <v>13.252362039204931</v>
      </c>
      <c r="L117" s="206">
        <f>PPA!L$58</f>
        <v>18.42115680854458</v>
      </c>
      <c r="M117" s="206">
        <f>PPA!M$58</f>
        <v>6.0727736781508508</v>
      </c>
      <c r="N117" s="206">
        <f>PPA!N$58</f>
        <v>7.0328137019771386</v>
      </c>
      <c r="O117" s="206">
        <f>PPA!O$58</f>
        <v>7.5042363811631887</v>
      </c>
      <c r="P117" s="206">
        <f>PPA!P$58</f>
        <v>7.3994979938431351</v>
      </c>
      <c r="Q117" s="206">
        <f>PPA!Q$58</f>
        <v>9.1686420968151729</v>
      </c>
      <c r="R117" s="206">
        <f>PPA!R$58</f>
        <v>6.1800349363947298</v>
      </c>
      <c r="S117" s="206">
        <f>PPA!S$58</f>
        <v>7.1078979680961574</v>
      </c>
      <c r="T117" s="206">
        <f>PPA!T$58</f>
        <v>6.6797701160350416</v>
      </c>
      <c r="U117" s="206">
        <f>PPA!U$58</f>
        <v>5.5491239065371074</v>
      </c>
      <c r="V117" s="206">
        <f>PPA!V$58</f>
        <v>6.1949258236128646</v>
      </c>
      <c r="W117" s="206">
        <f>PPA!W$58</f>
        <v>6.3720350462107138</v>
      </c>
    </row>
    <row r="118" spans="1:23" ht="12" customHeight="1" x14ac:dyDescent="0.25">
      <c r="A118" s="14" t="s">
        <v>59</v>
      </c>
      <c r="B118" s="206">
        <f>PPA!B$59</f>
        <v>1099.686703624991</v>
      </c>
      <c r="C118" s="206">
        <f>PPA!C$59</f>
        <v>1036.788699574583</v>
      </c>
      <c r="D118" s="206">
        <f>PPA!D$59</f>
        <v>1096.6934426756241</v>
      </c>
      <c r="E118" s="206">
        <f>PPA!E$59</f>
        <v>1020.364482114687</v>
      </c>
      <c r="F118" s="206">
        <f>PPA!F$59</f>
        <v>1005.789224603938</v>
      </c>
      <c r="G118" s="206">
        <f>PPA!G$59</f>
        <v>1065.49187447907</v>
      </c>
      <c r="H118" s="206">
        <f>PPA!H$59</f>
        <v>1031.582883816455</v>
      </c>
      <c r="I118" s="206">
        <f>PPA!I$59</f>
        <v>943.65840734482595</v>
      </c>
      <c r="J118" s="206">
        <f>PPA!J$59</f>
        <v>823.67944905949685</v>
      </c>
      <c r="K118" s="206">
        <f>PPA!K$59</f>
        <v>741.97479129912278</v>
      </c>
      <c r="L118" s="206">
        <f>PPA!L$59</f>
        <v>801.14610048038935</v>
      </c>
      <c r="M118" s="206">
        <f>PPA!M$59</f>
        <v>727.04701370922817</v>
      </c>
      <c r="N118" s="206">
        <f>PPA!N$59</f>
        <v>729.46501197652253</v>
      </c>
      <c r="O118" s="206">
        <f>PPA!O$59</f>
        <v>731.34408106896217</v>
      </c>
      <c r="P118" s="206">
        <f>PPA!P$59</f>
        <v>675.71730671515957</v>
      </c>
      <c r="Q118" s="206">
        <f>PPA!Q$59</f>
        <v>799.73991976264494</v>
      </c>
      <c r="R118" s="206">
        <f>PPA!R$59</f>
        <v>800.778063798326</v>
      </c>
      <c r="S118" s="206">
        <f>PPA!S$59</f>
        <v>824.23064397907365</v>
      </c>
      <c r="T118" s="206">
        <f>PPA!T$59</f>
        <v>771.80247897959794</v>
      </c>
      <c r="U118" s="206">
        <f>PPA!U$59</f>
        <v>703.0087781494401</v>
      </c>
      <c r="V118" s="206">
        <f>PPA!V$59</f>
        <v>700.08898738554171</v>
      </c>
      <c r="W118" s="206">
        <f>PPA!W$59</f>
        <v>728.77929876618612</v>
      </c>
    </row>
    <row r="119" spans="1:23" ht="12" customHeight="1" x14ac:dyDescent="0.25">
      <c r="A119" s="14" t="s">
        <v>60</v>
      </c>
      <c r="B119" s="206">
        <f>PPA!B$60</f>
        <v>29.904745348685861</v>
      </c>
      <c r="C119" s="206">
        <f>PPA!C$60</f>
        <v>27.702641762118638</v>
      </c>
      <c r="D119" s="206">
        <f>PPA!D$60</f>
        <v>27.952236808199562</v>
      </c>
      <c r="E119" s="206">
        <f>PPA!E$60</f>
        <v>26.623123752905229</v>
      </c>
      <c r="F119" s="206">
        <f>PPA!F$60</f>
        <v>27.37440233202744</v>
      </c>
      <c r="G119" s="206">
        <f>PPA!G$60</f>
        <v>27.869526852722391</v>
      </c>
      <c r="H119" s="206">
        <f>PPA!H$60</f>
        <v>25.78312775537724</v>
      </c>
      <c r="I119" s="206">
        <f>PPA!I$60</f>
        <v>19.35862876898015</v>
      </c>
      <c r="J119" s="206">
        <f>PPA!J$60</f>
        <v>14.336472263004969</v>
      </c>
      <c r="K119" s="206">
        <f>PPA!K$60</f>
        <v>17.065261183133732</v>
      </c>
      <c r="L119" s="206">
        <f>PPA!L$60</f>
        <v>22.653605272275279</v>
      </c>
      <c r="M119" s="206">
        <f>PPA!M$60</f>
        <v>20.16242573378878</v>
      </c>
      <c r="N119" s="206">
        <f>PPA!N$60</f>
        <v>20.34485080303681</v>
      </c>
      <c r="O119" s="206">
        <f>PPA!O$60</f>
        <v>19.811797071346081</v>
      </c>
      <c r="P119" s="206">
        <f>PPA!P$60</f>
        <v>15.91482177231007</v>
      </c>
      <c r="Q119" s="206">
        <f>PPA!Q$60</f>
        <v>17.47292746238092</v>
      </c>
      <c r="R119" s="206">
        <f>PPA!R$60</f>
        <v>19.409888787234969</v>
      </c>
      <c r="S119" s="206">
        <f>PPA!S$60</f>
        <v>14.34758773451891</v>
      </c>
      <c r="T119" s="206">
        <f>PPA!T$60</f>
        <v>14.57586614630431</v>
      </c>
      <c r="U119" s="206">
        <f>PPA!U$60</f>
        <v>7.9691973856475702</v>
      </c>
      <c r="V119" s="206">
        <f>PPA!V$60</f>
        <v>8.9911332323697692</v>
      </c>
      <c r="W119" s="206">
        <f>PPA!W$60</f>
        <v>9.2280123492340387</v>
      </c>
    </row>
    <row r="120" spans="1:23" ht="12" customHeight="1" x14ac:dyDescent="0.25">
      <c r="A120" s="15" t="s">
        <v>61</v>
      </c>
      <c r="B120" s="208">
        <f>FBT!B$33</f>
        <v>3812.2896351590562</v>
      </c>
      <c r="C120" s="208">
        <f>FBT!C$33</f>
        <v>3628.9007459990171</v>
      </c>
      <c r="D120" s="208">
        <f>FBT!D$33</f>
        <v>3745.9078228786639</v>
      </c>
      <c r="E120" s="208">
        <f>FBT!E$33</f>
        <v>3581.2530583189241</v>
      </c>
      <c r="F120" s="208">
        <f>FBT!F$33</f>
        <v>3509.246557078985</v>
      </c>
      <c r="G120" s="208">
        <f>FBT!G$33</f>
        <v>3424.5715784382051</v>
      </c>
      <c r="H120" s="208">
        <f>FBT!H$33</f>
        <v>3348.6078405580042</v>
      </c>
      <c r="I120" s="208">
        <f>FBT!I$33</f>
        <v>3365.0013614389072</v>
      </c>
      <c r="J120" s="208">
        <f>FBT!J$33</f>
        <v>3166.5856575588491</v>
      </c>
      <c r="K120" s="208">
        <f>FBT!K$33</f>
        <v>2737.1242781985052</v>
      </c>
      <c r="L120" s="208">
        <f>FBT!L$33</f>
        <v>2902.1085169190651</v>
      </c>
      <c r="M120" s="208">
        <f>FBT!M$33</f>
        <v>3142.4730213582402</v>
      </c>
      <c r="N120" s="208">
        <f>FBT!N$33</f>
        <v>3046.0897918787932</v>
      </c>
      <c r="O120" s="208">
        <f>FBT!O$33</f>
        <v>2935.889943838748</v>
      </c>
      <c r="P120" s="208">
        <f>FBT!P$33</f>
        <v>3147.3720572378879</v>
      </c>
      <c r="Q120" s="208">
        <f>FBT!Q$33</f>
        <v>3029.6246439585689</v>
      </c>
      <c r="R120" s="208">
        <f>FBT!R$33</f>
        <v>3059.323694998172</v>
      </c>
      <c r="S120" s="208">
        <f>FBT!S$33</f>
        <v>3047.7021188383701</v>
      </c>
      <c r="T120" s="208">
        <f>FBT!T$33</f>
        <v>3111.7355449187762</v>
      </c>
      <c r="U120" s="208">
        <f>FBT!U$33</f>
        <v>3202.2680968780078</v>
      </c>
      <c r="V120" s="208">
        <f>FBT!V$33</f>
        <v>3126.7650563985098</v>
      </c>
      <c r="W120" s="208">
        <f>FBT!W$33</f>
        <v>3192.1857500386918</v>
      </c>
    </row>
    <row r="121" spans="1:23" ht="12" customHeight="1" x14ac:dyDescent="0.25">
      <c r="A121" s="12" t="s">
        <v>62</v>
      </c>
      <c r="B121" s="206">
        <f>TRE!B$33</f>
        <v>186.77397491801159</v>
      </c>
      <c r="C121" s="206">
        <f>TRE!C$33</f>
        <v>198.84414023877</v>
      </c>
      <c r="D121" s="206">
        <f>TRE!D$33</f>
        <v>188.90771039884211</v>
      </c>
      <c r="E121" s="206">
        <f>TRE!E$33</f>
        <v>185.31031535821711</v>
      </c>
      <c r="F121" s="206">
        <f>TRE!F$33</f>
        <v>175.8940711182328</v>
      </c>
      <c r="G121" s="206">
        <f>TRE!G$33</f>
        <v>159.96436163829051</v>
      </c>
      <c r="H121" s="206">
        <f>TRE!H$33</f>
        <v>137.10517235821621</v>
      </c>
      <c r="I121" s="206">
        <f>TRE!I$33</f>
        <v>135.1865523588182</v>
      </c>
      <c r="J121" s="206">
        <f>TRE!J$33</f>
        <v>163.83830651921721</v>
      </c>
      <c r="K121" s="206">
        <f>TRE!K$33</f>
        <v>165.06770147811</v>
      </c>
      <c r="L121" s="206">
        <f>TRE!L$33</f>
        <v>168.5696007585058</v>
      </c>
      <c r="M121" s="206">
        <f>TRE!M$33</f>
        <v>103.8070360790143</v>
      </c>
      <c r="N121" s="206">
        <f>TRE!N$33</f>
        <v>111.22906607812079</v>
      </c>
      <c r="O121" s="206">
        <f>TRE!O$33</f>
        <v>128.4707527190794</v>
      </c>
      <c r="P121" s="206">
        <f>TRE!P$33</f>
        <v>131.72827607890579</v>
      </c>
      <c r="Q121" s="206">
        <f>TRE!Q$33</f>
        <v>123.4586509180829</v>
      </c>
      <c r="R121" s="206">
        <f>TRE!R$33</f>
        <v>117.0226540787861</v>
      </c>
      <c r="S121" s="206">
        <f>TRE!S$33</f>
        <v>119.307398038543</v>
      </c>
      <c r="T121" s="206">
        <f>TRE!T$33</f>
        <v>129.04718579900549</v>
      </c>
      <c r="U121" s="206">
        <f>TRE!U$33</f>
        <v>117.69975323926801</v>
      </c>
      <c r="V121" s="206">
        <f>TRE!V$33</f>
        <v>102.1324881593426</v>
      </c>
      <c r="W121" s="206">
        <f>TRE!W$33</f>
        <v>115.2047681984336</v>
      </c>
    </row>
    <row r="122" spans="1:23" ht="12" customHeight="1" x14ac:dyDescent="0.25">
      <c r="A122" s="12" t="s">
        <v>63</v>
      </c>
      <c r="B122" s="206">
        <f>MAE!B$33</f>
        <v>937.82718899778922</v>
      </c>
      <c r="C122" s="206">
        <f>MAE!C$33</f>
        <v>930.91701023928954</v>
      </c>
      <c r="D122" s="206">
        <f>MAE!D$33</f>
        <v>898.90121051865253</v>
      </c>
      <c r="E122" s="206">
        <f>MAE!E$33</f>
        <v>823.96891079863803</v>
      </c>
      <c r="F122" s="206">
        <f>MAE!F$33</f>
        <v>812.17880459900346</v>
      </c>
      <c r="G122" s="206">
        <f>MAE!G$33</f>
        <v>812.34305531910377</v>
      </c>
      <c r="H122" s="206">
        <f>MAE!H$33</f>
        <v>759.66940655808185</v>
      </c>
      <c r="I122" s="206">
        <f>MAE!I$33</f>
        <v>719.40143879853349</v>
      </c>
      <c r="J122" s="206">
        <f>MAE!J$33</f>
        <v>709.59535595918578</v>
      </c>
      <c r="K122" s="206">
        <f>MAE!K$33</f>
        <v>805.75407539924799</v>
      </c>
      <c r="L122" s="206">
        <f>MAE!L$33</f>
        <v>836.7995120389462</v>
      </c>
      <c r="M122" s="206">
        <f>MAE!M$33</f>
        <v>631.5817370388429</v>
      </c>
      <c r="N122" s="206">
        <f>MAE!N$33</f>
        <v>689.78082887782773</v>
      </c>
      <c r="O122" s="206">
        <f>MAE!O$33</f>
        <v>664.44891551925775</v>
      </c>
      <c r="P122" s="206">
        <f>MAE!P$33</f>
        <v>583.89183323774637</v>
      </c>
      <c r="Q122" s="206">
        <f>MAE!Q$33</f>
        <v>601.99746227925493</v>
      </c>
      <c r="R122" s="206">
        <f>MAE!R$33</f>
        <v>631.24845227918559</v>
      </c>
      <c r="S122" s="206">
        <f>MAE!S$33</f>
        <v>655.92460835932263</v>
      </c>
      <c r="T122" s="206">
        <f>MAE!T$33</f>
        <v>605.91475655852173</v>
      </c>
      <c r="U122" s="206">
        <f>MAE!U$33</f>
        <v>590.20821611878318</v>
      </c>
      <c r="V122" s="206">
        <f>MAE!V$33</f>
        <v>548.4888147587435</v>
      </c>
      <c r="W122" s="206">
        <f>MAE!W$33</f>
        <v>583.72168283856968</v>
      </c>
    </row>
    <row r="123" spans="1:23" ht="12" customHeight="1" x14ac:dyDescent="0.25">
      <c r="A123" s="12" t="s">
        <v>64</v>
      </c>
      <c r="B123" s="206">
        <f>TEL!B$33</f>
        <v>361.52244395810789</v>
      </c>
      <c r="C123" s="206">
        <f>TEL!C$33</f>
        <v>288.93679271863863</v>
      </c>
      <c r="D123" s="206">
        <f>TEL!D$33</f>
        <v>277.76822327888038</v>
      </c>
      <c r="E123" s="206">
        <f>TEL!E$33</f>
        <v>276.33305951770211</v>
      </c>
      <c r="F123" s="206">
        <f>TEL!F$33</f>
        <v>241.29090215807679</v>
      </c>
      <c r="G123" s="206">
        <f>TEL!G$33</f>
        <v>203.88261275833</v>
      </c>
      <c r="H123" s="206">
        <f>TEL!H$33</f>
        <v>178.98874343868681</v>
      </c>
      <c r="I123" s="206">
        <f>TEL!I$33</f>
        <v>185.09573411854251</v>
      </c>
      <c r="J123" s="206">
        <f>TEL!J$33</f>
        <v>181.2080041184521</v>
      </c>
      <c r="K123" s="206">
        <f>TEL!K$33</f>
        <v>171.56441411843701</v>
      </c>
      <c r="L123" s="206">
        <f>TEL!L$33</f>
        <v>187.7455407584826</v>
      </c>
      <c r="M123" s="206">
        <f>TEL!M$33</f>
        <v>162.14711075885111</v>
      </c>
      <c r="N123" s="206">
        <f>TEL!N$33</f>
        <v>169.99922411865131</v>
      </c>
      <c r="O123" s="206">
        <f>TEL!O$33</f>
        <v>166.46492411886081</v>
      </c>
      <c r="P123" s="206">
        <f>TEL!P$33</f>
        <v>127.73929607855899</v>
      </c>
      <c r="Q123" s="206">
        <f>TEL!Q$33</f>
        <v>142.32807791809671</v>
      </c>
      <c r="R123" s="206">
        <f>TEL!R$33</f>
        <v>139.27658831807511</v>
      </c>
      <c r="S123" s="206">
        <f>TEL!S$33</f>
        <v>137.5395663583395</v>
      </c>
      <c r="T123" s="206">
        <f>TEL!T$33</f>
        <v>129.09235535867711</v>
      </c>
      <c r="U123" s="206">
        <f>TEL!U$33</f>
        <v>150.6941099989358</v>
      </c>
      <c r="V123" s="206">
        <f>TEL!V$33</f>
        <v>123.9964988384378</v>
      </c>
      <c r="W123" s="206">
        <f>TEL!W$33</f>
        <v>130.78897739839539</v>
      </c>
    </row>
    <row r="124" spans="1:23" ht="12" customHeight="1" x14ac:dyDescent="0.25">
      <c r="A124" s="12" t="s">
        <v>65</v>
      </c>
      <c r="B124" s="206">
        <f>WWP!B$33</f>
        <v>91.526286960954479</v>
      </c>
      <c r="C124" s="206">
        <f>WWP!C$33</f>
        <v>36.554558040634433</v>
      </c>
      <c r="D124" s="206">
        <f>WWP!D$33</f>
        <v>42.031804680602818</v>
      </c>
      <c r="E124" s="206">
        <f>WWP!E$33</f>
        <v>41.868788760742312</v>
      </c>
      <c r="F124" s="206">
        <f>WWP!F$33</f>
        <v>38.889878760523104</v>
      </c>
      <c r="G124" s="206">
        <f>WWP!G$33</f>
        <v>41.212418760896988</v>
      </c>
      <c r="H124" s="206">
        <f>WWP!H$33</f>
        <v>35.342798040612728</v>
      </c>
      <c r="I124" s="206">
        <f>WWP!I$33</f>
        <v>29.486160000654511</v>
      </c>
      <c r="J124" s="206">
        <f>WWP!J$33</f>
        <v>32.313398040732793</v>
      </c>
      <c r="K124" s="206">
        <f>WWP!K$33</f>
        <v>49.580978040612841</v>
      </c>
      <c r="L124" s="206">
        <f>WWP!L$33</f>
        <v>47.106968040695762</v>
      </c>
      <c r="M124" s="206">
        <f>WWP!M$33</f>
        <v>57.275708040590352</v>
      </c>
      <c r="N124" s="206">
        <f>WWP!N$33</f>
        <v>51.954008040738181</v>
      </c>
      <c r="O124" s="206">
        <f>WWP!O$33</f>
        <v>45.289328040566517</v>
      </c>
      <c r="P124" s="206">
        <f>WWP!P$33</f>
        <v>59.80428467916844</v>
      </c>
      <c r="Q124" s="206">
        <f>WWP!Q$33</f>
        <v>53.654915159366517</v>
      </c>
      <c r="R124" s="206">
        <f>WWP!R$33</f>
        <v>53.114925959557191</v>
      </c>
      <c r="S124" s="206">
        <f>WWP!S$33</f>
        <v>24.409491480359819</v>
      </c>
      <c r="T124" s="206">
        <f>WWP!T$33</f>
        <v>29.39446547971821</v>
      </c>
      <c r="U124" s="206">
        <f>WWP!U$33</f>
        <v>20.883119399623649</v>
      </c>
      <c r="V124" s="206">
        <f>WWP!V$33</f>
        <v>15.554389320213019</v>
      </c>
      <c r="W124" s="206">
        <f>WWP!W$33</f>
        <v>32.252704200350351</v>
      </c>
    </row>
    <row r="125" spans="1:23" ht="12" customHeight="1" x14ac:dyDescent="0.25">
      <c r="A125" s="12" t="s">
        <v>66</v>
      </c>
      <c r="B125" s="206">
        <f>OIS!B$33</f>
        <v>3112.2891169221621</v>
      </c>
      <c r="C125" s="206">
        <f>OIS!C$33</f>
        <v>3108.6058719612001</v>
      </c>
      <c r="D125" s="206">
        <f>OIS!D$33</f>
        <v>3036.3674882412388</v>
      </c>
      <c r="E125" s="206">
        <f>OIS!E$33</f>
        <v>3034.5639865181352</v>
      </c>
      <c r="F125" s="206">
        <f>OIS!F$33</f>
        <v>3065.7874186747008</v>
      </c>
      <c r="G125" s="206">
        <f>OIS!G$33</f>
        <v>3029.8759736368061</v>
      </c>
      <c r="H125" s="206">
        <f>OIS!H$33</f>
        <v>3094.074583197902</v>
      </c>
      <c r="I125" s="206">
        <f>OIS!I$33</f>
        <v>2953.5448755578841</v>
      </c>
      <c r="J125" s="206">
        <f>OIS!J$33</f>
        <v>3029.696683917844</v>
      </c>
      <c r="K125" s="206">
        <f>OIS!K$33</f>
        <v>2787.9825077981768</v>
      </c>
      <c r="L125" s="206">
        <f>OIS!L$33</f>
        <v>2664.952670521051</v>
      </c>
      <c r="M125" s="206">
        <f>OIS!M$33</f>
        <v>2772.9097275567319</v>
      </c>
      <c r="N125" s="206">
        <f>OIS!N$33</f>
        <v>2542.3424942414881</v>
      </c>
      <c r="O125" s="206">
        <f>OIS!O$33</f>
        <v>2520.5590857624279</v>
      </c>
      <c r="P125" s="206">
        <f>OIS!P$33</f>
        <v>2387.847712319347</v>
      </c>
      <c r="Q125" s="206">
        <f>OIS!Q$33</f>
        <v>2237.2582557642108</v>
      </c>
      <c r="R125" s="206">
        <f>OIS!R$33</f>
        <v>2440.48029156336</v>
      </c>
      <c r="S125" s="206">
        <f>OIS!S$33</f>
        <v>2350.8411361236649</v>
      </c>
      <c r="T125" s="206">
        <f>OIS!T$33</f>
        <v>2338.677413283338</v>
      </c>
      <c r="U125" s="206">
        <f>OIS!U$33</f>
        <v>2129.1759666047392</v>
      </c>
      <c r="V125" s="206">
        <f>OIS!V$33</f>
        <v>2059.6905532857181</v>
      </c>
      <c r="W125" s="206">
        <f>OIS!W$33</f>
        <v>2023.2312642048339</v>
      </c>
    </row>
    <row r="126" spans="1:23" ht="12" customHeight="1" x14ac:dyDescent="0.25">
      <c r="A126" s="28" t="s">
        <v>86</v>
      </c>
      <c r="B126" s="216">
        <f>Ind_Summary_emi!B43</f>
        <v>307.96778182897378</v>
      </c>
      <c r="C126" s="216">
        <f>Ind_Summary_emi!C43</f>
        <v>311.12633395869801</v>
      </c>
      <c r="D126" s="216">
        <f>Ind_Summary_emi!D43</f>
        <v>307.43044832551101</v>
      </c>
      <c r="E126" s="216">
        <f>Ind_Summary_emi!E43</f>
        <v>321.60464837435399</v>
      </c>
      <c r="F126" s="216">
        <f>Ind_Summary_emi!F43</f>
        <v>316.93161331246102</v>
      </c>
      <c r="G126" s="216">
        <f>Ind_Summary_emi!G43</f>
        <v>339.65024803124459</v>
      </c>
      <c r="H126" s="216">
        <f>Ind_Summary_emi!H43</f>
        <v>316.2360415538933</v>
      </c>
      <c r="I126" s="216">
        <f>Ind_Summary_emi!I43</f>
        <v>302.30954797636241</v>
      </c>
      <c r="J126" s="216">
        <f>Ind_Summary_emi!J43</f>
        <v>320.56433628337209</v>
      </c>
      <c r="K126" s="216">
        <f>Ind_Summary_emi!K43</f>
        <v>298.75681327142109</v>
      </c>
      <c r="L126" s="216">
        <f>Ind_Summary_emi!L43</f>
        <v>333.46877660763357</v>
      </c>
      <c r="M126" s="216">
        <f>Ind_Summary_emi!M43</f>
        <v>333.58643043521818</v>
      </c>
      <c r="N126" s="216">
        <f>Ind_Summary_emi!N43</f>
        <v>317.43999882093971</v>
      </c>
      <c r="O126" s="216">
        <f>Ind_Summary_emi!O43</f>
        <v>317.37629110629348</v>
      </c>
      <c r="P126" s="216">
        <f>Ind_Summary_emi!P43</f>
        <v>312.93943860636909</v>
      </c>
      <c r="Q126" s="216">
        <f>Ind_Summary_emi!Q43</f>
        <v>317.1881643497473</v>
      </c>
      <c r="R126" s="216">
        <f>Ind_Summary_emi!R43</f>
        <v>327.39820909412259</v>
      </c>
      <c r="S126" s="216">
        <f>Ind_Summary_emi!S43</f>
        <v>337.99844857610049</v>
      </c>
      <c r="T126" s="216">
        <f>Ind_Summary_emi!T43</f>
        <v>349.95369443132131</v>
      </c>
      <c r="U126" s="216">
        <f>Ind_Summary_emi!U43</f>
        <v>354.74298681299979</v>
      </c>
      <c r="V126" s="216">
        <f>Ind_Summary_emi!V43</f>
        <v>355.38736283266479</v>
      </c>
      <c r="W126" s="216">
        <f>Ind_Summary_emi!W43</f>
        <v>354.74207055078199</v>
      </c>
    </row>
    <row r="128" spans="1:23" ht="12" customHeight="1" x14ac:dyDescent="0.25">
      <c r="A128" s="30" t="s">
        <v>87</v>
      </c>
      <c r="B128" s="205">
        <f t="shared" ref="B128:W128" si="8">IF(B29=0,"",B29/B3*1000)</f>
        <v>135.91041285982297</v>
      </c>
      <c r="C128" s="205">
        <f t="shared" si="8"/>
        <v>130.97232933713497</v>
      </c>
      <c r="D128" s="205">
        <f t="shared" si="8"/>
        <v>138.41789017207557</v>
      </c>
      <c r="E128" s="205">
        <f t="shared" si="8"/>
        <v>141.76718586068046</v>
      </c>
      <c r="F128" s="205">
        <f t="shared" si="8"/>
        <v>140.37161224226523</v>
      </c>
      <c r="G128" s="205">
        <f t="shared" si="8"/>
        <v>135.65460191279686</v>
      </c>
      <c r="H128" s="205">
        <f t="shared" si="8"/>
        <v>126.85745796029263</v>
      </c>
      <c r="I128" s="205">
        <f t="shared" si="8"/>
        <v>123.18421103114709</v>
      </c>
      <c r="J128" s="205">
        <f t="shared" si="8"/>
        <v>113.3285147860887</v>
      </c>
      <c r="K128" s="205">
        <f t="shared" si="8"/>
        <v>114.81792040269789</v>
      </c>
      <c r="L128" s="205">
        <f t="shared" si="8"/>
        <v>124.47492355900341</v>
      </c>
      <c r="M128" s="205">
        <f t="shared" si="8"/>
        <v>115.95621732835225</v>
      </c>
      <c r="N128" s="205">
        <f t="shared" si="8"/>
        <v>116.3442447371059</v>
      </c>
      <c r="O128" s="205">
        <f t="shared" si="8"/>
        <v>117.65139164499627</v>
      </c>
      <c r="P128" s="205">
        <f t="shared" si="8"/>
        <v>118.42732010619346</v>
      </c>
      <c r="Q128" s="205">
        <f t="shared" si="8"/>
        <v>120.41327963254902</v>
      </c>
      <c r="R128" s="205">
        <f t="shared" si="8"/>
        <v>127.35623299890372</v>
      </c>
      <c r="S128" s="205">
        <f t="shared" si="8"/>
        <v>122.25741620661719</v>
      </c>
      <c r="T128" s="205">
        <f t="shared" si="8"/>
        <v>117.52602962158089</v>
      </c>
      <c r="U128" s="205">
        <f t="shared" si="8"/>
        <v>113.87506513068159</v>
      </c>
      <c r="V128" s="205">
        <f t="shared" si="8"/>
        <v>116.44055185836797</v>
      </c>
      <c r="W128" s="205">
        <f t="shared" si="8"/>
        <v>106.61320178891123</v>
      </c>
    </row>
    <row r="129" spans="1:23" ht="12" customHeight="1" x14ac:dyDescent="0.25">
      <c r="A129" s="12" t="s">
        <v>16</v>
      </c>
      <c r="B129" s="206">
        <f t="shared" ref="B129:W129" si="9">IF(B52=0,"",B52/B4*1000)</f>
        <v>470.50201368093497</v>
      </c>
      <c r="C129" s="206">
        <f t="shared" si="9"/>
        <v>567.44441911313072</v>
      </c>
      <c r="D129" s="206">
        <f t="shared" si="9"/>
        <v>568.54506581886869</v>
      </c>
      <c r="E129" s="206">
        <f t="shared" si="9"/>
        <v>551.98577708845107</v>
      </c>
      <c r="F129" s="206">
        <f t="shared" si="9"/>
        <v>447.69406525663749</v>
      </c>
      <c r="G129" s="206">
        <f t="shared" si="9"/>
        <v>409.75813230710474</v>
      </c>
      <c r="H129" s="206">
        <f t="shared" si="9"/>
        <v>387.40782225185848</v>
      </c>
      <c r="I129" s="206">
        <f t="shared" si="9"/>
        <v>367.51577747755977</v>
      </c>
      <c r="J129" s="206">
        <f t="shared" si="9"/>
        <v>406.48475837987763</v>
      </c>
      <c r="K129" s="206">
        <f t="shared" si="9"/>
        <v>588.22312916457395</v>
      </c>
      <c r="L129" s="206">
        <f t="shared" si="9"/>
        <v>588.89854889323419</v>
      </c>
      <c r="M129" s="206">
        <f t="shared" si="9"/>
        <v>536.88831672395838</v>
      </c>
      <c r="N129" s="206">
        <f t="shared" si="9"/>
        <v>464.20506877167116</v>
      </c>
      <c r="O129" s="206">
        <f t="shared" si="9"/>
        <v>469.58292120058229</v>
      </c>
      <c r="P129" s="206">
        <f t="shared" si="9"/>
        <v>418.83124519572397</v>
      </c>
      <c r="Q129" s="206">
        <f t="shared" si="9"/>
        <v>540.56800316005683</v>
      </c>
      <c r="R129" s="206">
        <f t="shared" si="9"/>
        <v>510.53388592199633</v>
      </c>
      <c r="S129" s="206">
        <f t="shared" si="9"/>
        <v>522.86560011141853</v>
      </c>
      <c r="T129" s="206">
        <f t="shared" si="9"/>
        <v>443.93875991210456</v>
      </c>
      <c r="U129" s="206">
        <f t="shared" si="9"/>
        <v>513.59546537426058</v>
      </c>
      <c r="V129" s="206">
        <f t="shared" si="9"/>
        <v>662.08895489720919</v>
      </c>
      <c r="W129" s="206">
        <f t="shared" si="9"/>
        <v>436.95716871238483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627.6549450273468</v>
      </c>
      <c r="C130" s="207">
        <f t="shared" si="10"/>
        <v>715.96508143962637</v>
      </c>
      <c r="D130" s="207">
        <f t="shared" si="10"/>
        <v>714.70688120682144</v>
      </c>
      <c r="E130" s="207">
        <f t="shared" si="10"/>
        <v>693.31997306702692</v>
      </c>
      <c r="F130" s="207">
        <f t="shared" si="10"/>
        <v>598.7127505655867</v>
      </c>
      <c r="G130" s="207">
        <f t="shared" si="10"/>
        <v>553.64943171744892</v>
      </c>
      <c r="H130" s="207">
        <f t="shared" si="10"/>
        <v>469.79011371014434</v>
      </c>
      <c r="I130" s="207">
        <f t="shared" si="10"/>
        <v>485.0494383309769</v>
      </c>
      <c r="J130" s="207">
        <f t="shared" si="10"/>
        <v>578.42417470320686</v>
      </c>
      <c r="K130" s="207">
        <f t="shared" si="10"/>
        <v>527.84246737902208</v>
      </c>
      <c r="L130" s="207">
        <f t="shared" si="10"/>
        <v>764.74093495882619</v>
      </c>
      <c r="M130" s="207">
        <f t="shared" si="10"/>
        <v>1165.1729842290772</v>
      </c>
      <c r="N130" s="207">
        <f t="shared" si="10"/>
        <v>770.55833546126553</v>
      </c>
      <c r="O130" s="207">
        <f t="shared" si="10"/>
        <v>803.81863579599246</v>
      </c>
      <c r="P130" s="207">
        <f t="shared" si="10"/>
        <v>381.01306716829623</v>
      </c>
      <c r="Q130" s="207">
        <f t="shared" si="10"/>
        <v>607.40524366904276</v>
      </c>
      <c r="R130" s="207">
        <f t="shared" si="10"/>
        <v>517.31095006029307</v>
      </c>
      <c r="S130" s="207">
        <f t="shared" si="10"/>
        <v>486.24441599590222</v>
      </c>
      <c r="T130" s="207">
        <f t="shared" si="10"/>
        <v>488.11412729743307</v>
      </c>
      <c r="U130" s="207">
        <f t="shared" si="10"/>
        <v>722.25833467748589</v>
      </c>
      <c r="V130" s="207">
        <f t="shared" si="10"/>
        <v>554.67429876592928</v>
      </c>
      <c r="W130" s="207">
        <f t="shared" si="10"/>
        <v>424.92685905000843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2047.9938838008475</v>
      </c>
      <c r="C132" s="206">
        <f t="shared" si="12"/>
        <v>2351.9212833913716</v>
      </c>
      <c r="D132" s="206">
        <f t="shared" si="12"/>
        <v>2329.790190312292</v>
      </c>
      <c r="E132" s="206">
        <f t="shared" si="12"/>
        <v>2196.2119454758408</v>
      </c>
      <c r="F132" s="206">
        <f t="shared" si="12"/>
        <v>1996.6540167609444</v>
      </c>
      <c r="G132" s="206">
        <f t="shared" si="12"/>
        <v>1866.5630835652375</v>
      </c>
      <c r="H132" s="206">
        <f t="shared" si="12"/>
        <v>1482.383899922894</v>
      </c>
      <c r="I132" s="206">
        <f t="shared" si="12"/>
        <v>1579.0606949049713</v>
      </c>
      <c r="J132" s="206">
        <f t="shared" si="12"/>
        <v>1906.5973672122425</v>
      </c>
      <c r="K132" s="206">
        <f t="shared" si="12"/>
        <v>2520.26367653222</v>
      </c>
      <c r="L132" s="206">
        <f t="shared" si="12"/>
        <v>2947.4425718720149</v>
      </c>
      <c r="M132" s="206">
        <f t="shared" si="12"/>
        <v>3339.4648141823723</v>
      </c>
      <c r="N132" s="206">
        <f t="shared" si="12"/>
        <v>1279.6725600437057</v>
      </c>
      <c r="O132" s="206">
        <f t="shared" si="12"/>
        <v>1243.2482467617801</v>
      </c>
      <c r="P132" s="206">
        <f t="shared" si="12"/>
        <v>895.52088587280184</v>
      </c>
      <c r="Q132" s="206">
        <f t="shared" si="12"/>
        <v>1053.9673940748075</v>
      </c>
      <c r="R132" s="206">
        <f t="shared" si="12"/>
        <v>1090.7807502304227</v>
      </c>
      <c r="S132" s="206">
        <f t="shared" si="12"/>
        <v>1187.9389020943906</v>
      </c>
      <c r="T132" s="206">
        <f t="shared" si="12"/>
        <v>1251.9945621504066</v>
      </c>
      <c r="U132" s="206">
        <f t="shared" si="12"/>
        <v>1190.5655977847391</v>
      </c>
      <c r="V132" s="206">
        <f t="shared" si="12"/>
        <v>1252.2580117406176</v>
      </c>
      <c r="W132" s="206">
        <f t="shared" si="12"/>
        <v>1119.7920072396489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272.57021033397172</v>
      </c>
      <c r="C133" s="206">
        <f t="shared" si="13"/>
        <v>306.97603095169012</v>
      </c>
      <c r="D133" s="206">
        <f t="shared" si="13"/>
        <v>310.9360539304538</v>
      </c>
      <c r="E133" s="206">
        <f t="shared" si="13"/>
        <v>317.59697996482356</v>
      </c>
      <c r="F133" s="206">
        <f t="shared" si="13"/>
        <v>249.22743401674737</v>
      </c>
      <c r="G133" s="206">
        <f t="shared" si="13"/>
        <v>225.42101875550199</v>
      </c>
      <c r="H133" s="206">
        <f t="shared" si="13"/>
        <v>216.64166715695697</v>
      </c>
      <c r="I133" s="206">
        <f t="shared" si="13"/>
        <v>211.54662418747836</v>
      </c>
      <c r="J133" s="206">
        <f t="shared" si="13"/>
        <v>246.3808765759477</v>
      </c>
      <c r="K133" s="206">
        <f t="shared" si="13"/>
        <v>285.18659997689923</v>
      </c>
      <c r="L133" s="206">
        <f t="shared" si="13"/>
        <v>386.58677364071968</v>
      </c>
      <c r="M133" s="206">
        <f t="shared" si="13"/>
        <v>554.47531262679945</v>
      </c>
      <c r="N133" s="206">
        <f t="shared" si="13"/>
        <v>643.27977931565533</v>
      </c>
      <c r="O133" s="206">
        <f t="shared" si="13"/>
        <v>693.96123305454569</v>
      </c>
      <c r="P133" s="206">
        <f t="shared" si="13"/>
        <v>379.99317007790535</v>
      </c>
      <c r="Q133" s="206">
        <f t="shared" si="13"/>
        <v>570.88162177107949</v>
      </c>
      <c r="R133" s="206">
        <f t="shared" si="13"/>
        <v>466.65461374369897</v>
      </c>
      <c r="S133" s="206">
        <f t="shared" si="13"/>
        <v>441.66048498399562</v>
      </c>
      <c r="T133" s="206">
        <f t="shared" si="13"/>
        <v>427.00613946389046</v>
      </c>
      <c r="U133" s="206">
        <f t="shared" si="13"/>
        <v>605.18151890067259</v>
      </c>
      <c r="V133" s="206">
        <f t="shared" si="13"/>
        <v>443.29983275631412</v>
      </c>
      <c r="W133" s="206">
        <f t="shared" si="13"/>
        <v>360.60227818408634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633.66347257807752</v>
      </c>
      <c r="C134" s="207">
        <f t="shared" si="14"/>
        <v>591.30408696242307</v>
      </c>
      <c r="D134" s="207">
        <f t="shared" si="14"/>
        <v>583.99264597387207</v>
      </c>
      <c r="E134" s="207">
        <f t="shared" si="14"/>
        <v>630.98537608216827</v>
      </c>
      <c r="F134" s="207">
        <f t="shared" si="14"/>
        <v>620.56022988764664</v>
      </c>
      <c r="G134" s="207">
        <f t="shared" si="14"/>
        <v>627.07008464297917</v>
      </c>
      <c r="H134" s="207">
        <f t="shared" si="14"/>
        <v>575.34016523124205</v>
      </c>
      <c r="I134" s="207">
        <f t="shared" si="14"/>
        <v>566.15195934452504</v>
      </c>
      <c r="J134" s="207">
        <f t="shared" si="14"/>
        <v>552.68051750348661</v>
      </c>
      <c r="K134" s="207">
        <f t="shared" si="14"/>
        <v>641.62850913701504</v>
      </c>
      <c r="L134" s="207">
        <f t="shared" si="14"/>
        <v>654.44172853307168</v>
      </c>
      <c r="M134" s="207">
        <f t="shared" si="14"/>
        <v>585.09139233971598</v>
      </c>
      <c r="N134" s="207">
        <f t="shared" si="14"/>
        <v>603.87592075093153</v>
      </c>
      <c r="O134" s="207">
        <f t="shared" si="14"/>
        <v>705.3827304966826</v>
      </c>
      <c r="P134" s="207">
        <f t="shared" si="14"/>
        <v>692.69917203060163</v>
      </c>
      <c r="Q134" s="207">
        <f t="shared" si="14"/>
        <v>580.40215798069062</v>
      </c>
      <c r="R134" s="207">
        <f t="shared" si="14"/>
        <v>569.61369237918484</v>
      </c>
      <c r="S134" s="207">
        <f t="shared" si="14"/>
        <v>531.17152490253511</v>
      </c>
      <c r="T134" s="207">
        <f t="shared" si="14"/>
        <v>509.58135900683465</v>
      </c>
      <c r="U134" s="207">
        <f t="shared" si="14"/>
        <v>549.35457827550806</v>
      </c>
      <c r="V134" s="207">
        <f t="shared" si="14"/>
        <v>620.29659174954213</v>
      </c>
      <c r="W134" s="207">
        <f t="shared" si="14"/>
        <v>484.19696510115523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1394.2813253374411</v>
      </c>
      <c r="C135" s="206">
        <f t="shared" si="15"/>
        <v>1337.5470078108765</v>
      </c>
      <c r="D135" s="206">
        <f t="shared" si="15"/>
        <v>1373.5572379853322</v>
      </c>
      <c r="E135" s="206">
        <f t="shared" si="15"/>
        <v>1434.152267424467</v>
      </c>
      <c r="F135" s="206">
        <f t="shared" si="15"/>
        <v>1398.8840294873924</v>
      </c>
      <c r="G135" s="206">
        <f t="shared" si="15"/>
        <v>1385.0758433593551</v>
      </c>
      <c r="H135" s="206">
        <f t="shared" si="15"/>
        <v>1282.4000673480914</v>
      </c>
      <c r="I135" s="206">
        <f t="shared" si="15"/>
        <v>1260.8887317551971</v>
      </c>
      <c r="J135" s="206">
        <f t="shared" si="15"/>
        <v>1218.0451439523085</v>
      </c>
      <c r="K135" s="206">
        <f t="shared" si="15"/>
        <v>1161.7556580948237</v>
      </c>
      <c r="L135" s="206">
        <f t="shared" si="15"/>
        <v>1114.7515044677205</v>
      </c>
      <c r="M135" s="206">
        <f t="shared" si="15"/>
        <v>990.39626144941667</v>
      </c>
      <c r="N135" s="206">
        <f t="shared" si="15"/>
        <v>997.55984553245787</v>
      </c>
      <c r="O135" s="206">
        <f t="shared" si="15"/>
        <v>1186.8536112391491</v>
      </c>
      <c r="P135" s="206">
        <f t="shared" si="15"/>
        <v>1204.2748233757206</v>
      </c>
      <c r="Q135" s="206">
        <f t="shared" si="15"/>
        <v>954.51235546087901</v>
      </c>
      <c r="R135" s="206">
        <f t="shared" si="15"/>
        <v>939.80039522017285</v>
      </c>
      <c r="S135" s="206">
        <f t="shared" si="15"/>
        <v>856.59422081614457</v>
      </c>
      <c r="T135" s="206">
        <f t="shared" si="15"/>
        <v>757.17806919887528</v>
      </c>
      <c r="U135" s="206">
        <f t="shared" si="15"/>
        <v>842.58330512101486</v>
      </c>
      <c r="V135" s="206">
        <f t="shared" si="15"/>
        <v>998.25373949098844</v>
      </c>
      <c r="W135" s="206">
        <f t="shared" si="15"/>
        <v>762.93288462130113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233.26974284163933</v>
      </c>
      <c r="C136" s="206">
        <f t="shared" si="16"/>
        <v>226.3586226993836</v>
      </c>
      <c r="D136" s="206">
        <f t="shared" si="16"/>
        <v>220.55629593580204</v>
      </c>
      <c r="E136" s="206">
        <f t="shared" si="16"/>
        <v>237.6285127279408</v>
      </c>
      <c r="F136" s="206">
        <f t="shared" si="16"/>
        <v>230.91529567270692</v>
      </c>
      <c r="G136" s="206">
        <f t="shared" si="16"/>
        <v>228.26737793604784</v>
      </c>
      <c r="H136" s="206">
        <f t="shared" si="16"/>
        <v>201.8450919143886</v>
      </c>
      <c r="I136" s="206">
        <f t="shared" si="16"/>
        <v>206.09726221891214</v>
      </c>
      <c r="J136" s="206">
        <f t="shared" si="16"/>
        <v>197.89638404746134</v>
      </c>
      <c r="K136" s="206">
        <f t="shared" si="16"/>
        <v>182.53974547362392</v>
      </c>
      <c r="L136" s="206">
        <f t="shared" si="16"/>
        <v>178.32939976676693</v>
      </c>
      <c r="M136" s="206">
        <f t="shared" si="16"/>
        <v>136.19306312314254</v>
      </c>
      <c r="N136" s="206">
        <f t="shared" si="16"/>
        <v>137.09020654607329</v>
      </c>
      <c r="O136" s="206">
        <f t="shared" si="16"/>
        <v>200.37139286607146</v>
      </c>
      <c r="P136" s="206">
        <f t="shared" si="16"/>
        <v>190.91504346236255</v>
      </c>
      <c r="Q136" s="206">
        <f t="shared" si="16"/>
        <v>151.51966488326383</v>
      </c>
      <c r="R136" s="206">
        <f t="shared" si="16"/>
        <v>165.0912327410837</v>
      </c>
      <c r="S136" s="206">
        <f t="shared" si="16"/>
        <v>140.41721096869668</v>
      </c>
      <c r="T136" s="206">
        <f t="shared" si="16"/>
        <v>123.31056723674908</v>
      </c>
      <c r="U136" s="206">
        <f t="shared" si="16"/>
        <v>134.53986129437789</v>
      </c>
      <c r="V136" s="206">
        <f t="shared" si="16"/>
        <v>203.68995430529148</v>
      </c>
      <c r="W136" s="206">
        <f t="shared" si="16"/>
        <v>144.33217762021695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55.07456334627441</v>
      </c>
      <c r="C137" s="206">
        <f t="shared" si="17"/>
        <v>55.074563346274417</v>
      </c>
      <c r="D137" s="206">
        <f t="shared" si="17"/>
        <v>55.074563346274424</v>
      </c>
      <c r="E137" s="206">
        <f t="shared" si="17"/>
        <v>55.074563346274402</v>
      </c>
      <c r="F137" s="206">
        <f t="shared" si="17"/>
        <v>55.074563346274417</v>
      </c>
      <c r="G137" s="206">
        <f t="shared" si="17"/>
        <v>55.074563346274438</v>
      </c>
      <c r="H137" s="206">
        <f t="shared" si="17"/>
        <v>55.074563346274402</v>
      </c>
      <c r="I137" s="206">
        <f t="shared" si="17"/>
        <v>55.074563346274424</v>
      </c>
      <c r="J137" s="206">
        <f t="shared" si="17"/>
        <v>55.074563346274438</v>
      </c>
      <c r="K137" s="206">
        <f t="shared" si="17"/>
        <v>55.074563346274431</v>
      </c>
      <c r="L137" s="206">
        <f t="shared" si="17"/>
        <v>55.074563346274473</v>
      </c>
      <c r="M137" s="206">
        <f t="shared" si="17"/>
        <v>55.074563346274438</v>
      </c>
      <c r="N137" s="206">
        <f t="shared" si="17"/>
        <v>55.074563346274424</v>
      </c>
      <c r="O137" s="206">
        <f t="shared" si="17"/>
        <v>55.074563346274431</v>
      </c>
      <c r="P137" s="206">
        <f t="shared" si="17"/>
        <v>55.074563346274452</v>
      </c>
      <c r="Q137" s="206">
        <f t="shared" si="17"/>
        <v>42.988318414878655</v>
      </c>
      <c r="R137" s="206">
        <f t="shared" si="17"/>
        <v>38.509009807771413</v>
      </c>
      <c r="S137" s="206">
        <f t="shared" si="17"/>
        <v>40.60746029600508</v>
      </c>
      <c r="T137" s="206">
        <f t="shared" si="17"/>
        <v>44.494899804374718</v>
      </c>
      <c r="U137" s="206">
        <f t="shared" si="17"/>
        <v>40.532058846190949</v>
      </c>
      <c r="V137" s="206">
        <f t="shared" si="17"/>
        <v>20.049089008091318</v>
      </c>
      <c r="W137" s="206">
        <f t="shared" si="17"/>
        <v>20.049089008091311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361.25242722559807</v>
      </c>
      <c r="C138" s="207">
        <f t="shared" si="18"/>
        <v>358.02853760416588</v>
      </c>
      <c r="D138" s="207">
        <f t="shared" si="18"/>
        <v>330.54742729954188</v>
      </c>
      <c r="E138" s="207">
        <f t="shared" si="18"/>
        <v>360.29801269947853</v>
      </c>
      <c r="F138" s="207">
        <f t="shared" si="18"/>
        <v>360.52989376600033</v>
      </c>
      <c r="G138" s="207">
        <f t="shared" si="18"/>
        <v>378.89450155154623</v>
      </c>
      <c r="H138" s="207">
        <f t="shared" si="18"/>
        <v>346.68253939444099</v>
      </c>
      <c r="I138" s="207">
        <f t="shared" si="18"/>
        <v>332.62141571022755</v>
      </c>
      <c r="J138" s="207">
        <f t="shared" si="18"/>
        <v>330.86391280578545</v>
      </c>
      <c r="K138" s="207">
        <f t="shared" si="18"/>
        <v>310.36777464574601</v>
      </c>
      <c r="L138" s="207">
        <f t="shared" si="18"/>
        <v>370.15171598134623</v>
      </c>
      <c r="M138" s="207">
        <f t="shared" si="18"/>
        <v>309.85141646326235</v>
      </c>
      <c r="N138" s="207">
        <f t="shared" si="18"/>
        <v>332.59196389687185</v>
      </c>
      <c r="O138" s="207">
        <f t="shared" si="18"/>
        <v>322.7986819161593</v>
      </c>
      <c r="P138" s="207">
        <f t="shared" si="18"/>
        <v>338.47416433259838</v>
      </c>
      <c r="Q138" s="207">
        <f t="shared" si="18"/>
        <v>389.57246555215409</v>
      </c>
      <c r="R138" s="207">
        <f t="shared" si="18"/>
        <v>359.20601069823613</v>
      </c>
      <c r="S138" s="207">
        <f t="shared" si="18"/>
        <v>342.20866183326075</v>
      </c>
      <c r="T138" s="207">
        <f t="shared" si="18"/>
        <v>333.35761242082947</v>
      </c>
      <c r="U138" s="207">
        <f t="shared" si="18"/>
        <v>297.18381947339208</v>
      </c>
      <c r="V138" s="207">
        <f t="shared" si="18"/>
        <v>273.90218096646311</v>
      </c>
      <c r="W138" s="207">
        <f t="shared" si="18"/>
        <v>279.68116474008434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176.64275518403133</v>
      </c>
      <c r="C139" s="206">
        <f t="shared" si="19"/>
        <v>177.87876134949667</v>
      </c>
      <c r="D139" s="206">
        <f t="shared" si="19"/>
        <v>168.9851068742604</v>
      </c>
      <c r="E139" s="206">
        <f t="shared" si="19"/>
        <v>165.3763335665503</v>
      </c>
      <c r="F139" s="206">
        <f t="shared" si="19"/>
        <v>168.81807331939197</v>
      </c>
      <c r="G139" s="206">
        <f t="shared" si="19"/>
        <v>181.37628262814439</v>
      </c>
      <c r="H139" s="206">
        <f t="shared" si="19"/>
        <v>167.79950698592629</v>
      </c>
      <c r="I139" s="206">
        <f t="shared" si="19"/>
        <v>158.19377813941048</v>
      </c>
      <c r="J139" s="206">
        <f t="shared" si="19"/>
        <v>162.97676283584016</v>
      </c>
      <c r="K139" s="206">
        <f t="shared" si="19"/>
        <v>143.00643442894776</v>
      </c>
      <c r="L139" s="206">
        <f t="shared" si="19"/>
        <v>165.34633200596159</v>
      </c>
      <c r="M139" s="206">
        <f t="shared" si="19"/>
        <v>165.71569458029629</v>
      </c>
      <c r="N139" s="206">
        <f t="shared" si="19"/>
        <v>175.69971671876374</v>
      </c>
      <c r="O139" s="206">
        <f t="shared" si="19"/>
        <v>201.66363629724617</v>
      </c>
      <c r="P139" s="206">
        <f t="shared" si="19"/>
        <v>211.00475319247164</v>
      </c>
      <c r="Q139" s="206">
        <f t="shared" si="19"/>
        <v>192.22940350993161</v>
      </c>
      <c r="R139" s="206">
        <f t="shared" si="19"/>
        <v>167.2577047036512</v>
      </c>
      <c r="S139" s="206">
        <f t="shared" si="19"/>
        <v>164.84486349297819</v>
      </c>
      <c r="T139" s="206">
        <f t="shared" si="19"/>
        <v>160.74451334647836</v>
      </c>
      <c r="U139" s="206">
        <f t="shared" si="19"/>
        <v>150.53665281699912</v>
      </c>
      <c r="V139" s="206">
        <f t="shared" si="19"/>
        <v>138.537314309518</v>
      </c>
      <c r="W139" s="206">
        <f t="shared" si="19"/>
        <v>128.66978393911106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645.93327378721119</v>
      </c>
      <c r="C140" s="206">
        <f t="shared" si="20"/>
        <v>634.3176427913794</v>
      </c>
      <c r="D140" s="206">
        <f t="shared" si="20"/>
        <v>602.60277194489004</v>
      </c>
      <c r="E140" s="206">
        <f t="shared" si="20"/>
        <v>575.25775907761147</v>
      </c>
      <c r="F140" s="206">
        <f t="shared" si="20"/>
        <v>575.37253161316778</v>
      </c>
      <c r="G140" s="206">
        <f t="shared" si="20"/>
        <v>618.17392449978422</v>
      </c>
      <c r="H140" s="206">
        <f t="shared" si="20"/>
        <v>571.9010129636614</v>
      </c>
      <c r="I140" s="206">
        <f t="shared" si="20"/>
        <v>515.79449120552908</v>
      </c>
      <c r="J140" s="206">
        <f t="shared" si="20"/>
        <v>547.54488950763675</v>
      </c>
      <c r="K140" s="206">
        <f t="shared" si="20"/>
        <v>338.11233408848835</v>
      </c>
      <c r="L140" s="206">
        <f t="shared" si="20"/>
        <v>435.33019826313273</v>
      </c>
      <c r="M140" s="206">
        <f t="shared" si="20"/>
        <v>290.78556067174605</v>
      </c>
      <c r="N140" s="206">
        <f t="shared" si="20"/>
        <v>290.47067860840673</v>
      </c>
      <c r="O140" s="206">
        <f t="shared" si="20"/>
        <v>285.55026139071913</v>
      </c>
      <c r="P140" s="206">
        <f t="shared" si="20"/>
        <v>303.24989280401144</v>
      </c>
      <c r="Q140" s="206">
        <f t="shared" si="20"/>
        <v>455.13064538935907</v>
      </c>
      <c r="R140" s="206">
        <f t="shared" si="20"/>
        <v>427.93178640077934</v>
      </c>
      <c r="S140" s="206">
        <f t="shared" si="20"/>
        <v>389.0200648605848</v>
      </c>
      <c r="T140" s="206">
        <f t="shared" si="20"/>
        <v>425.90680135135852</v>
      </c>
      <c r="U140" s="206">
        <f t="shared" si="20"/>
        <v>336.38449568394788</v>
      </c>
      <c r="V140" s="206">
        <f t="shared" si="20"/>
        <v>276.26413170672578</v>
      </c>
      <c r="W140" s="206">
        <f t="shared" si="20"/>
        <v>353.06579909400551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664.95149283596891</v>
      </c>
      <c r="C141" s="206">
        <f t="shared" si="21"/>
        <v>650.06222409158033</v>
      </c>
      <c r="D141" s="206">
        <f t="shared" si="21"/>
        <v>594.85971177301928</v>
      </c>
      <c r="E141" s="206">
        <f t="shared" si="21"/>
        <v>559.87184903579782</v>
      </c>
      <c r="F141" s="206">
        <f t="shared" si="21"/>
        <v>552.37234908622429</v>
      </c>
      <c r="G141" s="206">
        <f t="shared" si="21"/>
        <v>566.81937342907065</v>
      </c>
      <c r="H141" s="206">
        <f t="shared" si="21"/>
        <v>578.57308016838647</v>
      </c>
      <c r="I141" s="206">
        <f t="shared" si="21"/>
        <v>528.28749101229687</v>
      </c>
      <c r="J141" s="206">
        <f t="shared" si="21"/>
        <v>558.70479125460292</v>
      </c>
      <c r="K141" s="206">
        <f t="shared" si="21"/>
        <v>735.60593227945105</v>
      </c>
      <c r="L141" s="206">
        <f t="shared" si="21"/>
        <v>747.24677856841015</v>
      </c>
      <c r="M141" s="206">
        <f t="shared" si="21"/>
        <v>677.2514637284529</v>
      </c>
      <c r="N141" s="206">
        <f t="shared" si="21"/>
        <v>721.31316390505322</v>
      </c>
      <c r="O141" s="206">
        <f t="shared" si="21"/>
        <v>581.88919285256657</v>
      </c>
      <c r="P141" s="206">
        <f t="shared" si="21"/>
        <v>581.82028911085126</v>
      </c>
      <c r="Q141" s="206">
        <f t="shared" si="21"/>
        <v>626.76316387462225</v>
      </c>
      <c r="R141" s="206">
        <f t="shared" si="21"/>
        <v>631.17544995135654</v>
      </c>
      <c r="S141" s="206">
        <f t="shared" si="21"/>
        <v>638.62791934945881</v>
      </c>
      <c r="T141" s="206">
        <f t="shared" si="21"/>
        <v>558.36393007600248</v>
      </c>
      <c r="U141" s="206">
        <f t="shared" si="21"/>
        <v>593.13256920738195</v>
      </c>
      <c r="V141" s="206">
        <f t="shared" si="21"/>
        <v>571.51985016483957</v>
      </c>
      <c r="W141" s="206">
        <f t="shared" si="21"/>
        <v>532.46436995939303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197.27923453593152</v>
      </c>
      <c r="C142" s="207">
        <f t="shared" si="22"/>
        <v>184.72773992038714</v>
      </c>
      <c r="D142" s="207">
        <f t="shared" si="22"/>
        <v>203.91440323697668</v>
      </c>
      <c r="E142" s="207">
        <f t="shared" si="22"/>
        <v>213.88448235957321</v>
      </c>
      <c r="F142" s="207">
        <f t="shared" si="22"/>
        <v>214.111258071154</v>
      </c>
      <c r="G142" s="207">
        <f t="shared" si="22"/>
        <v>212.83892432891903</v>
      </c>
      <c r="H142" s="207">
        <f t="shared" si="22"/>
        <v>217.19007749223485</v>
      </c>
      <c r="I142" s="207">
        <f t="shared" si="22"/>
        <v>200.76834342177548</v>
      </c>
      <c r="J142" s="207">
        <f t="shared" si="22"/>
        <v>198.29849508427716</v>
      </c>
      <c r="K142" s="207">
        <f t="shared" si="22"/>
        <v>174.34643450462457</v>
      </c>
      <c r="L142" s="207">
        <f t="shared" si="22"/>
        <v>199.42892432579205</v>
      </c>
      <c r="M142" s="207">
        <f t="shared" si="22"/>
        <v>189.05216555442152</v>
      </c>
      <c r="N142" s="207">
        <f t="shared" si="22"/>
        <v>208.26967080249628</v>
      </c>
      <c r="O142" s="207">
        <f t="shared" si="22"/>
        <v>212.15275956432706</v>
      </c>
      <c r="P142" s="207">
        <f t="shared" si="22"/>
        <v>185.91149590498705</v>
      </c>
      <c r="Q142" s="207">
        <f t="shared" si="22"/>
        <v>197.23077520236734</v>
      </c>
      <c r="R142" s="207">
        <f t="shared" si="22"/>
        <v>198.25992951022212</v>
      </c>
      <c r="S142" s="207">
        <f t="shared" si="22"/>
        <v>201.26926047266767</v>
      </c>
      <c r="T142" s="207">
        <f t="shared" si="22"/>
        <v>184.63304389253332</v>
      </c>
      <c r="U142" s="207">
        <f t="shared" si="22"/>
        <v>169.09941517608047</v>
      </c>
      <c r="V142" s="207">
        <f t="shared" si="22"/>
        <v>174.86532279076076</v>
      </c>
      <c r="W142" s="207">
        <f t="shared" si="22"/>
        <v>183.77186710036935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2631.7462606904173</v>
      </c>
      <c r="C143" s="206">
        <f t="shared" si="23"/>
        <v>2319.2714063605094</v>
      </c>
      <c r="D143" s="206">
        <f t="shared" si="23"/>
        <v>2477.9050067753133</v>
      </c>
      <c r="E143" s="206">
        <f t="shared" si="23"/>
        <v>2497.9301535221098</v>
      </c>
      <c r="F143" s="206">
        <f t="shared" si="23"/>
        <v>2525.8167505830852</v>
      </c>
      <c r="G143" s="206">
        <f t="shared" si="23"/>
        <v>2644.4586305083949</v>
      </c>
      <c r="H143" s="206">
        <f t="shared" si="23"/>
        <v>2310.184013643408</v>
      </c>
      <c r="I143" s="206">
        <f t="shared" si="23"/>
        <v>2095.6084219569721</v>
      </c>
      <c r="J143" s="206">
        <f t="shared" si="23"/>
        <v>2101.2035995354577</v>
      </c>
      <c r="K143" s="206">
        <f t="shared" si="23"/>
        <v>1899.4207450541355</v>
      </c>
      <c r="L143" s="206">
        <f t="shared" si="23"/>
        <v>2036.6985690132249</v>
      </c>
      <c r="M143" s="206">
        <f t="shared" si="23"/>
        <v>1896.8369990730534</v>
      </c>
      <c r="N143" s="206">
        <f t="shared" si="23"/>
        <v>2147.2165759118502</v>
      </c>
      <c r="O143" s="206">
        <f t="shared" si="23"/>
        <v>2124.7975785302756</v>
      </c>
      <c r="P143" s="206">
        <f t="shared" si="23"/>
        <v>1713.2376254736071</v>
      </c>
      <c r="Q143" s="206">
        <f t="shared" si="23"/>
        <v>1774.4989771454696</v>
      </c>
      <c r="R143" s="206">
        <f t="shared" si="23"/>
        <v>1750.4515270534025</v>
      </c>
      <c r="S143" s="206">
        <f t="shared" si="23"/>
        <v>1765.3888233997013</v>
      </c>
      <c r="T143" s="206">
        <f t="shared" si="23"/>
        <v>1543.9601320669253</v>
      </c>
      <c r="U143" s="206">
        <f t="shared" si="23"/>
        <v>1381.3647389793177</v>
      </c>
      <c r="V143" s="206">
        <f t="shared" si="23"/>
        <v>1389.3851581942326</v>
      </c>
      <c r="W143" s="206">
        <f t="shared" si="23"/>
        <v>1606.7137418937939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478.477688458307</v>
      </c>
      <c r="C144" s="206">
        <f t="shared" si="24"/>
        <v>413.30074382076407</v>
      </c>
      <c r="D144" s="206">
        <f t="shared" si="24"/>
        <v>427.44876550458031</v>
      </c>
      <c r="E144" s="206">
        <f t="shared" si="24"/>
        <v>431.04153995851664</v>
      </c>
      <c r="F144" s="206">
        <f t="shared" si="24"/>
        <v>424.50981086944745</v>
      </c>
      <c r="G144" s="206">
        <f t="shared" si="24"/>
        <v>444.39860658862784</v>
      </c>
      <c r="H144" s="206">
        <f t="shared" si="24"/>
        <v>428.96720385738575</v>
      </c>
      <c r="I144" s="206">
        <f t="shared" si="24"/>
        <v>390.05229536537388</v>
      </c>
      <c r="J144" s="206">
        <f t="shared" si="24"/>
        <v>392.2806072189295</v>
      </c>
      <c r="K144" s="206">
        <f t="shared" si="24"/>
        <v>356.93656537853371</v>
      </c>
      <c r="L144" s="206">
        <f t="shared" si="24"/>
        <v>379.70887747269552</v>
      </c>
      <c r="M144" s="206">
        <f t="shared" si="24"/>
        <v>358.4611576275413</v>
      </c>
      <c r="N144" s="206">
        <f t="shared" si="24"/>
        <v>405.28938667618098</v>
      </c>
      <c r="O144" s="206">
        <f t="shared" si="24"/>
        <v>387.75432349297864</v>
      </c>
      <c r="P144" s="206">
        <f t="shared" si="24"/>
        <v>309.46844198969382</v>
      </c>
      <c r="Q144" s="206">
        <f t="shared" si="24"/>
        <v>319.42333676354622</v>
      </c>
      <c r="R144" s="206">
        <f t="shared" si="24"/>
        <v>306.42458808920088</v>
      </c>
      <c r="S144" s="206">
        <f t="shared" si="24"/>
        <v>309.53245513279472</v>
      </c>
      <c r="T144" s="206">
        <f t="shared" si="24"/>
        <v>269.57067177403081</v>
      </c>
      <c r="U144" s="206">
        <f t="shared" si="24"/>
        <v>237.53568848967828</v>
      </c>
      <c r="V144" s="206">
        <f t="shared" si="24"/>
        <v>238.82888578665617</v>
      </c>
      <c r="W144" s="206">
        <f t="shared" si="24"/>
        <v>274.98937547572575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39.022992652269672</v>
      </c>
      <c r="C145" s="206">
        <f t="shared" si="25"/>
        <v>38.24271892289579</v>
      </c>
      <c r="D145" s="206">
        <f t="shared" si="25"/>
        <v>44.102676092185909</v>
      </c>
      <c r="E145" s="206">
        <f t="shared" si="25"/>
        <v>47.498886514056721</v>
      </c>
      <c r="F145" s="206">
        <f t="shared" si="25"/>
        <v>48.168166152701794</v>
      </c>
      <c r="G145" s="206">
        <f t="shared" si="25"/>
        <v>46.168678549939308</v>
      </c>
      <c r="H145" s="206">
        <f t="shared" si="25"/>
        <v>48.631617816057322</v>
      </c>
      <c r="I145" s="206">
        <f t="shared" si="25"/>
        <v>45.754562233583407</v>
      </c>
      <c r="J145" s="206">
        <f t="shared" si="25"/>
        <v>44.478411637119748</v>
      </c>
      <c r="K145" s="206">
        <f t="shared" si="25"/>
        <v>38.554705639890955</v>
      </c>
      <c r="L145" s="206">
        <f t="shared" si="25"/>
        <v>46.42005375536138</v>
      </c>
      <c r="M145" s="206">
        <f t="shared" si="25"/>
        <v>44.748662234151048</v>
      </c>
      <c r="N145" s="206">
        <f t="shared" si="25"/>
        <v>48.208749266425102</v>
      </c>
      <c r="O145" s="206">
        <f t="shared" si="25"/>
        <v>51.72962523794147</v>
      </c>
      <c r="P145" s="206">
        <f t="shared" si="25"/>
        <v>49.607463948164963</v>
      </c>
      <c r="Q145" s="206">
        <f t="shared" si="25"/>
        <v>56.970511591438438</v>
      </c>
      <c r="R145" s="206">
        <f t="shared" si="25"/>
        <v>64.80276434418569</v>
      </c>
      <c r="S145" s="206">
        <f t="shared" si="25"/>
        <v>57.966407457849805</v>
      </c>
      <c r="T145" s="206">
        <f t="shared" si="25"/>
        <v>58.404965692182401</v>
      </c>
      <c r="U145" s="206">
        <f t="shared" si="25"/>
        <v>46.350301614674265</v>
      </c>
      <c r="V145" s="206">
        <f t="shared" si="25"/>
        <v>51.76324546233284</v>
      </c>
      <c r="W145" s="206">
        <f t="shared" si="25"/>
        <v>46.861989730571594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181.14176880955293</v>
      </c>
      <c r="C146" s="208">
        <f t="shared" si="26"/>
        <v>173.73219254006827</v>
      </c>
      <c r="D146" s="208">
        <f t="shared" si="26"/>
        <v>174.65837205141605</v>
      </c>
      <c r="E146" s="208">
        <f t="shared" si="26"/>
        <v>166.87223489284082</v>
      </c>
      <c r="F146" s="208">
        <f t="shared" si="26"/>
        <v>163.50622518444629</v>
      </c>
      <c r="G146" s="208">
        <f t="shared" si="26"/>
        <v>159.41460642719767</v>
      </c>
      <c r="H146" s="208">
        <f t="shared" si="26"/>
        <v>175.61879516264742</v>
      </c>
      <c r="I146" s="208">
        <f t="shared" si="26"/>
        <v>174.05625971576617</v>
      </c>
      <c r="J146" s="208">
        <f t="shared" si="26"/>
        <v>176.48549990333996</v>
      </c>
      <c r="K146" s="208">
        <f t="shared" si="26"/>
        <v>146.52936311024024</v>
      </c>
      <c r="L146" s="208">
        <f t="shared" si="26"/>
        <v>160.44163677939983</v>
      </c>
      <c r="M146" s="208">
        <f t="shared" si="26"/>
        <v>162.33930277961014</v>
      </c>
      <c r="N146" s="208">
        <f t="shared" si="26"/>
        <v>143.12405091399768</v>
      </c>
      <c r="O146" s="208">
        <f t="shared" si="26"/>
        <v>138.06212079718816</v>
      </c>
      <c r="P146" s="208">
        <f t="shared" si="26"/>
        <v>138.66833984603042</v>
      </c>
      <c r="Q146" s="208">
        <f t="shared" si="26"/>
        <v>134.33053636552316</v>
      </c>
      <c r="R146" s="208">
        <f t="shared" si="26"/>
        <v>130.32637151773733</v>
      </c>
      <c r="S146" s="208">
        <f t="shared" si="26"/>
        <v>128.47862501638934</v>
      </c>
      <c r="T146" s="208">
        <f t="shared" si="26"/>
        <v>131.20536172704377</v>
      </c>
      <c r="U146" s="208">
        <f t="shared" si="26"/>
        <v>127.766101256933</v>
      </c>
      <c r="V146" s="208">
        <f t="shared" si="26"/>
        <v>123.503907853957</v>
      </c>
      <c r="W146" s="208">
        <f t="shared" si="26"/>
        <v>123.84675180313373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34.160991807135083</v>
      </c>
      <c r="C147" s="206">
        <f t="shared" si="27"/>
        <v>32.072461535146907</v>
      </c>
      <c r="D147" s="206">
        <f t="shared" si="27"/>
        <v>33.618830931836577</v>
      </c>
      <c r="E147" s="206">
        <f t="shared" si="27"/>
        <v>33.277007153863636</v>
      </c>
      <c r="F147" s="206">
        <f t="shared" si="27"/>
        <v>30.325194284438826</v>
      </c>
      <c r="G147" s="206">
        <f t="shared" si="27"/>
        <v>29.516664335297698</v>
      </c>
      <c r="H147" s="206">
        <f t="shared" si="27"/>
        <v>27.786582730410423</v>
      </c>
      <c r="I147" s="206">
        <f t="shared" si="27"/>
        <v>24.10350875599034</v>
      </c>
      <c r="J147" s="206">
        <f t="shared" si="27"/>
        <v>27.31155915961444</v>
      </c>
      <c r="K147" s="206">
        <f t="shared" si="27"/>
        <v>40.756312478569384</v>
      </c>
      <c r="L147" s="206">
        <f t="shared" si="27"/>
        <v>35.108089125474315</v>
      </c>
      <c r="M147" s="206">
        <f t="shared" si="27"/>
        <v>25.028678884577086</v>
      </c>
      <c r="N147" s="206">
        <f t="shared" si="27"/>
        <v>27.898679710298303</v>
      </c>
      <c r="O147" s="206">
        <f t="shared" si="27"/>
        <v>29.758253477817703</v>
      </c>
      <c r="P147" s="206">
        <f t="shared" si="27"/>
        <v>31.104194668747098</v>
      </c>
      <c r="Q147" s="206">
        <f t="shared" si="27"/>
        <v>29.156970175402559</v>
      </c>
      <c r="R147" s="206">
        <f t="shared" si="27"/>
        <v>28.592330398737182</v>
      </c>
      <c r="S147" s="206">
        <f t="shared" si="27"/>
        <v>25.075730720194493</v>
      </c>
      <c r="T147" s="206">
        <f t="shared" si="27"/>
        <v>27.702988927274784</v>
      </c>
      <c r="U147" s="206">
        <f t="shared" si="27"/>
        <v>25.75017861199699</v>
      </c>
      <c r="V147" s="206">
        <f t="shared" si="27"/>
        <v>25.101853732509959</v>
      </c>
      <c r="W147" s="206">
        <f t="shared" si="27"/>
        <v>26.100105133642117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31.01771334636766</v>
      </c>
      <c r="C148" s="206">
        <f t="shared" si="28"/>
        <v>32.953138624986146</v>
      </c>
      <c r="D148" s="206">
        <f t="shared" si="28"/>
        <v>37.57396911567546</v>
      </c>
      <c r="E148" s="206">
        <f t="shared" si="28"/>
        <v>36.432840200018724</v>
      </c>
      <c r="F148" s="206">
        <f t="shared" si="28"/>
        <v>34.819605346865139</v>
      </c>
      <c r="G148" s="206">
        <f t="shared" si="28"/>
        <v>33.308901546045952</v>
      </c>
      <c r="H148" s="206">
        <f t="shared" si="28"/>
        <v>29.915425384242916</v>
      </c>
      <c r="I148" s="206">
        <f t="shared" si="28"/>
        <v>26.046201838846677</v>
      </c>
      <c r="J148" s="206">
        <f t="shared" si="28"/>
        <v>27.448980516465198</v>
      </c>
      <c r="K148" s="206">
        <f t="shared" si="28"/>
        <v>32.986581796989434</v>
      </c>
      <c r="L148" s="206">
        <f t="shared" si="28"/>
        <v>30.5307964969385</v>
      </c>
      <c r="M148" s="206">
        <f t="shared" si="28"/>
        <v>22.396561987708363</v>
      </c>
      <c r="N148" s="206">
        <f t="shared" si="28"/>
        <v>24.842198085572281</v>
      </c>
      <c r="O148" s="206">
        <f t="shared" si="28"/>
        <v>23.688334895512206</v>
      </c>
      <c r="P148" s="206">
        <f t="shared" si="28"/>
        <v>21.668979165007766</v>
      </c>
      <c r="Q148" s="206">
        <f t="shared" si="28"/>
        <v>21.362306228204073</v>
      </c>
      <c r="R148" s="206">
        <f t="shared" si="28"/>
        <v>22.618021824107959</v>
      </c>
      <c r="S148" s="206">
        <f t="shared" si="28"/>
        <v>22.439851118414929</v>
      </c>
      <c r="T148" s="206">
        <f t="shared" si="28"/>
        <v>20.547357793830002</v>
      </c>
      <c r="U148" s="206">
        <f t="shared" si="28"/>
        <v>19.612646040742924</v>
      </c>
      <c r="V148" s="206">
        <f t="shared" si="28"/>
        <v>18.00833040807462</v>
      </c>
      <c r="W148" s="206">
        <f t="shared" si="28"/>
        <v>17.447047410623654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127.78101287539903</v>
      </c>
      <c r="C149" s="206">
        <f t="shared" si="29"/>
        <v>129.13698885259069</v>
      </c>
      <c r="D149" s="206">
        <f t="shared" si="29"/>
        <v>129.63155595481308</v>
      </c>
      <c r="E149" s="206">
        <f t="shared" si="29"/>
        <v>126.04743926372761</v>
      </c>
      <c r="F149" s="206">
        <f t="shared" si="29"/>
        <v>129.58508953149104</v>
      </c>
      <c r="G149" s="206">
        <f t="shared" si="29"/>
        <v>109.46808076591714</v>
      </c>
      <c r="H149" s="206">
        <f t="shared" si="29"/>
        <v>101.49549343784778</v>
      </c>
      <c r="I149" s="206">
        <f t="shared" si="29"/>
        <v>96.304834349281435</v>
      </c>
      <c r="J149" s="206">
        <f t="shared" si="29"/>
        <v>96.185183431047733</v>
      </c>
      <c r="K149" s="206">
        <f t="shared" si="29"/>
        <v>99.765547810329906</v>
      </c>
      <c r="L149" s="206">
        <f t="shared" si="29"/>
        <v>112.05963571195352</v>
      </c>
      <c r="M149" s="206">
        <f t="shared" si="29"/>
        <v>92.669959263436525</v>
      </c>
      <c r="N149" s="206">
        <f t="shared" si="29"/>
        <v>96.689731006996865</v>
      </c>
      <c r="O149" s="206">
        <f t="shared" si="29"/>
        <v>95.814295164606946</v>
      </c>
      <c r="P149" s="206">
        <f t="shared" si="29"/>
        <v>79.888856770389623</v>
      </c>
      <c r="Q149" s="206">
        <f t="shared" si="29"/>
        <v>86.316333851535461</v>
      </c>
      <c r="R149" s="206">
        <f t="shared" si="29"/>
        <v>81.105289901344094</v>
      </c>
      <c r="S149" s="206">
        <f t="shared" si="29"/>
        <v>81.394416413523061</v>
      </c>
      <c r="T149" s="206">
        <f t="shared" si="29"/>
        <v>82.519387214027972</v>
      </c>
      <c r="U149" s="206">
        <f t="shared" si="29"/>
        <v>91.152489814280671</v>
      </c>
      <c r="V149" s="206">
        <f t="shared" si="29"/>
        <v>89.206985525335028</v>
      </c>
      <c r="W149" s="206">
        <f t="shared" si="29"/>
        <v>77.223598240690421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71.806748512762368</v>
      </c>
      <c r="C150" s="206">
        <f t="shared" si="30"/>
        <v>45.549866020479939</v>
      </c>
      <c r="D150" s="206">
        <f t="shared" si="30"/>
        <v>57.314875957112235</v>
      </c>
      <c r="E150" s="206">
        <f t="shared" si="30"/>
        <v>51.742210930061489</v>
      </c>
      <c r="F150" s="206">
        <f t="shared" si="30"/>
        <v>49.317091102901912</v>
      </c>
      <c r="G150" s="206">
        <f t="shared" si="30"/>
        <v>56.589656240930267</v>
      </c>
      <c r="H150" s="206">
        <f t="shared" si="30"/>
        <v>58.006144706628561</v>
      </c>
      <c r="I150" s="206">
        <f t="shared" si="30"/>
        <v>56.494241808146072</v>
      </c>
      <c r="J150" s="206">
        <f t="shared" si="30"/>
        <v>54.740746339455129</v>
      </c>
      <c r="K150" s="206">
        <f t="shared" si="30"/>
        <v>67.679314597634715</v>
      </c>
      <c r="L150" s="206">
        <f t="shared" si="30"/>
        <v>76.62934762679518</v>
      </c>
      <c r="M150" s="206">
        <f t="shared" si="30"/>
        <v>75.274208594793365</v>
      </c>
      <c r="N150" s="206">
        <f t="shared" si="30"/>
        <v>82.096765704101912</v>
      </c>
      <c r="O150" s="206">
        <f t="shared" si="30"/>
        <v>80.88692833059747</v>
      </c>
      <c r="P150" s="206">
        <f t="shared" si="30"/>
        <v>95.876504107873288</v>
      </c>
      <c r="Q150" s="206">
        <f t="shared" si="30"/>
        <v>89.748408417797933</v>
      </c>
      <c r="R150" s="206">
        <f t="shared" si="30"/>
        <v>81.196409625462934</v>
      </c>
      <c r="S150" s="206">
        <f t="shared" si="30"/>
        <v>48.267247539887236</v>
      </c>
      <c r="T150" s="206">
        <f t="shared" si="30"/>
        <v>56.395111074083431</v>
      </c>
      <c r="U150" s="206">
        <f t="shared" si="30"/>
        <v>50.076143885482182</v>
      </c>
      <c r="V150" s="206">
        <f t="shared" si="30"/>
        <v>53.904246598613021</v>
      </c>
      <c r="W150" s="206">
        <f t="shared" si="30"/>
        <v>65.735601838335739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29.724190770877058</v>
      </c>
      <c r="C151" s="209">
        <f t="shared" si="31"/>
        <v>27.932663026017309</v>
      </c>
      <c r="D151" s="209">
        <f t="shared" si="31"/>
        <v>27.933346048456858</v>
      </c>
      <c r="E151" s="209">
        <f t="shared" si="31"/>
        <v>27.965779316900409</v>
      </c>
      <c r="F151" s="209">
        <f t="shared" si="31"/>
        <v>28.439834854168307</v>
      </c>
      <c r="G151" s="209">
        <f t="shared" si="31"/>
        <v>26.973953889566939</v>
      </c>
      <c r="H151" s="209">
        <f t="shared" si="31"/>
        <v>25.695124608689518</v>
      </c>
      <c r="I151" s="209">
        <f t="shared" si="31"/>
        <v>24.108476020297758</v>
      </c>
      <c r="J151" s="209">
        <f t="shared" si="31"/>
        <v>23.144431590122288</v>
      </c>
      <c r="K151" s="209">
        <f t="shared" si="31"/>
        <v>21.639399034425246</v>
      </c>
      <c r="L151" s="209">
        <f t="shared" si="31"/>
        <v>23.917506166189806</v>
      </c>
      <c r="M151" s="209">
        <f t="shared" si="31"/>
        <v>22.316053965334159</v>
      </c>
      <c r="N151" s="209">
        <f t="shared" si="31"/>
        <v>21.870006283419883</v>
      </c>
      <c r="O151" s="209">
        <f t="shared" si="31"/>
        <v>22.254208438095336</v>
      </c>
      <c r="P151" s="209">
        <f t="shared" si="31"/>
        <v>23.373320083752692</v>
      </c>
      <c r="Q151" s="209">
        <f t="shared" si="31"/>
        <v>25.40927058535922</v>
      </c>
      <c r="R151" s="209">
        <f t="shared" si="31"/>
        <v>28.583034748600596</v>
      </c>
      <c r="S151" s="209">
        <f t="shared" si="31"/>
        <v>27.630323217017615</v>
      </c>
      <c r="T151" s="209">
        <f t="shared" si="31"/>
        <v>26.944771916171092</v>
      </c>
      <c r="U151" s="209">
        <f t="shared" si="31"/>
        <v>24.4536937318199</v>
      </c>
      <c r="V151" s="209">
        <f t="shared" si="31"/>
        <v>24.588965039609576</v>
      </c>
      <c r="W151" s="209">
        <f t="shared" si="31"/>
        <v>23.052908253241217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1.889927269979361</v>
      </c>
      <c r="C153" s="217">
        <f t="shared" si="32"/>
        <v>1.8643720375887465</v>
      </c>
      <c r="D153" s="217">
        <f t="shared" si="32"/>
        <v>1.8405042701321281</v>
      </c>
      <c r="E153" s="217">
        <f t="shared" si="32"/>
        <v>1.8268781608562661</v>
      </c>
      <c r="F153" s="217">
        <f t="shared" si="32"/>
        <v>1.8215602125778885</v>
      </c>
      <c r="G153" s="217">
        <f t="shared" si="32"/>
        <v>1.828460863002167</v>
      </c>
      <c r="H153" s="217">
        <f t="shared" si="32"/>
        <v>1.9027831134976707</v>
      </c>
      <c r="I153" s="217">
        <f t="shared" si="32"/>
        <v>1.891448009048472</v>
      </c>
      <c r="J153" s="217">
        <f t="shared" si="32"/>
        <v>1.8704319013935029</v>
      </c>
      <c r="K153" s="217">
        <f t="shared" si="32"/>
        <v>1.9247811722277168</v>
      </c>
      <c r="L153" s="217">
        <f t="shared" si="32"/>
        <v>1.9391900864062932</v>
      </c>
      <c r="M153" s="217">
        <f t="shared" si="32"/>
        <v>1.9329749843881219</v>
      </c>
      <c r="N153" s="217">
        <f t="shared" si="32"/>
        <v>1.9702975796916724</v>
      </c>
      <c r="O153" s="217">
        <f t="shared" si="32"/>
        <v>1.979111529575575</v>
      </c>
      <c r="P153" s="217">
        <f t="shared" si="32"/>
        <v>1.9821001987170976</v>
      </c>
      <c r="Q153" s="217">
        <f t="shared" si="32"/>
        <v>2.0196559040573234</v>
      </c>
      <c r="R153" s="217">
        <f t="shared" si="32"/>
        <v>2.035815918613129</v>
      </c>
      <c r="S153" s="217">
        <f t="shared" si="32"/>
        <v>2.1095454842665342</v>
      </c>
      <c r="T153" s="217">
        <f t="shared" si="32"/>
        <v>2.1077438993398476</v>
      </c>
      <c r="U153" s="217">
        <f t="shared" si="32"/>
        <v>2.0765115724483878</v>
      </c>
      <c r="V153" s="217">
        <f t="shared" si="32"/>
        <v>2.0805363859191419</v>
      </c>
      <c r="W153" s="217">
        <f t="shared" si="32"/>
        <v>2.0561968522538612</v>
      </c>
    </row>
    <row r="154" spans="1:23" ht="12" customHeight="1" x14ac:dyDescent="0.25">
      <c r="A154" s="25" t="s">
        <v>16</v>
      </c>
      <c r="B154" s="218">
        <f>ISI!B65</f>
        <v>2.3147233761574872</v>
      </c>
      <c r="C154" s="218">
        <f>ISI!C65</f>
        <v>2.4534236460862493</v>
      </c>
      <c r="D154" s="218">
        <f>ISI!D65</f>
        <v>2.5706272736883027</v>
      </c>
      <c r="E154" s="218">
        <f>ISI!E65</f>
        <v>2.5275695695169635</v>
      </c>
      <c r="F154" s="218">
        <f>ISI!F65</f>
        <v>2.5113888997600826</v>
      </c>
      <c r="G154" s="218">
        <f>ISI!G65</f>
        <v>2.520121779029024</v>
      </c>
      <c r="H154" s="218">
        <f>ISI!H65</f>
        <v>2.556365042351215</v>
      </c>
      <c r="I154" s="218">
        <f>ISI!I65</f>
        <v>2.4968589578975275</v>
      </c>
      <c r="J154" s="218">
        <f>ISI!J65</f>
        <v>2.5108614268177796</v>
      </c>
      <c r="K154" s="218">
        <f>ISI!K65</f>
        <v>2.5670156945098537</v>
      </c>
      <c r="L154" s="218">
        <f>ISI!L65</f>
        <v>2.4899152501000819</v>
      </c>
      <c r="M154" s="218">
        <f>ISI!M65</f>
        <v>2.4432564194151341</v>
      </c>
      <c r="N154" s="218">
        <f>ISI!N65</f>
        <v>2.444334329093754</v>
      </c>
      <c r="O154" s="218">
        <f>ISI!O65</f>
        <v>2.4324750557441566</v>
      </c>
      <c r="P154" s="218">
        <f>ISI!P65</f>
        <v>2.3843110311764151</v>
      </c>
      <c r="Q154" s="218">
        <f>ISI!Q65</f>
        <v>2.5740532102639886</v>
      </c>
      <c r="R154" s="218">
        <f>ISI!R65</f>
        <v>2.7895015318370628</v>
      </c>
      <c r="S154" s="218">
        <f>ISI!S65</f>
        <v>2.9563460213689097</v>
      </c>
      <c r="T154" s="218">
        <f>ISI!T65</f>
        <v>2.8172977465072453</v>
      </c>
      <c r="U154" s="218">
        <f>ISI!U65</f>
        <v>2.6678112042983391</v>
      </c>
      <c r="V154" s="218">
        <f>ISI!V65</f>
        <v>2.8075889819527475</v>
      </c>
      <c r="W154" s="218">
        <f>ISI!W65</f>
        <v>2.9682037569218829</v>
      </c>
    </row>
    <row r="155" spans="1:23" ht="12" customHeight="1" x14ac:dyDescent="0.25">
      <c r="A155" s="14" t="s">
        <v>41</v>
      </c>
      <c r="B155" s="219">
        <f>ISI!B66</f>
        <v>2.3381408621709934</v>
      </c>
      <c r="C155" s="219">
        <f>ISI!C66</f>
        <v>2.4739983522840352</v>
      </c>
      <c r="D155" s="219">
        <f>ISI!D66</f>
        <v>2.590176491665015</v>
      </c>
      <c r="E155" s="219">
        <f>ISI!E66</f>
        <v>2.5456801575758217</v>
      </c>
      <c r="F155" s="219">
        <f>ISI!F66</f>
        <v>2.53094741648155</v>
      </c>
      <c r="G155" s="219">
        <f>ISI!G66</f>
        <v>2.5407674948957668</v>
      </c>
      <c r="H155" s="219">
        <f>ISI!H66</f>
        <v>2.5793736803798009</v>
      </c>
      <c r="I155" s="219">
        <f>ISI!I66</f>
        <v>2.5202407309431782</v>
      </c>
      <c r="J155" s="219">
        <f>ISI!J66</f>
        <v>2.5329332684008046</v>
      </c>
      <c r="K155" s="219">
        <f>ISI!K66</f>
        <v>2.5782149818973541</v>
      </c>
      <c r="L155" s="219">
        <f>ISI!L66</f>
        <v>2.5087770838601418</v>
      </c>
      <c r="M155" s="219">
        <f>ISI!M66</f>
        <v>2.4678611436894182</v>
      </c>
      <c r="N155" s="219">
        <f>ISI!N66</f>
        <v>2.4644709190659726</v>
      </c>
      <c r="O155" s="219">
        <f>ISI!O66</f>
        <v>2.4514331135641587</v>
      </c>
      <c r="P155" s="219">
        <f>ISI!P66</f>
        <v>2.4016873563518137</v>
      </c>
      <c r="Q155" s="219">
        <f>ISI!Q66</f>
        <v>2.5892411837873648</v>
      </c>
      <c r="R155" s="219">
        <f>ISI!R66</f>
        <v>2.8035187878423793</v>
      </c>
      <c r="S155" s="219">
        <f>ISI!S66</f>
        <v>2.9563460213689097</v>
      </c>
      <c r="T155" s="219">
        <f>ISI!T66</f>
        <v>2.8172977465072453</v>
      </c>
      <c r="U155" s="219">
        <f>ISI!U66</f>
        <v>2.6678112042983391</v>
      </c>
      <c r="V155" s="219">
        <f>ISI!V66</f>
        <v>2.8075889819527475</v>
      </c>
      <c r="W155" s="219">
        <f>ISI!W66</f>
        <v>2.9682037569218829</v>
      </c>
    </row>
    <row r="156" spans="1:23" ht="12" customHeight="1" x14ac:dyDescent="0.25">
      <c r="A156" s="14" t="s">
        <v>42</v>
      </c>
      <c r="B156" s="219">
        <f>ISI!B67</f>
        <v>1.0620042946131745</v>
      </c>
      <c r="C156" s="219">
        <f>ISI!C67</f>
        <v>1.1047201046165236</v>
      </c>
      <c r="D156" s="219">
        <f>ISI!D67</f>
        <v>1.1345649795829889</v>
      </c>
      <c r="E156" s="219">
        <f>ISI!E67</f>
        <v>1.1206445110784296</v>
      </c>
      <c r="F156" s="219">
        <f>ISI!F67</f>
        <v>1.1246084907115159</v>
      </c>
      <c r="G156" s="219">
        <f>ISI!G67</f>
        <v>1.1152224731464435</v>
      </c>
      <c r="H156" s="219">
        <f>ISI!H67</f>
        <v>1.1331075398173143</v>
      </c>
      <c r="I156" s="219">
        <f>ISI!I67</f>
        <v>1.1029521279051762</v>
      </c>
      <c r="J156" s="219">
        <f>ISI!J67</f>
        <v>1.1077728800834403</v>
      </c>
      <c r="K156" s="219">
        <f>ISI!K67</f>
        <v>1.1301385213815041</v>
      </c>
      <c r="L156" s="219">
        <f>ISI!L67</f>
        <v>1.1162552998965505</v>
      </c>
      <c r="M156" s="219">
        <f>ISI!M67</f>
        <v>1.0989480840719394</v>
      </c>
      <c r="N156" s="219">
        <f>ISI!N67</f>
        <v>1.0974705633116537</v>
      </c>
      <c r="O156" s="219">
        <f>ISI!O67</f>
        <v>1.0997203472599264</v>
      </c>
      <c r="P156" s="219">
        <f>ISI!P67</f>
        <v>1.0733214522890304</v>
      </c>
      <c r="Q156" s="219">
        <f>ISI!Q67</f>
        <v>1.1223406152374751</v>
      </c>
      <c r="R156" s="219">
        <f>ISI!R67</f>
        <v>1.223421160388283</v>
      </c>
      <c r="S156" s="219" t="str">
        <f>ISI!S67</f>
        <v/>
      </c>
      <c r="T156" s="219" t="str">
        <f>ISI!T67</f>
        <v/>
      </c>
      <c r="U156" s="219" t="str">
        <f>ISI!U67</f>
        <v/>
      </c>
      <c r="V156" s="219" t="str">
        <f>ISI!V67</f>
        <v/>
      </c>
      <c r="W156" s="219" t="str">
        <f>ISI!W67</f>
        <v/>
      </c>
    </row>
    <row r="157" spans="1:23" ht="12" customHeight="1" x14ac:dyDescent="0.25">
      <c r="A157" s="13" t="s">
        <v>20</v>
      </c>
      <c r="B157" s="220">
        <f>NFM!B96</f>
        <v>1.140134550587149</v>
      </c>
      <c r="C157" s="220">
        <f>NFM!C96</f>
        <v>1.1063570529498408</v>
      </c>
      <c r="D157" s="220">
        <f>NFM!D96</f>
        <v>1.0947191796817164</v>
      </c>
      <c r="E157" s="220">
        <f>NFM!E96</f>
        <v>1.0621001200046629</v>
      </c>
      <c r="F157" s="220">
        <f>NFM!F96</f>
        <v>1.1280378669721152</v>
      </c>
      <c r="G157" s="220">
        <f>NFM!G96</f>
        <v>1.1320941471003576</v>
      </c>
      <c r="H157" s="220">
        <f>NFM!H96</f>
        <v>1.1018484879053867</v>
      </c>
      <c r="I157" s="220">
        <f>NFM!I96</f>
        <v>1.1731818316283407</v>
      </c>
      <c r="J157" s="220">
        <f>NFM!J96</f>
        <v>1.1350169477459784</v>
      </c>
      <c r="K157" s="220">
        <f>NFM!K96</f>
        <v>1.0423926034734081</v>
      </c>
      <c r="L157" s="220">
        <f>NFM!L96</f>
        <v>1.0604001181976959</v>
      </c>
      <c r="M157" s="220">
        <f>NFM!M96</f>
        <v>1.0435854710947621</v>
      </c>
      <c r="N157" s="220">
        <f>NFM!N96</f>
        <v>1.0189514303179561</v>
      </c>
      <c r="O157" s="220">
        <f>NFM!O96</f>
        <v>0.90722073309764462</v>
      </c>
      <c r="P157" s="220">
        <f>NFM!P96</f>
        <v>0.6472815219163488</v>
      </c>
      <c r="Q157" s="220">
        <f>NFM!Q96</f>
        <v>0.80468977374838424</v>
      </c>
      <c r="R157" s="220">
        <f>NFM!R96</f>
        <v>0.79754919881127051</v>
      </c>
      <c r="S157" s="220">
        <f>NFM!S96</f>
        <v>0.87151021877162627</v>
      </c>
      <c r="T157" s="220">
        <f>NFM!T96</f>
        <v>0.92808874447813461</v>
      </c>
      <c r="U157" s="220">
        <f>NFM!U96</f>
        <v>0.97868712963442417</v>
      </c>
      <c r="V157" s="220">
        <f>NFM!V96</f>
        <v>0.87044702726765044</v>
      </c>
      <c r="W157" s="220">
        <f>NFM!W96</f>
        <v>0.94414075207405224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1.3150291609900213</v>
      </c>
      <c r="C159" s="219">
        <f>NFM!C98</f>
        <v>1.3078474666128799</v>
      </c>
      <c r="D159" s="219">
        <f>NFM!D98</f>
        <v>1.2992305255436234</v>
      </c>
      <c r="E159" s="219">
        <f>NFM!E98</f>
        <v>1.2834872518414009</v>
      </c>
      <c r="F159" s="219">
        <f>NFM!F98</f>
        <v>1.3047129464043992</v>
      </c>
      <c r="G159" s="219">
        <f>NFM!G98</f>
        <v>1.3065736534385792</v>
      </c>
      <c r="H159" s="219">
        <f>NFM!H98</f>
        <v>1.306021793889099</v>
      </c>
      <c r="I159" s="219">
        <f>NFM!I98</f>
        <v>1.3432019985503703</v>
      </c>
      <c r="J159" s="219">
        <f>NFM!J98</f>
        <v>1.302827388442352</v>
      </c>
      <c r="K159" s="219">
        <f>NFM!K98</f>
        <v>1.3106483219789868</v>
      </c>
      <c r="L159" s="219">
        <f>NFM!L98</f>
        <v>1.2823369157718216</v>
      </c>
      <c r="M159" s="219">
        <f>NFM!M98</f>
        <v>1.2890455439713728</v>
      </c>
      <c r="N159" s="219">
        <f>NFM!N98</f>
        <v>1.6980417198747719</v>
      </c>
      <c r="O159" s="219">
        <f>NFM!O98</f>
        <v>1.4106630112775496</v>
      </c>
      <c r="P159" s="219">
        <f>NFM!P98</f>
        <v>3.6520041392479823</v>
      </c>
      <c r="Q159" s="219">
        <f>NFM!Q98</f>
        <v>1.3757834423516937</v>
      </c>
      <c r="R159" s="219">
        <f>NFM!R98</f>
        <v>1.3047015333558867</v>
      </c>
      <c r="S159" s="219">
        <f>NFM!S98</f>
        <v>1.3181612873938211</v>
      </c>
      <c r="T159" s="219">
        <f>NFM!T98</f>
        <v>1.6375691415440901</v>
      </c>
      <c r="U159" s="219">
        <f>NFM!U98</f>
        <v>1.4519057531305724</v>
      </c>
      <c r="V159" s="219">
        <f>NFM!V98</f>
        <v>1.4119448004637323</v>
      </c>
      <c r="W159" s="219">
        <f>NFM!W98</f>
        <v>1.5914537318880215</v>
      </c>
    </row>
    <row r="160" spans="1:23" ht="12" customHeight="1" x14ac:dyDescent="0.25">
      <c r="A160" s="26" t="s">
        <v>44</v>
      </c>
      <c r="B160" s="221">
        <f>NFM!B99</f>
        <v>1.332650777905827</v>
      </c>
      <c r="C160" s="221">
        <f>NFM!C99</f>
        <v>1.3304017673956607</v>
      </c>
      <c r="D160" s="221">
        <f>NFM!D99</f>
        <v>1.3224491940052643</v>
      </c>
      <c r="E160" s="221">
        <f>NFM!E99</f>
        <v>1.2934771905642952</v>
      </c>
      <c r="F160" s="221">
        <f>NFM!F99</f>
        <v>1.311947408171064</v>
      </c>
      <c r="G160" s="221">
        <f>NFM!G99</f>
        <v>1.3138054816770617</v>
      </c>
      <c r="H160" s="221">
        <f>NFM!H99</f>
        <v>1.3104646767857278</v>
      </c>
      <c r="I160" s="221">
        <f>NFM!I99</f>
        <v>1.3432019985503703</v>
      </c>
      <c r="J160" s="221">
        <f>NFM!J99</f>
        <v>1.302827388442352</v>
      </c>
      <c r="K160" s="221">
        <f>NFM!K99</f>
        <v>1.3106483219789868</v>
      </c>
      <c r="L160" s="221">
        <f>NFM!L99</f>
        <v>1.2823369157718216</v>
      </c>
      <c r="M160" s="221">
        <f>NFM!M99</f>
        <v>1.2890455439713728</v>
      </c>
      <c r="N160" s="221">
        <f>NFM!N99</f>
        <v>1.6980417198747719</v>
      </c>
      <c r="O160" s="221">
        <f>NFM!O99</f>
        <v>1.4106630112775496</v>
      </c>
      <c r="P160" s="221">
        <f>NFM!P99</f>
        <v>3.6520041392479823</v>
      </c>
      <c r="Q160" s="221">
        <f>NFM!Q99</f>
        <v>1.3757834423516937</v>
      </c>
      <c r="R160" s="221">
        <f>NFM!R99</f>
        <v>1.3047015333558867</v>
      </c>
      <c r="S160" s="221">
        <f>NFM!S99</f>
        <v>1.3181612873938211</v>
      </c>
      <c r="T160" s="221">
        <f>NFM!T99</f>
        <v>1.6375691415440901</v>
      </c>
      <c r="U160" s="221">
        <f>NFM!U99</f>
        <v>1.4519057531305724</v>
      </c>
      <c r="V160" s="221">
        <f>NFM!V99</f>
        <v>1.4119448004637323</v>
      </c>
      <c r="W160" s="221">
        <f>NFM!W99</f>
        <v>1.5914537318880215</v>
      </c>
    </row>
    <row r="161" spans="1:23" ht="12" customHeight="1" x14ac:dyDescent="0.25">
      <c r="A161" s="27" t="s">
        <v>81</v>
      </c>
      <c r="B161" s="222">
        <f>NFM!B100</f>
        <v>0.95554022813262651</v>
      </c>
      <c r="C161" s="222">
        <f>NFM!C100</f>
        <v>0.86460253585361713</v>
      </c>
      <c r="D161" s="222">
        <f>NFM!D100</f>
        <v>0.85648117387833611</v>
      </c>
      <c r="E161" s="222">
        <f>NFM!E100</f>
        <v>0.82881392200396531</v>
      </c>
      <c r="F161" s="222">
        <f>NFM!F100</f>
        <v>0.92049520351543546</v>
      </c>
      <c r="G161" s="222">
        <f>NFM!G100</f>
        <v>0.91804978318118136</v>
      </c>
      <c r="H161" s="222">
        <f>NFM!H100</f>
        <v>0.89800338138912028</v>
      </c>
      <c r="I161" s="222" t="str">
        <f>NFM!I100</f>
        <v/>
      </c>
      <c r="J161" s="222" t="str">
        <f>NFM!J100</f>
        <v/>
      </c>
      <c r="K161" s="222" t="str">
        <f>NFM!K100</f>
        <v/>
      </c>
      <c r="L161" s="222" t="str">
        <f>NFM!L100</f>
        <v/>
      </c>
      <c r="M161" s="222" t="str">
        <f>NFM!M100</f>
        <v/>
      </c>
      <c r="N161" s="222" t="str">
        <f>NFM!N100</f>
        <v/>
      </c>
      <c r="O161" s="222" t="str">
        <f>NFM!O100</f>
        <v/>
      </c>
      <c r="P161" s="222" t="str">
        <f>NFM!P100</f>
        <v/>
      </c>
      <c r="Q161" s="222" t="str">
        <f>NFM!Q100</f>
        <v/>
      </c>
      <c r="R161" s="222" t="str">
        <f>NFM!R100</f>
        <v/>
      </c>
      <c r="S161" s="222" t="str">
        <f>NFM!S100</f>
        <v/>
      </c>
      <c r="T161" s="222" t="str">
        <f>NFM!T100</f>
        <v/>
      </c>
      <c r="U161" s="222" t="str">
        <f>NFM!U100</f>
        <v/>
      </c>
      <c r="V161" s="222" t="str">
        <f>NFM!V100</f>
        <v/>
      </c>
      <c r="W161" s="222" t="str">
        <f>NFM!W100</f>
        <v/>
      </c>
    </row>
    <row r="162" spans="1:23" ht="12" customHeight="1" x14ac:dyDescent="0.25">
      <c r="A162" s="14" t="s">
        <v>45</v>
      </c>
      <c r="B162" s="219">
        <f>NFM!B101</f>
        <v>0.81161085390736165</v>
      </c>
      <c r="C162" s="219">
        <f>NFM!C101</f>
        <v>0.72042334436005628</v>
      </c>
      <c r="D162" s="219">
        <f>NFM!D101</f>
        <v>0.71162712476099188</v>
      </c>
      <c r="E162" s="219">
        <f>NFM!E101</f>
        <v>0.67937209188524372</v>
      </c>
      <c r="F162" s="219">
        <f>NFM!F101</f>
        <v>0.77418536232938406</v>
      </c>
      <c r="G162" s="219">
        <f>NFM!G101</f>
        <v>0.77090665982920625</v>
      </c>
      <c r="H162" s="219">
        <f>NFM!H101</f>
        <v>0.75258139451078321</v>
      </c>
      <c r="I162" s="219">
        <f>NFM!I101</f>
        <v>0.85590879080468718</v>
      </c>
      <c r="J162" s="219">
        <f>NFM!J101</f>
        <v>0.81037025755956738</v>
      </c>
      <c r="K162" s="219">
        <f>NFM!K101</f>
        <v>0.75367351742437183</v>
      </c>
      <c r="L162" s="219">
        <f>NFM!L101</f>
        <v>0.76724182432893062</v>
      </c>
      <c r="M162" s="219">
        <f>NFM!M101</f>
        <v>0.62836003823343811</v>
      </c>
      <c r="N162" s="219">
        <f>NFM!N101</f>
        <v>0.68122388264714329</v>
      </c>
      <c r="O162" s="219">
        <f>NFM!O101</f>
        <v>0.68173849436438683</v>
      </c>
      <c r="P162" s="219">
        <f>NFM!P101</f>
        <v>0.6332447032876507</v>
      </c>
      <c r="Q162" s="219">
        <f>NFM!Q101</f>
        <v>0.71845540539478625</v>
      </c>
      <c r="R162" s="219">
        <f>NFM!R101</f>
        <v>0.69283548700353503</v>
      </c>
      <c r="S162" s="219">
        <f>NFM!S101</f>
        <v>0.79517864243089098</v>
      </c>
      <c r="T162" s="219">
        <f>NFM!T101</f>
        <v>0.7616780164845115</v>
      </c>
      <c r="U162" s="219">
        <f>NFM!U101</f>
        <v>0.74594794487338378</v>
      </c>
      <c r="V162" s="219">
        <f>NFM!V101</f>
        <v>0.62622646372699931</v>
      </c>
      <c r="W162" s="219">
        <f>NFM!W101</f>
        <v>0.75806077320530674</v>
      </c>
    </row>
    <row r="163" spans="1:23" ht="12" customHeight="1" x14ac:dyDescent="0.25">
      <c r="A163" s="13" t="s">
        <v>21</v>
      </c>
      <c r="B163" s="220">
        <f>CHI!B100</f>
        <v>1.8567688356391665</v>
      </c>
      <c r="C163" s="220">
        <f>CHI!C100</f>
        <v>1.7948720916149463</v>
      </c>
      <c r="D163" s="220">
        <f>CHI!D100</f>
        <v>1.7571427863875155</v>
      </c>
      <c r="E163" s="220">
        <f>CHI!E100</f>
        <v>1.7379024095414268</v>
      </c>
      <c r="F163" s="220">
        <f>CHI!F100</f>
        <v>1.7369449070515801</v>
      </c>
      <c r="G163" s="220">
        <f>CHI!G100</f>
        <v>1.7384174588273884</v>
      </c>
      <c r="H163" s="220">
        <f>CHI!H100</f>
        <v>1.8913348068185718</v>
      </c>
      <c r="I163" s="220">
        <f>CHI!I100</f>
        <v>1.8660736203144301</v>
      </c>
      <c r="J163" s="220">
        <f>CHI!J100</f>
        <v>1.8603361059924155</v>
      </c>
      <c r="K163" s="220">
        <f>CHI!K100</f>
        <v>1.8939824700070444</v>
      </c>
      <c r="L163" s="220">
        <f>CHI!L100</f>
        <v>1.9654248891860162</v>
      </c>
      <c r="M163" s="220">
        <f>CHI!M100</f>
        <v>1.9085692602944033</v>
      </c>
      <c r="N163" s="220">
        <f>CHI!N100</f>
        <v>1.9544131733768488</v>
      </c>
      <c r="O163" s="220">
        <f>CHI!O100</f>
        <v>1.9950516749169085</v>
      </c>
      <c r="P163" s="220">
        <f>CHI!P100</f>
        <v>1.9797926391325613</v>
      </c>
      <c r="Q163" s="220">
        <f>CHI!Q100</f>
        <v>2.0413192280785633</v>
      </c>
      <c r="R163" s="220">
        <f>CHI!R100</f>
        <v>2.0388493624275945</v>
      </c>
      <c r="S163" s="220">
        <f>CHI!S100</f>
        <v>2.144970046216029</v>
      </c>
      <c r="T163" s="220">
        <f>CHI!T100</f>
        <v>2.19849548964438</v>
      </c>
      <c r="U163" s="220">
        <f>CHI!U100</f>
        <v>2.1864002309621355</v>
      </c>
      <c r="V163" s="220">
        <f>CHI!V100</f>
        <v>2.1943284969500043</v>
      </c>
      <c r="W163" s="220">
        <f>CHI!W100</f>
        <v>2.1080764973591712</v>
      </c>
    </row>
    <row r="164" spans="1:23" ht="12" customHeight="1" x14ac:dyDescent="0.25">
      <c r="A164" s="14" t="s">
        <v>89</v>
      </c>
      <c r="B164" s="219">
        <f>CHI!B101</f>
        <v>1.9582463721175112</v>
      </c>
      <c r="C164" s="219">
        <f>CHI!C101</f>
        <v>1.8927613458832586</v>
      </c>
      <c r="D164" s="219">
        <f>CHI!D101</f>
        <v>1.8476621867305709</v>
      </c>
      <c r="E164" s="219">
        <f>CHI!E101</f>
        <v>1.8224760765257939</v>
      </c>
      <c r="F164" s="219">
        <f>CHI!F101</f>
        <v>1.8336917481607409</v>
      </c>
      <c r="G164" s="219">
        <f>CHI!G101</f>
        <v>1.8353521074674084</v>
      </c>
      <c r="H164" s="219">
        <f>CHI!H101</f>
        <v>1.9913608221604511</v>
      </c>
      <c r="I164" s="219">
        <f>CHI!I101</f>
        <v>1.9612780650404418</v>
      </c>
      <c r="J164" s="219">
        <f>CHI!J101</f>
        <v>1.9563739453960196</v>
      </c>
      <c r="K164" s="219">
        <f>CHI!K101</f>
        <v>1.9404487848599137</v>
      </c>
      <c r="L164" s="219">
        <f>CHI!L101</f>
        <v>2.0078343738086173</v>
      </c>
      <c r="M164" s="219">
        <f>CHI!M101</f>
        <v>1.9478995495655067</v>
      </c>
      <c r="N164" s="219">
        <f>CHI!N101</f>
        <v>1.9858780755410452</v>
      </c>
      <c r="O164" s="219">
        <f>CHI!O101</f>
        <v>2.0481259249040504</v>
      </c>
      <c r="P164" s="219">
        <f>CHI!P101</f>
        <v>2.0347005648854282</v>
      </c>
      <c r="Q164" s="219">
        <f>CHI!Q101</f>
        <v>2.085079738292249</v>
      </c>
      <c r="R164" s="219">
        <f>CHI!R101</f>
        <v>2.0798747955296015</v>
      </c>
      <c r="S164" s="219">
        <f>CHI!S101</f>
        <v>2.1881526169852132</v>
      </c>
      <c r="T164" s="219">
        <f>CHI!T101</f>
        <v>2.2369105441431252</v>
      </c>
      <c r="U164" s="219">
        <f>CHI!U101</f>
        <v>2.2257541682499511</v>
      </c>
      <c r="V164" s="219">
        <f>CHI!V101</f>
        <v>2.2370494087153978</v>
      </c>
      <c r="W164" s="219">
        <f>CHI!W101</f>
        <v>2.1497139672093608</v>
      </c>
    </row>
    <row r="165" spans="1:23" ht="12" customHeight="1" x14ac:dyDescent="0.25">
      <c r="A165" s="14" t="s">
        <v>47</v>
      </c>
      <c r="B165" s="219">
        <f>CHI!B102</f>
        <v>1.2670675356019996</v>
      </c>
      <c r="C165" s="219">
        <f>CHI!C102</f>
        <v>1.275923837651717</v>
      </c>
      <c r="D165" s="219">
        <f>CHI!D102</f>
        <v>1.2807534987374929</v>
      </c>
      <c r="E165" s="219">
        <f>CHI!E102</f>
        <v>1.2879760447574375</v>
      </c>
      <c r="F165" s="219">
        <f>CHI!F102</f>
        <v>1.2451596178501518</v>
      </c>
      <c r="G165" s="219">
        <f>CHI!G102</f>
        <v>1.2456982185656411</v>
      </c>
      <c r="H165" s="219">
        <f>CHI!H102</f>
        <v>1.4005492673627407</v>
      </c>
      <c r="I165" s="219">
        <f>CHI!I102</f>
        <v>1.4131059902602516</v>
      </c>
      <c r="J165" s="219">
        <f>CHI!J102</f>
        <v>1.3761592553490207</v>
      </c>
      <c r="K165" s="219">
        <f>CHI!K102</f>
        <v>1.3919917102135557</v>
      </c>
      <c r="L165" s="219">
        <f>CHI!L102</f>
        <v>1.4456374435527641</v>
      </c>
      <c r="M165" s="219">
        <f>CHI!M102</f>
        <v>1.3916090580759672</v>
      </c>
      <c r="N165" s="219">
        <f>CHI!N102</f>
        <v>1.4672597871615749</v>
      </c>
      <c r="O165" s="219">
        <f>CHI!O102</f>
        <v>1.4499112832713974</v>
      </c>
      <c r="P165" s="219">
        <f>CHI!P102</f>
        <v>1.4409992701723873</v>
      </c>
      <c r="Q165" s="219">
        <f>CHI!Q102</f>
        <v>1.511732391705118</v>
      </c>
      <c r="R165" s="219">
        <f>CHI!R102</f>
        <v>1.579967412539008</v>
      </c>
      <c r="S165" s="219">
        <f>CHI!S102</f>
        <v>1.6263656092714507</v>
      </c>
      <c r="T165" s="219">
        <f>CHI!T102</f>
        <v>1.6294101048503802</v>
      </c>
      <c r="U165" s="219">
        <f>CHI!U102</f>
        <v>1.5917987121892636</v>
      </c>
      <c r="V165" s="219">
        <f>CHI!V102</f>
        <v>1.6532991338102656</v>
      </c>
      <c r="W165" s="219">
        <f>CHI!W102</f>
        <v>1.6064421338684491</v>
      </c>
    </row>
    <row r="166" spans="1:23" ht="12" customHeight="1" x14ac:dyDescent="0.25">
      <c r="A166" s="14" t="s">
        <v>48</v>
      </c>
      <c r="B166" s="219">
        <f>CHI!B103</f>
        <v>1.3121240417735824</v>
      </c>
      <c r="C166" s="219">
        <f>CHI!C103</f>
        <v>1.3139835666552429</v>
      </c>
      <c r="D166" s="219">
        <f>CHI!D103</f>
        <v>1.3113851815844213</v>
      </c>
      <c r="E166" s="219">
        <f>CHI!E103</f>
        <v>1.3188175999836291</v>
      </c>
      <c r="F166" s="219">
        <f>CHI!F103</f>
        <v>1.2818195892356943</v>
      </c>
      <c r="G166" s="219">
        <f>CHI!G103</f>
        <v>1.2835697230397114</v>
      </c>
      <c r="H166" s="219">
        <f>CHI!H103</f>
        <v>1.4163694184033013</v>
      </c>
      <c r="I166" s="219">
        <f>CHI!I103</f>
        <v>1.4232934254539753</v>
      </c>
      <c r="J166" s="219">
        <f>CHI!J103</f>
        <v>1.3909142347432657</v>
      </c>
      <c r="K166" s="219">
        <f>CHI!K103</f>
        <v>1.3999924341597099</v>
      </c>
      <c r="L166" s="219">
        <f>CHI!L103</f>
        <v>1.452364146156911</v>
      </c>
      <c r="M166" s="219">
        <f>CHI!M103</f>
        <v>1.4048199833486454</v>
      </c>
      <c r="N166" s="219">
        <f>CHI!N103</f>
        <v>1.4777112530605012</v>
      </c>
      <c r="O166" s="219">
        <f>CHI!O103</f>
        <v>1.4652307732214098</v>
      </c>
      <c r="P166" s="219">
        <f>CHI!P103</f>
        <v>1.4534438589429812</v>
      </c>
      <c r="Q166" s="219">
        <f>CHI!Q103</f>
        <v>1.5162642204700698</v>
      </c>
      <c r="R166" s="219">
        <f>CHI!R103</f>
        <v>1.5846466625497642</v>
      </c>
      <c r="S166" s="219">
        <f>CHI!S103</f>
        <v>1.6056155636763514</v>
      </c>
      <c r="T166" s="219">
        <f>CHI!T103</f>
        <v>1.5618265832146243</v>
      </c>
      <c r="U166" s="219">
        <f>CHI!U103</f>
        <v>1.4863276541018606</v>
      </c>
      <c r="V166" s="219">
        <f>CHI!V103</f>
        <v>1.5326131169273345</v>
      </c>
      <c r="W166" s="219">
        <f>CHI!W103</f>
        <v>1.4930259881657657</v>
      </c>
    </row>
    <row r="167" spans="1:23" ht="12" customHeight="1" x14ac:dyDescent="0.25">
      <c r="A167" s="13" t="s">
        <v>22</v>
      </c>
      <c r="B167" s="220">
        <f>NMM!B76</f>
        <v>3.8085861242784462</v>
      </c>
      <c r="C167" s="220">
        <f>NMM!C76</f>
        <v>3.9846742941148729</v>
      </c>
      <c r="D167" s="220">
        <f>NMM!D76</f>
        <v>4.0956227646682466</v>
      </c>
      <c r="E167" s="220">
        <f>NMM!E76</f>
        <v>4.0672945795796069</v>
      </c>
      <c r="F167" s="220">
        <f>NMM!F76</f>
        <v>4.1229592786253439</v>
      </c>
      <c r="G167" s="220">
        <f>NMM!G76</f>
        <v>4.1239860049866444</v>
      </c>
      <c r="H167" s="220">
        <f>NMM!H76</f>
        <v>4.0675622876163224</v>
      </c>
      <c r="I167" s="220">
        <f>NMM!I76</f>
        <v>4.0245113842402924</v>
      </c>
      <c r="J167" s="220">
        <f>NMM!J76</f>
        <v>4.0482629953439453</v>
      </c>
      <c r="K167" s="220">
        <f>NMM!K76</f>
        <v>4.0942802088451256</v>
      </c>
      <c r="L167" s="220">
        <f>NMM!L76</f>
        <v>4.0142359710639095</v>
      </c>
      <c r="M167" s="220">
        <f>NMM!M76</f>
        <v>4.4079645275535073</v>
      </c>
      <c r="N167" s="220">
        <f>NMM!N76</f>
        <v>4.5649199748771823</v>
      </c>
      <c r="O167" s="220">
        <f>NMM!O76</f>
        <v>4.5916301063863472</v>
      </c>
      <c r="P167" s="220">
        <f>NMM!P76</f>
        <v>4.7582805486839161</v>
      </c>
      <c r="Q167" s="220">
        <f>NMM!Q76</f>
        <v>4.3577634525371858</v>
      </c>
      <c r="R167" s="220">
        <f>NMM!R76</f>
        <v>4.3123414418674706</v>
      </c>
      <c r="S167" s="220">
        <f>NMM!S76</f>
        <v>4.5651535744723777</v>
      </c>
      <c r="T167" s="220">
        <f>NMM!T76</f>
        <v>4.2695977535201459</v>
      </c>
      <c r="U167" s="220">
        <f>NMM!U76</f>
        <v>3.8957823512009151</v>
      </c>
      <c r="V167" s="220">
        <f>NMM!V76</f>
        <v>3.8498321789592436</v>
      </c>
      <c r="W167" s="220">
        <f>NMM!W76</f>
        <v>3.9376864288538309</v>
      </c>
    </row>
    <row r="168" spans="1:23" ht="12" customHeight="1" x14ac:dyDescent="0.25">
      <c r="A168" s="14" t="s">
        <v>49</v>
      </c>
      <c r="B168" s="219">
        <f>NMM!B77</f>
        <v>4.6638088956748218</v>
      </c>
      <c r="C168" s="219">
        <f>NMM!C77</f>
        <v>4.7170662750990422</v>
      </c>
      <c r="D168" s="219">
        <f>NMM!D77</f>
        <v>4.9175877215848995</v>
      </c>
      <c r="E168" s="219">
        <f>NMM!E77</f>
        <v>5.5444424499266836</v>
      </c>
      <c r="F168" s="219">
        <f>NMM!F77</f>
        <v>5.5532327707404336</v>
      </c>
      <c r="G168" s="219">
        <f>NMM!G77</f>
        <v>5.4688411207985714</v>
      </c>
      <c r="H168" s="219">
        <f>NMM!H77</f>
        <v>5.0056943232150903</v>
      </c>
      <c r="I168" s="219">
        <f>NMM!I77</f>
        <v>5.1872603180386356</v>
      </c>
      <c r="J168" s="219">
        <f>NMM!J77</f>
        <v>4.7762986971364496</v>
      </c>
      <c r="K168" s="219">
        <f>NMM!K77</f>
        <v>5.7724477971500612</v>
      </c>
      <c r="L168" s="219">
        <f>NMM!L77</f>
        <v>5.5404107243579892</v>
      </c>
      <c r="M168" s="219">
        <f>NMM!M77</f>
        <v>5.4823759445651508</v>
      </c>
      <c r="N168" s="219">
        <f>NMM!N77</f>
        <v>5.6339553191080869</v>
      </c>
      <c r="O168" s="219">
        <f>NMM!O77</f>
        <v>5.2280464754205305</v>
      </c>
      <c r="P168" s="219">
        <f>NMM!P77</f>
        <v>5.6813359893605782</v>
      </c>
      <c r="Q168" s="219">
        <f>NMM!Q77</f>
        <v>5.2721847301067726</v>
      </c>
      <c r="R168" s="219">
        <f>NMM!R77</f>
        <v>5.3121471032867547</v>
      </c>
      <c r="S168" s="219">
        <f>NMM!S77</f>
        <v>6.0254134362093517</v>
      </c>
      <c r="T168" s="219">
        <f>NMM!T77</f>
        <v>4.9717250131460302</v>
      </c>
      <c r="U168" s="219">
        <f>NMM!U77</f>
        <v>3.4750795885815613</v>
      </c>
      <c r="V168" s="219">
        <f>NMM!V77</f>
        <v>3.534966753495747</v>
      </c>
      <c r="W168" s="219">
        <f>NMM!W77</f>
        <v>3.561907836902209</v>
      </c>
    </row>
    <row r="169" spans="1:23" ht="12" customHeight="1" x14ac:dyDescent="0.25">
      <c r="A169" s="14" t="s">
        <v>50</v>
      </c>
      <c r="B169" s="219">
        <f>NMM!B78</f>
        <v>5.2019575085358518</v>
      </c>
      <c r="C169" s="219">
        <f>NMM!C78</f>
        <v>5.6709693024635923</v>
      </c>
      <c r="D169" s="219">
        <f>NMM!D78</f>
        <v>6.5442978812768553</v>
      </c>
      <c r="E169" s="219">
        <f>NMM!E78</f>
        <v>5.2095248193682533</v>
      </c>
      <c r="F169" s="219">
        <f>NMM!F78</f>
        <v>5.3997838965810754</v>
      </c>
      <c r="G169" s="219">
        <f>NMM!G78</f>
        <v>5.3323708459620507</v>
      </c>
      <c r="H169" s="219">
        <f>NMM!H78</f>
        <v>5.9061466845391584</v>
      </c>
      <c r="I169" s="219">
        <f>NMM!I78</f>
        <v>5.1004493879977577</v>
      </c>
      <c r="J169" s="219">
        <f>NMM!J78</f>
        <v>5.5499073367395502</v>
      </c>
      <c r="K169" s="219">
        <f>NMM!K78</f>
        <v>5.3987453127562013</v>
      </c>
      <c r="L169" s="219">
        <f>NMM!L78</f>
        <v>5.0471541233139057</v>
      </c>
      <c r="M169" s="219">
        <f>NMM!M78</f>
        <v>6.6621190022848653</v>
      </c>
      <c r="N169" s="219">
        <f>NMM!N78</f>
        <v>7.3951789552648055</v>
      </c>
      <c r="O169" s="219">
        <f>NMM!O78</f>
        <v>7.6143179919542456</v>
      </c>
      <c r="P169" s="219">
        <f>NMM!P78</f>
        <v>7.5213010315975692</v>
      </c>
      <c r="Q169" s="219">
        <f>NMM!Q78</f>
        <v>5.8592414624403419</v>
      </c>
      <c r="R169" s="219">
        <f>NMM!R78</f>
        <v>5.7361692734432594</v>
      </c>
      <c r="S169" s="219">
        <f>NMM!S78</f>
        <v>6.215864033433947</v>
      </c>
      <c r="T169" s="219">
        <f>NMM!T78</f>
        <v>5.7371507925136935</v>
      </c>
      <c r="U169" s="219">
        <f>NMM!U78</f>
        <v>6.3100798052618492</v>
      </c>
      <c r="V169" s="219">
        <f>NMM!V78</f>
        <v>6.662486047059093</v>
      </c>
      <c r="W169" s="219">
        <f>NMM!W78</f>
        <v>6.6432072336558416</v>
      </c>
    </row>
    <row r="170" spans="1:23" ht="12" customHeight="1" x14ac:dyDescent="0.25">
      <c r="A170" s="14" t="s">
        <v>58</v>
      </c>
      <c r="B170" s="219">
        <f>NMM!B79</f>
        <v>2.2474960412081901</v>
      </c>
      <c r="C170" s="219">
        <f>NMM!C79</f>
        <v>2.2679385205172737</v>
      </c>
      <c r="D170" s="219">
        <f>NMM!D79</f>
        <v>2.2062828800481542</v>
      </c>
      <c r="E170" s="219">
        <f>NMM!E79</f>
        <v>2.2588060735518058</v>
      </c>
      <c r="F170" s="219">
        <f>NMM!F79</f>
        <v>2.2637747255649474</v>
      </c>
      <c r="G170" s="219">
        <f>NMM!G79</f>
        <v>2.2531101535876483</v>
      </c>
      <c r="H170" s="219">
        <f>NMM!H79</f>
        <v>2.2238494649225502</v>
      </c>
      <c r="I170" s="219">
        <f>NMM!I79</f>
        <v>2.2698107012738729</v>
      </c>
      <c r="J170" s="219">
        <f>NMM!J79</f>
        <v>2.225100031577135</v>
      </c>
      <c r="K170" s="219">
        <f>NMM!K79</f>
        <v>2.1885713186645717</v>
      </c>
      <c r="L170" s="219">
        <f>NMM!L79</f>
        <v>2.2224361356828748</v>
      </c>
      <c r="M170" s="219">
        <f>NMM!M79</f>
        <v>2.270888921715398</v>
      </c>
      <c r="N170" s="219">
        <f>NMM!N79</f>
        <v>2.2507975714746777</v>
      </c>
      <c r="O170" s="219">
        <f>NMM!O79</f>
        <v>2.1640224551683764</v>
      </c>
      <c r="P170" s="219">
        <f>NMM!P79</f>
        <v>2.2279324852559932</v>
      </c>
      <c r="Q170" s="219">
        <f>NMM!Q79</f>
        <v>2.2686961590190728</v>
      </c>
      <c r="R170" s="219">
        <f>NMM!R79</f>
        <v>2.231454055784968</v>
      </c>
      <c r="S170" s="219">
        <f>NMM!S79</f>
        <v>2.1865206938804462</v>
      </c>
      <c r="T170" s="219">
        <f>NMM!T79</f>
        <v>2.1630643327204795</v>
      </c>
      <c r="U170" s="219">
        <f>NMM!U79</f>
        <v>2.120949985034172</v>
      </c>
      <c r="V170" s="219">
        <f>NMM!V79</f>
        <v>2.1027899753482511</v>
      </c>
      <c r="W170" s="219">
        <f>NMM!W79</f>
        <v>2.1076392644472586</v>
      </c>
    </row>
    <row r="171" spans="1:23" ht="12" customHeight="1" x14ac:dyDescent="0.25">
      <c r="A171" s="13" t="s">
        <v>23</v>
      </c>
      <c r="B171" s="220">
        <f>PPA!B74</f>
        <v>1.149672983980782</v>
      </c>
      <c r="C171" s="220">
        <f>PPA!C74</f>
        <v>1.1444857908531618</v>
      </c>
      <c r="D171" s="220">
        <f>PPA!D74</f>
        <v>1.1570090470739316</v>
      </c>
      <c r="E171" s="220">
        <f>PPA!E74</f>
        <v>1.1127722624522622</v>
      </c>
      <c r="F171" s="220">
        <f>PPA!F74</f>
        <v>1.0900600530737401</v>
      </c>
      <c r="G171" s="220">
        <f>PPA!G74</f>
        <v>1.1680810619990987</v>
      </c>
      <c r="H171" s="220">
        <f>PPA!H74</f>
        <v>1.1521610806756986</v>
      </c>
      <c r="I171" s="220">
        <f>PPA!I74</f>
        <v>1.0950635266388036</v>
      </c>
      <c r="J171" s="220">
        <f>PPA!J74</f>
        <v>1.0201785568201893</v>
      </c>
      <c r="K171" s="220">
        <f>PPA!K74</f>
        <v>1.1134584890807124</v>
      </c>
      <c r="L171" s="220">
        <f>PPA!L74</f>
        <v>1.1618083724668307</v>
      </c>
      <c r="M171" s="220">
        <f>PPA!M74</f>
        <v>1.1127703899020007</v>
      </c>
      <c r="N171" s="220">
        <f>PPA!N74</f>
        <v>1.1158840920498698</v>
      </c>
      <c r="O171" s="220">
        <f>PPA!O74</f>
        <v>1.1114482056700115</v>
      </c>
      <c r="P171" s="220">
        <f>PPA!P74</f>
        <v>1.1641973310778493</v>
      </c>
      <c r="Q171" s="220">
        <f>PPA!Q74</f>
        <v>1.3705991563207363</v>
      </c>
      <c r="R171" s="220">
        <f>PPA!R74</f>
        <v>1.3526913536133518</v>
      </c>
      <c r="S171" s="220">
        <f>PPA!S74</f>
        <v>1.3629559046506128</v>
      </c>
      <c r="T171" s="220">
        <f>PPA!T74</f>
        <v>1.3448832597210298</v>
      </c>
      <c r="U171" s="220">
        <f>PPA!U74</f>
        <v>1.314812842541067</v>
      </c>
      <c r="V171" s="220">
        <f>PPA!V74</f>
        <v>1.3237788488024347</v>
      </c>
      <c r="W171" s="220">
        <f>PPA!W74</f>
        <v>1.5059029375983928</v>
      </c>
    </row>
    <row r="172" spans="1:23" ht="12" customHeight="1" x14ac:dyDescent="0.25">
      <c r="A172" s="14" t="s">
        <v>52</v>
      </c>
      <c r="B172" s="219">
        <f>PPA!B75</f>
        <v>0.91713593868368215</v>
      </c>
      <c r="C172" s="219">
        <f>PPA!C75</f>
        <v>0.9106252351976063</v>
      </c>
      <c r="D172" s="219">
        <f>PPA!D75</f>
        <v>0.91466955061634259</v>
      </c>
      <c r="E172" s="219">
        <f>PPA!E75</f>
        <v>0.87992205363791287</v>
      </c>
      <c r="F172" s="219">
        <f>PPA!F75</f>
        <v>0.86512013135919685</v>
      </c>
      <c r="G172" s="219">
        <f>PPA!G75</f>
        <v>0.9270694767802975</v>
      </c>
      <c r="H172" s="219">
        <f>PPA!H75</f>
        <v>0.91118585136813302</v>
      </c>
      <c r="I172" s="219">
        <f>PPA!I75</f>
        <v>0.83846389110140218</v>
      </c>
      <c r="J172" s="219">
        <f>PPA!J75</f>
        <v>0.76185227502521868</v>
      </c>
      <c r="K172" s="219">
        <f>PPA!K75</f>
        <v>0.86355570944063176</v>
      </c>
      <c r="L172" s="219">
        <f>PPA!L75</f>
        <v>0.93121499980832168</v>
      </c>
      <c r="M172" s="219">
        <f>PPA!M75</f>
        <v>0.88233491844614598</v>
      </c>
      <c r="N172" s="219">
        <f>PPA!N75</f>
        <v>0.88582437981156603</v>
      </c>
      <c r="O172" s="219">
        <f>PPA!O75</f>
        <v>0.87878308989825538</v>
      </c>
      <c r="P172" s="219">
        <f>PPA!P75</f>
        <v>0.90704933287471889</v>
      </c>
      <c r="Q172" s="219">
        <f>PPA!Q75</f>
        <v>1.0718969869892883</v>
      </c>
      <c r="R172" s="219">
        <f>PPA!R75</f>
        <v>1.0725657488527529</v>
      </c>
      <c r="S172" s="219">
        <f>PPA!S75</f>
        <v>1.0293408896967728</v>
      </c>
      <c r="T172" s="219">
        <f>PPA!T75</f>
        <v>1.027701058688905</v>
      </c>
      <c r="U172" s="219">
        <f>PPA!U75</f>
        <v>0.93438820620784757</v>
      </c>
      <c r="V172" s="219">
        <f>PPA!V75</f>
        <v>0.95850047440049457</v>
      </c>
      <c r="W172" s="219">
        <f>PPA!W75</f>
        <v>1.099801162791209</v>
      </c>
    </row>
    <row r="173" spans="1:23" ht="12" customHeight="1" x14ac:dyDescent="0.25">
      <c r="A173" s="14" t="s">
        <v>59</v>
      </c>
      <c r="B173" s="219">
        <f>PPA!B76</f>
        <v>1.3006262370856938</v>
      </c>
      <c r="C173" s="219">
        <f>PPA!C76</f>
        <v>1.2956460646791441</v>
      </c>
      <c r="D173" s="219">
        <f>PPA!D76</f>
        <v>1.3098721880413622</v>
      </c>
      <c r="E173" s="219">
        <f>PPA!E76</f>
        <v>1.2597816786030427</v>
      </c>
      <c r="F173" s="219">
        <f>PPA!F76</f>
        <v>1.2318975122566362</v>
      </c>
      <c r="G173" s="219">
        <f>PPA!G76</f>
        <v>1.3211396774532356</v>
      </c>
      <c r="H173" s="219">
        <f>PPA!H76</f>
        <v>1.3106247002549181</v>
      </c>
      <c r="I173" s="219">
        <f>PPA!I76</f>
        <v>1.2487798543712192</v>
      </c>
      <c r="J173" s="219">
        <f>PPA!J76</f>
        <v>1.1693198594527212</v>
      </c>
      <c r="K173" s="219">
        <f>PPA!K76</f>
        <v>1.2601918679172979</v>
      </c>
      <c r="L173" s="219">
        <f>PPA!L76</f>
        <v>1.3098597906453482</v>
      </c>
      <c r="M173" s="219">
        <f>PPA!M76</f>
        <v>1.2476427577130969</v>
      </c>
      <c r="N173" s="219">
        <f>PPA!N76</f>
        <v>1.2516263147337965</v>
      </c>
      <c r="O173" s="219">
        <f>PPA!O76</f>
        <v>1.2480366344947356</v>
      </c>
      <c r="P173" s="219">
        <f>PPA!P76</f>
        <v>1.3125114590921996</v>
      </c>
      <c r="Q173" s="219">
        <f>PPA!Q76</f>
        <v>1.5626830960958156</v>
      </c>
      <c r="R173" s="219">
        <f>PPA!R76</f>
        <v>1.5564771142390377</v>
      </c>
      <c r="S173" s="219">
        <f>PPA!S76</f>
        <v>1.5395909466683024</v>
      </c>
      <c r="T173" s="219">
        <f>PPA!T76</f>
        <v>1.5232799413462632</v>
      </c>
      <c r="U173" s="219">
        <f>PPA!U76</f>
        <v>1.4514058006043831</v>
      </c>
      <c r="V173" s="219">
        <f>PPA!V76</f>
        <v>1.4655617194667032</v>
      </c>
      <c r="W173" s="219">
        <f>PPA!W76</f>
        <v>1.6672053280019212</v>
      </c>
    </row>
    <row r="174" spans="1:23" ht="12" customHeight="1" x14ac:dyDescent="0.25">
      <c r="A174" s="14" t="s">
        <v>60</v>
      </c>
      <c r="B174" s="219">
        <f>PPA!B77</f>
        <v>0.22966239239489061</v>
      </c>
      <c r="C174" s="219">
        <f>PPA!C77</f>
        <v>0.22468450469881299</v>
      </c>
      <c r="D174" s="219">
        <f>PPA!D77</f>
        <v>0.21758986122046645</v>
      </c>
      <c r="E174" s="219">
        <f>PPA!E77</f>
        <v>0.21383430210575344</v>
      </c>
      <c r="F174" s="219">
        <f>PPA!F77</f>
        <v>0.21851119779038725</v>
      </c>
      <c r="G174" s="219">
        <f>PPA!G77</f>
        <v>0.22536949061977379</v>
      </c>
      <c r="H174" s="219">
        <f>PPA!H77</f>
        <v>0.21064738737651814</v>
      </c>
      <c r="I174" s="219">
        <f>PPA!I77</f>
        <v>0.16616908652742354</v>
      </c>
      <c r="J174" s="219">
        <f>PPA!J77</f>
        <v>0.13151050969792805</v>
      </c>
      <c r="K174" s="219">
        <f>PPA!K77</f>
        <v>0.19073222960126915</v>
      </c>
      <c r="L174" s="219">
        <f>PPA!L77</f>
        <v>0.24225052125255112</v>
      </c>
      <c r="M174" s="219">
        <f>PPA!M77</f>
        <v>0.23089233371357731</v>
      </c>
      <c r="N174" s="219">
        <f>PPA!N77</f>
        <v>0.23253421688360196</v>
      </c>
      <c r="O174" s="219">
        <f>PPA!O77</f>
        <v>0.2250011471255593</v>
      </c>
      <c r="P174" s="219">
        <f>PPA!P77</f>
        <v>0.20547095438128776</v>
      </c>
      <c r="Q174" s="219">
        <f>PPA!Q77</f>
        <v>0.21151810761434234</v>
      </c>
      <c r="R174" s="219">
        <f>PPA!R77</f>
        <v>0.21408710022496738</v>
      </c>
      <c r="S174" s="219">
        <f>PPA!S77</f>
        <v>0.18343251596092516</v>
      </c>
      <c r="T174" s="219">
        <f>PPA!T77</f>
        <v>0.19049863081425594</v>
      </c>
      <c r="U174" s="219">
        <f>PPA!U77</f>
        <v>0.1457897212891254</v>
      </c>
      <c r="V174" s="219">
        <f>PPA!V77</f>
        <v>0.16006495712767133</v>
      </c>
      <c r="W174" s="219">
        <f>PPA!W77</f>
        <v>0.17957682922580662</v>
      </c>
    </row>
    <row r="175" spans="1:23" ht="12" customHeight="1" x14ac:dyDescent="0.25">
      <c r="A175" s="15" t="s">
        <v>61</v>
      </c>
      <c r="B175" s="223">
        <f>FBT!B$38</f>
        <v>1.6138725653742776</v>
      </c>
      <c r="C175" s="223">
        <f>FBT!C$38</f>
        <v>1.5661042764158519</v>
      </c>
      <c r="D175" s="223">
        <f>FBT!D$38</f>
        <v>1.5970356543528366</v>
      </c>
      <c r="E175" s="223">
        <f>FBT!E$38</f>
        <v>1.5839420448065771</v>
      </c>
      <c r="F175" s="223">
        <f>FBT!F$38</f>
        <v>1.5731905774645305</v>
      </c>
      <c r="G175" s="223">
        <f>FBT!G$38</f>
        <v>1.5638067119706407</v>
      </c>
      <c r="H175" s="223">
        <f>FBT!H$38</f>
        <v>1.5624892098542915</v>
      </c>
      <c r="I175" s="223">
        <f>FBT!I$38</f>
        <v>1.5692797760835906</v>
      </c>
      <c r="J175" s="223">
        <f>FBT!J$38</f>
        <v>1.5431653547117898</v>
      </c>
      <c r="K175" s="223">
        <f>FBT!K$38</f>
        <v>1.5337915850384964</v>
      </c>
      <c r="L175" s="223">
        <f>FBT!L$38</f>
        <v>1.5309546916709535</v>
      </c>
      <c r="M175" s="223">
        <f>FBT!M$38</f>
        <v>1.5814480006475318</v>
      </c>
      <c r="N175" s="223">
        <f>FBT!N$38</f>
        <v>1.6019561831211271</v>
      </c>
      <c r="O175" s="223">
        <f>FBT!O$38</f>
        <v>1.5660349082100127</v>
      </c>
      <c r="P175" s="223">
        <f>FBT!P$38</f>
        <v>1.5805669991895346</v>
      </c>
      <c r="Q175" s="223">
        <f>FBT!Q$38</f>
        <v>1.5554142510775983</v>
      </c>
      <c r="R175" s="223">
        <f>FBT!R$38</f>
        <v>1.5513568324718479</v>
      </c>
      <c r="S175" s="223">
        <f>FBT!S$38</f>
        <v>1.5315026468046176</v>
      </c>
      <c r="T175" s="223">
        <f>FBT!T$38</f>
        <v>1.5189338446578775</v>
      </c>
      <c r="U175" s="223">
        <f>FBT!U$38</f>
        <v>1.6059998967073041</v>
      </c>
      <c r="V175" s="223">
        <f>FBT!V$38</f>
        <v>1.5908465167212669</v>
      </c>
      <c r="W175" s="223">
        <f>FBT!W$38</f>
        <v>1.6171753208367428</v>
      </c>
    </row>
    <row r="176" spans="1:23" ht="12" customHeight="1" x14ac:dyDescent="0.25">
      <c r="A176" s="12" t="s">
        <v>62</v>
      </c>
      <c r="B176" s="219">
        <f>TRE!B$38</f>
        <v>1.4040033560741834</v>
      </c>
      <c r="C176" s="219">
        <f>TRE!C$38</f>
        <v>1.4438990307084858</v>
      </c>
      <c r="D176" s="219">
        <f>TRE!D$38</f>
        <v>1.3528804462840582</v>
      </c>
      <c r="E176" s="219">
        <f>TRE!E$38</f>
        <v>1.3684556879211838</v>
      </c>
      <c r="F176" s="219">
        <f>TRE!F$38</f>
        <v>1.3641737073997804</v>
      </c>
      <c r="G176" s="219">
        <f>TRE!G$38</f>
        <v>1.3419770914658702</v>
      </c>
      <c r="H176" s="219">
        <f>TRE!H$38</f>
        <v>1.2458944973364079</v>
      </c>
      <c r="I176" s="219">
        <f>TRE!I$38</f>
        <v>1.2235733811381664</v>
      </c>
      <c r="J176" s="219">
        <f>TRE!J$38</f>
        <v>1.2576037810614209</v>
      </c>
      <c r="K176" s="219">
        <f>TRE!K$38</f>
        <v>1.2463617606686732</v>
      </c>
      <c r="L176" s="219">
        <f>TRE!L$38</f>
        <v>1.2758863564056266</v>
      </c>
      <c r="M176" s="219">
        <f>TRE!M$38</f>
        <v>1.1011402265796078</v>
      </c>
      <c r="N176" s="219">
        <f>TRE!N$38</f>
        <v>1.2065566606586144</v>
      </c>
      <c r="O176" s="219">
        <f>TRE!O$38</f>
        <v>1.2864630016392906</v>
      </c>
      <c r="P176" s="219">
        <f>TRE!P$38</f>
        <v>1.2962935062607714</v>
      </c>
      <c r="Q176" s="219">
        <f>TRE!Q$38</f>
        <v>1.2042877477876504</v>
      </c>
      <c r="R176" s="219">
        <f>TRE!R$38</f>
        <v>1.1558151262175425</v>
      </c>
      <c r="S176" s="219">
        <f>TRE!S$38</f>
        <v>1.1730643073592966</v>
      </c>
      <c r="T176" s="219">
        <f>TRE!T$38</f>
        <v>1.122038701808513</v>
      </c>
      <c r="U176" s="219">
        <f>TRE!U$38</f>
        <v>1.0862580884598561</v>
      </c>
      <c r="V176" s="219">
        <f>TRE!V$38</f>
        <v>1.0446962549039076</v>
      </c>
      <c r="W176" s="219">
        <f>TRE!W$38</f>
        <v>1.131141502621609</v>
      </c>
    </row>
    <row r="177" spans="1:23" ht="12" customHeight="1" x14ac:dyDescent="0.25">
      <c r="A177" s="12" t="s">
        <v>63</v>
      </c>
      <c r="B177" s="219">
        <f>MAE!B$38</f>
        <v>1.3147729260453627</v>
      </c>
      <c r="C177" s="219">
        <f>MAE!C$38</f>
        <v>1.3125433278648424</v>
      </c>
      <c r="D177" s="219">
        <f>MAE!D$38</f>
        <v>1.2719816234945793</v>
      </c>
      <c r="E177" s="219">
        <f>MAE!E$38</f>
        <v>1.2609192972343368</v>
      </c>
      <c r="F177" s="219">
        <f>MAE!F$38</f>
        <v>1.2384680142200346</v>
      </c>
      <c r="G177" s="219">
        <f>MAE!G$38</f>
        <v>1.2130540145952424</v>
      </c>
      <c r="H177" s="219">
        <f>MAE!H$38</f>
        <v>1.1833432110874655</v>
      </c>
      <c r="I177" s="219">
        <f>MAE!I$38</f>
        <v>1.2149852521442062</v>
      </c>
      <c r="J177" s="219">
        <f>MAE!J$38</f>
        <v>1.1589256961627508</v>
      </c>
      <c r="K177" s="219">
        <f>MAE!K$38</f>
        <v>1.2425283110716645</v>
      </c>
      <c r="L177" s="219">
        <f>MAE!L$38</f>
        <v>1.2752549827715634</v>
      </c>
      <c r="M177" s="219">
        <f>MAE!M$38</f>
        <v>1.2259721387156672</v>
      </c>
      <c r="N177" s="219">
        <f>MAE!N$38</f>
        <v>1.2826290874796906</v>
      </c>
      <c r="O177" s="219">
        <f>MAE!O$38</f>
        <v>1.2920839917014397</v>
      </c>
      <c r="P177" s="219">
        <f>MAE!P$38</f>
        <v>1.1812784780484522</v>
      </c>
      <c r="Q177" s="219">
        <f>MAE!Q$38</f>
        <v>1.1927689483292561</v>
      </c>
      <c r="R177" s="219">
        <f>MAE!R$38</f>
        <v>1.1981470338304896</v>
      </c>
      <c r="S177" s="219">
        <f>MAE!S$38</f>
        <v>1.1814319312059682</v>
      </c>
      <c r="T177" s="219">
        <f>MAE!T$38</f>
        <v>1.1353945197445838</v>
      </c>
      <c r="U177" s="219">
        <f>MAE!U$38</f>
        <v>1.1107136586657189</v>
      </c>
      <c r="V177" s="219">
        <f>MAE!V$38</f>
        <v>1.1173060671088981</v>
      </c>
      <c r="W177" s="219">
        <f>MAE!W$38</f>
        <v>1.1240449843319402</v>
      </c>
    </row>
    <row r="178" spans="1:23" ht="12" customHeight="1" x14ac:dyDescent="0.25">
      <c r="A178" s="12" t="s">
        <v>64</v>
      </c>
      <c r="B178" s="219">
        <f>TEL!B$38</f>
        <v>1.8083733537171471</v>
      </c>
      <c r="C178" s="219">
        <f>TEL!C$38</f>
        <v>1.5495768597992985</v>
      </c>
      <c r="D178" s="219">
        <f>TEL!D$38</f>
        <v>1.5534127035969199</v>
      </c>
      <c r="E178" s="219">
        <f>TEL!E$38</f>
        <v>1.6531458126734488</v>
      </c>
      <c r="F178" s="219">
        <f>TEL!F$38</f>
        <v>1.6217014042881288</v>
      </c>
      <c r="G178" s="219">
        <f>TEL!G$38</f>
        <v>1.6458763364527595</v>
      </c>
      <c r="H178" s="219">
        <f>TEL!H$38</f>
        <v>1.5649821418200307</v>
      </c>
      <c r="I178" s="219">
        <f>TEL!I$38</f>
        <v>1.6060696901499252</v>
      </c>
      <c r="J178" s="219">
        <f>TEL!J$38</f>
        <v>1.6342832344449298</v>
      </c>
      <c r="K178" s="219">
        <f>TEL!K$38</f>
        <v>1.6561549967399909</v>
      </c>
      <c r="L178" s="219">
        <f>TEL!L$38</f>
        <v>1.6104395458580345</v>
      </c>
      <c r="M178" s="219">
        <f>TEL!M$38</f>
        <v>1.5720272680043901</v>
      </c>
      <c r="N178" s="219">
        <f>TEL!N$38</f>
        <v>1.6391193239710093</v>
      </c>
      <c r="O178" s="219">
        <f>TEL!O$38</f>
        <v>1.5954153484780833</v>
      </c>
      <c r="P178" s="219">
        <f>TEL!P$38</f>
        <v>1.4601402472019447</v>
      </c>
      <c r="Q178" s="219">
        <f>TEL!Q$38</f>
        <v>1.5003752998551225</v>
      </c>
      <c r="R178" s="219">
        <f>TEL!R$38</f>
        <v>1.5105765680023477</v>
      </c>
      <c r="S178" s="219">
        <f>TEL!S$38</f>
        <v>1.4841219529313801</v>
      </c>
      <c r="T178" s="219">
        <f>TEL!T$38</f>
        <v>1.3890697519782673</v>
      </c>
      <c r="U178" s="219">
        <f>TEL!U$38</f>
        <v>1.48699516314918</v>
      </c>
      <c r="V178" s="219">
        <f>TEL!V$38</f>
        <v>1.2733423234933152</v>
      </c>
      <c r="W178" s="219">
        <f>TEL!W$38</f>
        <v>1.3450908462714175</v>
      </c>
    </row>
    <row r="179" spans="1:23" ht="12" customHeight="1" x14ac:dyDescent="0.25">
      <c r="A179" s="12" t="s">
        <v>65</v>
      </c>
      <c r="B179" s="219">
        <f>WWP!B$38</f>
        <v>1.0772582405781341</v>
      </c>
      <c r="C179" s="219">
        <f>WWP!C$38</f>
        <v>0.62158617021093643</v>
      </c>
      <c r="D179" s="219">
        <f>WWP!D$38</f>
        <v>0.68908871677113859</v>
      </c>
      <c r="E179" s="219">
        <f>WWP!E$38</f>
        <v>0.72541488074832627</v>
      </c>
      <c r="F179" s="219">
        <f>WWP!F$38</f>
        <v>0.71152034242020756</v>
      </c>
      <c r="G179" s="219">
        <f>WWP!G$38</f>
        <v>0.68417342587328323</v>
      </c>
      <c r="H179" s="219">
        <f>WWP!H$38</f>
        <v>0.58552325745809608</v>
      </c>
      <c r="I179" s="219">
        <f>WWP!I$38</f>
        <v>0.47749902293980639</v>
      </c>
      <c r="J179" s="219">
        <f>WWP!J$38</f>
        <v>0.50883864851279981</v>
      </c>
      <c r="K179" s="219">
        <f>WWP!K$38</f>
        <v>0.71998428570827311</v>
      </c>
      <c r="L179" s="219">
        <f>WWP!L$38</f>
        <v>0.73661146208370276</v>
      </c>
      <c r="M179" s="219">
        <f>WWP!M$38</f>
        <v>0.87108893820543354</v>
      </c>
      <c r="N179" s="219">
        <f>WWP!N$38</f>
        <v>0.8222304810212886</v>
      </c>
      <c r="O179" s="219">
        <f>WWP!O$38</f>
        <v>0.8397957970130272</v>
      </c>
      <c r="P179" s="219">
        <f>WWP!P$38</f>
        <v>0.89309984375298268</v>
      </c>
      <c r="Q179" s="219">
        <f>WWP!Q$38</f>
        <v>0.75484463951525038</v>
      </c>
      <c r="R179" s="219">
        <f>WWP!R$38</f>
        <v>0.73295173181273487</v>
      </c>
      <c r="S179" s="219">
        <f>WWP!S$38</f>
        <v>0.51863926102854574</v>
      </c>
      <c r="T179" s="219">
        <f>WWP!T$38</f>
        <v>0.49496236072173383</v>
      </c>
      <c r="U179" s="219">
        <f>WWP!U$38</f>
        <v>0.36553678026558883</v>
      </c>
      <c r="V179" s="219">
        <f>WWP!V$38</f>
        <v>0.2464829684555806</v>
      </c>
      <c r="W179" s="219">
        <f>WWP!W$38</f>
        <v>0.38500078504053203</v>
      </c>
    </row>
    <row r="180" spans="1:23" ht="12" customHeight="1" x14ac:dyDescent="0.25">
      <c r="A180" s="16" t="s">
        <v>66</v>
      </c>
      <c r="B180" s="224">
        <f>OIS!B$38</f>
        <v>2.1715799255618995</v>
      </c>
      <c r="C180" s="224">
        <f>OIS!C$38</f>
        <v>2.1369547708191243</v>
      </c>
      <c r="D180" s="224">
        <f>OIS!D$38</f>
        <v>2.147193840741263</v>
      </c>
      <c r="E180" s="224">
        <f>OIS!E$38</f>
        <v>2.157407927935123</v>
      </c>
      <c r="F180" s="224">
        <f>OIS!F$38</f>
        <v>2.1214632155089386</v>
      </c>
      <c r="G180" s="224">
        <f>OIS!G$38</f>
        <v>2.123540620278666</v>
      </c>
      <c r="H180" s="224">
        <f>OIS!H$38</f>
        <v>2.0910601122879608</v>
      </c>
      <c r="I180" s="224">
        <f>OIS!I$38</f>
        <v>2.0858456427181085</v>
      </c>
      <c r="J180" s="224">
        <f>OIS!J$38</f>
        <v>1.9633944032881732</v>
      </c>
      <c r="K180" s="224">
        <f>OIS!K$38</f>
        <v>2.14471810899028</v>
      </c>
      <c r="L180" s="224">
        <f>OIS!L$38</f>
        <v>1.9436909193220273</v>
      </c>
      <c r="M180" s="224">
        <f>OIS!M$38</f>
        <v>2.1328256445022196</v>
      </c>
      <c r="N180" s="224">
        <f>OIS!N$38</f>
        <v>2.0254318977162669</v>
      </c>
      <c r="O180" s="224">
        <f>OIS!O$38</f>
        <v>2.0199699015898274</v>
      </c>
      <c r="P180" s="224">
        <f>OIS!P$38</f>
        <v>2.0052968958848494</v>
      </c>
      <c r="Q180" s="224">
        <f>OIS!Q$38</f>
        <v>1.8811053321371936</v>
      </c>
      <c r="R180" s="224">
        <f>OIS!R$38</f>
        <v>1.9389490336593891</v>
      </c>
      <c r="S180" s="224">
        <f>OIS!S$38</f>
        <v>1.892926048707116</v>
      </c>
      <c r="T180" s="224">
        <f>OIS!T$38</f>
        <v>1.8790859505337665</v>
      </c>
      <c r="U180" s="224">
        <f>OIS!U$38</f>
        <v>1.855822558861443</v>
      </c>
      <c r="V180" s="224">
        <f>OIS!V$38</f>
        <v>1.8373551033396458</v>
      </c>
      <c r="W180" s="224">
        <f>OIS!W$38</f>
        <v>1.7600199085456534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NL: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15235.471539122356</v>
      </c>
      <c r="C5" s="225">
        <f t="shared" si="0"/>
        <v>15158.887790197541</v>
      </c>
      <c r="D5" s="225">
        <f t="shared" si="0"/>
        <v>15448.997850386895</v>
      </c>
      <c r="E5" s="225">
        <f t="shared" si="0"/>
        <v>15505.464660361229</v>
      </c>
      <c r="F5" s="225">
        <f t="shared" si="0"/>
        <v>15706.677987961815</v>
      </c>
      <c r="G5" s="225">
        <f t="shared" si="0"/>
        <v>15602.055717970468</v>
      </c>
      <c r="H5" s="225">
        <f t="shared" si="0"/>
        <v>15275.199312123144</v>
      </c>
      <c r="I5" s="225">
        <f t="shared" si="0"/>
        <v>15356.204213241486</v>
      </c>
      <c r="J5" s="225">
        <f t="shared" si="0"/>
        <v>14766.635769560729</v>
      </c>
      <c r="K5" s="225">
        <f t="shared" si="0"/>
        <v>13311.773344797537</v>
      </c>
      <c r="L5" s="225">
        <f t="shared" si="0"/>
        <v>14322.8738607042</v>
      </c>
      <c r="M5" s="225">
        <f t="shared" si="0"/>
        <v>13779.767927772502</v>
      </c>
      <c r="N5" s="225">
        <f t="shared" si="0"/>
        <v>13558.768099741486</v>
      </c>
      <c r="O5" s="225">
        <f t="shared" si="0"/>
        <v>13350.827773000168</v>
      </c>
      <c r="P5" s="225">
        <f t="shared" si="0"/>
        <v>13080.792347376306</v>
      </c>
      <c r="Q5" s="225">
        <f t="shared" si="0"/>
        <v>13102.771023213885</v>
      </c>
      <c r="R5" s="225">
        <f t="shared" si="0"/>
        <v>13757.587188304289</v>
      </c>
      <c r="S5" s="225">
        <f t="shared" si="0"/>
        <v>13725.511263971588</v>
      </c>
      <c r="T5" s="225">
        <f t="shared" si="0"/>
        <v>13606.538521064707</v>
      </c>
      <c r="U5" s="225">
        <f t="shared" si="0"/>
        <v>13225.131642302971</v>
      </c>
      <c r="V5" s="225">
        <f t="shared" si="0"/>
        <v>13208.424935510975</v>
      </c>
      <c r="W5" s="225">
        <f t="shared" si="0"/>
        <v>13221.254944109394</v>
      </c>
    </row>
    <row r="6" spans="1:23" ht="12" customHeight="1" x14ac:dyDescent="0.25">
      <c r="A6" s="202" t="s">
        <v>92</v>
      </c>
      <c r="B6" s="226">
        <v>107.22038975312168</v>
      </c>
      <c r="C6" s="226">
        <v>108.2828731330507</v>
      </c>
      <c r="D6" s="226">
        <v>109.0063214188726</v>
      </c>
      <c r="E6" s="226">
        <v>105.57659913651487</v>
      </c>
      <c r="F6" s="226">
        <v>105.46783926861335</v>
      </c>
      <c r="G6" s="226">
        <v>105.64747212143881</v>
      </c>
      <c r="H6" s="226">
        <v>107.84137006978776</v>
      </c>
      <c r="I6" s="226">
        <v>107.93958205090765</v>
      </c>
      <c r="J6" s="226">
        <v>106.70309322337887</v>
      </c>
      <c r="K6" s="226">
        <v>97.439255149495452</v>
      </c>
      <c r="L6" s="226">
        <v>104.22947166684004</v>
      </c>
      <c r="M6" s="226">
        <v>97.809628715840262</v>
      </c>
      <c r="N6" s="226">
        <v>94.815204012360496</v>
      </c>
      <c r="O6" s="226">
        <v>94.581622517496001</v>
      </c>
      <c r="P6" s="226">
        <v>92.497436925029888</v>
      </c>
      <c r="Q6" s="226">
        <v>95.568832651855175</v>
      </c>
      <c r="R6" s="226">
        <v>98.65429509862372</v>
      </c>
      <c r="S6" s="226">
        <v>100.30092942400057</v>
      </c>
      <c r="T6" s="226">
        <v>101.48908007594345</v>
      </c>
      <c r="U6" s="226">
        <v>97.866435079918119</v>
      </c>
      <c r="V6" s="226">
        <v>99.036110504714401</v>
      </c>
      <c r="W6" s="226">
        <v>100.49370136671251</v>
      </c>
    </row>
    <row r="7" spans="1:23" ht="12" customHeight="1" x14ac:dyDescent="0.25">
      <c r="A7" s="202" t="s">
        <v>93</v>
      </c>
      <c r="B7" s="226">
        <v>249.13847615176928</v>
      </c>
      <c r="C7" s="226">
        <v>249.68179474422226</v>
      </c>
      <c r="D7" s="226">
        <v>255.64246065396654</v>
      </c>
      <c r="E7" s="226">
        <v>250.97917752344182</v>
      </c>
      <c r="F7" s="226">
        <v>253.28426256654978</v>
      </c>
      <c r="G7" s="226">
        <v>258.28183877964227</v>
      </c>
      <c r="H7" s="226">
        <v>265.35995876931634</v>
      </c>
      <c r="I7" s="226">
        <v>268.71954481102961</v>
      </c>
      <c r="J7" s="226">
        <v>260.64866167144112</v>
      </c>
      <c r="K7" s="226">
        <v>247.70295580449269</v>
      </c>
      <c r="L7" s="226">
        <v>263.37702262818505</v>
      </c>
      <c r="M7" s="226">
        <v>256.05400516927972</v>
      </c>
      <c r="N7" s="226">
        <v>242.44033108260686</v>
      </c>
      <c r="O7" s="226">
        <v>246.77991126894349</v>
      </c>
      <c r="P7" s="226">
        <v>240.1976358811184</v>
      </c>
      <c r="Q7" s="226">
        <v>253.4043626081729</v>
      </c>
      <c r="R7" s="226">
        <v>259.47748416841819</v>
      </c>
      <c r="S7" s="226">
        <v>263.29403073422139</v>
      </c>
      <c r="T7" s="226">
        <v>269.11715956333256</v>
      </c>
      <c r="U7" s="226">
        <v>255.3721503731806</v>
      </c>
      <c r="V7" s="226">
        <v>264.83032863601301</v>
      </c>
      <c r="W7" s="226">
        <v>266.16577546247771</v>
      </c>
    </row>
    <row r="8" spans="1:23" ht="12" customHeight="1" x14ac:dyDescent="0.25">
      <c r="A8" s="202" t="s">
        <v>94</v>
      </c>
      <c r="B8" s="226">
        <v>390.73601757019702</v>
      </c>
      <c r="C8" s="226">
        <v>391.64114588975343</v>
      </c>
      <c r="D8" s="226">
        <v>398.99254146703765</v>
      </c>
      <c r="E8" s="226">
        <v>390.44668761619261</v>
      </c>
      <c r="F8" s="226">
        <v>393.58284516713309</v>
      </c>
      <c r="G8" s="226">
        <v>398.99445900113477</v>
      </c>
      <c r="H8" s="226">
        <v>407.34045337361749</v>
      </c>
      <c r="I8" s="226">
        <v>411.0297718399832</v>
      </c>
      <c r="J8" s="226">
        <v>399.27272695065051</v>
      </c>
      <c r="K8" s="226">
        <v>368.06516172180227</v>
      </c>
      <c r="L8" s="226">
        <v>392.23237234745591</v>
      </c>
      <c r="M8" s="226">
        <v>384.00454397756732</v>
      </c>
      <c r="N8" s="226">
        <v>363.79165335019786</v>
      </c>
      <c r="O8" s="226">
        <v>367.70434719507159</v>
      </c>
      <c r="P8" s="226">
        <v>356.73269719387292</v>
      </c>
      <c r="Q8" s="226">
        <v>372.54513998232011</v>
      </c>
      <c r="R8" s="226">
        <v>382.42360504061861</v>
      </c>
      <c r="S8" s="226">
        <v>386.4867268479494</v>
      </c>
      <c r="T8" s="226">
        <v>391.991682007588</v>
      </c>
      <c r="U8" s="226">
        <v>374.18694123470766</v>
      </c>
      <c r="V8" s="226">
        <v>382.29575542935248</v>
      </c>
      <c r="W8" s="226">
        <v>384.05471972333947</v>
      </c>
    </row>
    <row r="9" spans="1:23" ht="12" customHeight="1" x14ac:dyDescent="0.25">
      <c r="A9" s="202" t="s">
        <v>95</v>
      </c>
      <c r="B9" s="226">
        <v>419.76992587586079</v>
      </c>
      <c r="C9" s="226">
        <v>419.00194154981654</v>
      </c>
      <c r="D9" s="226">
        <v>430.48625374939166</v>
      </c>
      <c r="E9" s="226">
        <v>423.10598643318559</v>
      </c>
      <c r="F9" s="226">
        <v>426.56437173465724</v>
      </c>
      <c r="G9" s="226">
        <v>436.18911986200766</v>
      </c>
      <c r="H9" s="226">
        <v>449.55574018538067</v>
      </c>
      <c r="I9" s="226">
        <v>456.79492454313754</v>
      </c>
      <c r="J9" s="226">
        <v>440.50277425489912</v>
      </c>
      <c r="K9" s="226">
        <v>417.84373859130142</v>
      </c>
      <c r="L9" s="226">
        <v>443.36844372322457</v>
      </c>
      <c r="M9" s="226">
        <v>435.6320533710205</v>
      </c>
      <c r="N9" s="226">
        <v>411.86437067336004</v>
      </c>
      <c r="O9" s="226">
        <v>418.56026434884939</v>
      </c>
      <c r="P9" s="226">
        <v>406.81975324864652</v>
      </c>
      <c r="Q9" s="226">
        <v>429.93292483196234</v>
      </c>
      <c r="R9" s="226">
        <v>438.90071892586224</v>
      </c>
      <c r="S9" s="226">
        <v>443.66446157944102</v>
      </c>
      <c r="T9" s="226">
        <v>453.46618739531067</v>
      </c>
      <c r="U9" s="226">
        <v>429.39709036077073</v>
      </c>
      <c r="V9" s="226">
        <v>448.21251604951084</v>
      </c>
      <c r="W9" s="226">
        <v>452.26329791870353</v>
      </c>
    </row>
    <row r="10" spans="1:23" ht="12" customHeight="1" x14ac:dyDescent="0.25">
      <c r="A10" s="36" t="s">
        <v>96</v>
      </c>
      <c r="B10" s="227">
        <f t="shared" ref="B10:W10" si="1">SUM(B11:B15)</f>
        <v>311.03525247286512</v>
      </c>
      <c r="C10" s="227">
        <f t="shared" si="1"/>
        <v>297.47910882741803</v>
      </c>
      <c r="D10" s="227">
        <f t="shared" si="1"/>
        <v>292.79346595946424</v>
      </c>
      <c r="E10" s="227">
        <f t="shared" si="1"/>
        <v>288.87985996183448</v>
      </c>
      <c r="F10" s="227">
        <f t="shared" si="1"/>
        <v>291.25685667415996</v>
      </c>
      <c r="G10" s="227">
        <f t="shared" si="1"/>
        <v>291.39422894406147</v>
      </c>
      <c r="H10" s="227">
        <f t="shared" si="1"/>
        <v>280.89893024593914</v>
      </c>
      <c r="I10" s="227">
        <f t="shared" si="1"/>
        <v>274.32287335070953</v>
      </c>
      <c r="J10" s="227">
        <f t="shared" si="1"/>
        <v>267.2164601445736</v>
      </c>
      <c r="K10" s="227">
        <f t="shared" si="1"/>
        <v>241.99680914789766</v>
      </c>
      <c r="L10" s="227">
        <f t="shared" si="1"/>
        <v>262.60093365763538</v>
      </c>
      <c r="M10" s="227">
        <f t="shared" si="1"/>
        <v>254.2183532668206</v>
      </c>
      <c r="N10" s="227">
        <f t="shared" si="1"/>
        <v>252.51726410598198</v>
      </c>
      <c r="O10" s="227">
        <f t="shared" si="1"/>
        <v>257.24688144448197</v>
      </c>
      <c r="P10" s="227">
        <f t="shared" si="1"/>
        <v>242.41855350158482</v>
      </c>
      <c r="Q10" s="227">
        <f t="shared" si="1"/>
        <v>249.51413306015064</v>
      </c>
      <c r="R10" s="227">
        <f t="shared" si="1"/>
        <v>264.15471470891003</v>
      </c>
      <c r="S10" s="227">
        <f t="shared" si="1"/>
        <v>267.61354065802766</v>
      </c>
      <c r="T10" s="227">
        <f t="shared" si="1"/>
        <v>260.62866912372846</v>
      </c>
      <c r="U10" s="227">
        <f t="shared" si="1"/>
        <v>256.61008649340801</v>
      </c>
      <c r="V10" s="227">
        <f t="shared" si="1"/>
        <v>257.21590326164642</v>
      </c>
      <c r="W10" s="227">
        <f t="shared" si="1"/>
        <v>257.80165555667759</v>
      </c>
    </row>
    <row r="11" spans="1:23" ht="12" customHeight="1" x14ac:dyDescent="0.25">
      <c r="A11" s="37" t="s">
        <v>83</v>
      </c>
      <c r="B11" s="228">
        <v>10.852006155279767</v>
      </c>
      <c r="C11" s="228">
        <v>10.448726769732701</v>
      </c>
      <c r="D11" s="228">
        <v>9.0883992242894056</v>
      </c>
      <c r="E11" s="228">
        <v>8.6665166256252135</v>
      </c>
      <c r="F11" s="228">
        <v>8.9559379467435019</v>
      </c>
      <c r="G11" s="228">
        <v>9.3837758806328058</v>
      </c>
      <c r="H11" s="228">
        <v>9.6907392781695112</v>
      </c>
      <c r="I11" s="228">
        <v>9.3921891684097556</v>
      </c>
      <c r="J11" s="228">
        <v>9.2579728089995452</v>
      </c>
      <c r="K11" s="228">
        <v>8.9172902678469992</v>
      </c>
      <c r="L11" s="228">
        <v>7.2334855444221287</v>
      </c>
      <c r="M11" s="228">
        <v>7.6511496791367648</v>
      </c>
      <c r="N11" s="228">
        <v>6.9714229003995243</v>
      </c>
      <c r="O11" s="228">
        <v>6.8050792833122742</v>
      </c>
      <c r="P11" s="228">
        <v>7.2082212592862378</v>
      </c>
      <c r="Q11" s="228">
        <v>6.4618271626492714</v>
      </c>
      <c r="R11" s="228">
        <v>7.0104693179058906</v>
      </c>
      <c r="S11" s="228">
        <v>6.2012149611136218</v>
      </c>
      <c r="T11" s="228">
        <v>7.6132413113047797</v>
      </c>
      <c r="U11" s="228">
        <v>6.8430997781445564</v>
      </c>
      <c r="V11" s="228">
        <v>6.8725274425288294</v>
      </c>
      <c r="W11" s="228">
        <v>6.0009475091511302</v>
      </c>
    </row>
    <row r="12" spans="1:23" ht="12" customHeight="1" x14ac:dyDescent="0.25">
      <c r="A12" s="37" t="s">
        <v>72</v>
      </c>
      <c r="B12" s="228">
        <v>253.05819338314714</v>
      </c>
      <c r="C12" s="228">
        <v>236.80654426466162</v>
      </c>
      <c r="D12" s="228">
        <v>230.77533467862838</v>
      </c>
      <c r="E12" s="228">
        <v>229.11484650925379</v>
      </c>
      <c r="F12" s="228">
        <v>231.58849482366878</v>
      </c>
      <c r="G12" s="228">
        <v>231.26803793578674</v>
      </c>
      <c r="H12" s="228">
        <v>216.07110680208544</v>
      </c>
      <c r="I12" s="228">
        <v>205.67201337330525</v>
      </c>
      <c r="J12" s="228">
        <v>197.6559370005009</v>
      </c>
      <c r="K12" s="228">
        <v>181.77631861637465</v>
      </c>
      <c r="L12" s="228">
        <v>203.75922367487382</v>
      </c>
      <c r="M12" s="228">
        <v>198.59901636653962</v>
      </c>
      <c r="N12" s="228">
        <v>200.02290448441386</v>
      </c>
      <c r="O12" s="228">
        <v>205.63084443138322</v>
      </c>
      <c r="P12" s="228">
        <v>190.58849743801272</v>
      </c>
      <c r="Q12" s="228">
        <v>196.58014355797837</v>
      </c>
      <c r="R12" s="228">
        <v>209.43807387477591</v>
      </c>
      <c r="S12" s="228">
        <v>212.75449739058479</v>
      </c>
      <c r="T12" s="228">
        <v>203.35812423316779</v>
      </c>
      <c r="U12" s="228">
        <v>202.44903358251022</v>
      </c>
      <c r="V12" s="228">
        <v>201.26054972484593</v>
      </c>
      <c r="W12" s="228">
        <v>203.87129990560885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47.125052934438202</v>
      </c>
      <c r="C15" s="229">
        <v>50.223837793023712</v>
      </c>
      <c r="D15" s="229">
        <v>52.92973205654642</v>
      </c>
      <c r="E15" s="229">
        <v>51.098496826955504</v>
      </c>
      <c r="F15" s="229">
        <v>50.712423903747705</v>
      </c>
      <c r="G15" s="229">
        <v>50.742415127641898</v>
      </c>
      <c r="H15" s="229">
        <v>55.137084165684179</v>
      </c>
      <c r="I15" s="229">
        <v>59.258670808994552</v>
      </c>
      <c r="J15" s="229">
        <v>60.302550335073178</v>
      </c>
      <c r="K15" s="229">
        <v>51.303200263676011</v>
      </c>
      <c r="L15" s="229">
        <v>51.608224438339398</v>
      </c>
      <c r="M15" s="229">
        <v>47.968187221144191</v>
      </c>
      <c r="N15" s="229">
        <v>45.522936721168605</v>
      </c>
      <c r="O15" s="229">
        <v>44.810957729786466</v>
      </c>
      <c r="P15" s="229">
        <v>44.621834804285875</v>
      </c>
      <c r="Q15" s="229">
        <v>46.472162339522988</v>
      </c>
      <c r="R15" s="229">
        <v>47.706171516228245</v>
      </c>
      <c r="S15" s="229">
        <v>48.657828306329257</v>
      </c>
      <c r="T15" s="229">
        <v>49.657303579255903</v>
      </c>
      <c r="U15" s="229">
        <v>47.317953132753196</v>
      </c>
      <c r="V15" s="229">
        <v>49.082826094271638</v>
      </c>
      <c r="W15" s="229">
        <v>47.929408141917619</v>
      </c>
    </row>
    <row r="16" spans="1:23" ht="12" customHeight="1" x14ac:dyDescent="0.25">
      <c r="A16" s="39" t="s">
        <v>98</v>
      </c>
      <c r="B16" s="230">
        <f t="shared" ref="B16:W16" si="2">SUM(B17:B26)</f>
        <v>7245.2982471946298</v>
      </c>
      <c r="C16" s="230">
        <f t="shared" si="2"/>
        <v>7275.0242786629969</v>
      </c>
      <c r="D16" s="230">
        <f t="shared" si="2"/>
        <v>7668.3807527137169</v>
      </c>
      <c r="E16" s="230">
        <f t="shared" si="2"/>
        <v>7808.6743346354287</v>
      </c>
      <c r="F16" s="230">
        <f t="shared" si="2"/>
        <v>7878.2653418564678</v>
      </c>
      <c r="G16" s="230">
        <f t="shared" si="2"/>
        <v>7749.7601635957026</v>
      </c>
      <c r="H16" s="230">
        <f t="shared" si="2"/>
        <v>7536.3040743336123</v>
      </c>
      <c r="I16" s="230">
        <f t="shared" si="2"/>
        <v>7619.0597292336752</v>
      </c>
      <c r="J16" s="230">
        <f t="shared" si="2"/>
        <v>7122.0332285044296</v>
      </c>
      <c r="K16" s="230">
        <f t="shared" si="2"/>
        <v>6468.9194893441181</v>
      </c>
      <c r="L16" s="230">
        <f t="shared" si="2"/>
        <v>6987.3870562363481</v>
      </c>
      <c r="M16" s="230">
        <f t="shared" si="2"/>
        <v>6611.4476004162034</v>
      </c>
      <c r="N16" s="230">
        <f t="shared" si="2"/>
        <v>6808.7305830258938</v>
      </c>
      <c r="O16" s="230">
        <f t="shared" si="2"/>
        <v>6601.3468969903388</v>
      </c>
      <c r="P16" s="230">
        <f t="shared" si="2"/>
        <v>6622.4901642889517</v>
      </c>
      <c r="Q16" s="230">
        <f t="shared" si="2"/>
        <v>6336.424194255741</v>
      </c>
      <c r="R16" s="230">
        <f t="shared" si="2"/>
        <v>6670.1226064433131</v>
      </c>
      <c r="S16" s="230">
        <f t="shared" si="2"/>
        <v>6548.1921510268467</v>
      </c>
      <c r="T16" s="230">
        <f t="shared" si="2"/>
        <v>6470.1298791537247</v>
      </c>
      <c r="U16" s="230">
        <f t="shared" si="2"/>
        <v>6278.7809251666267</v>
      </c>
      <c r="V16" s="230">
        <f t="shared" si="2"/>
        <v>6319.3049916339778</v>
      </c>
      <c r="W16" s="230">
        <f t="shared" si="2"/>
        <v>6303.4561412992953</v>
      </c>
    </row>
    <row r="17" spans="1:23" ht="12" customHeight="1" x14ac:dyDescent="0.25">
      <c r="A17" s="46" t="s">
        <v>30</v>
      </c>
      <c r="B17" s="231">
        <v>23.84056350906798</v>
      </c>
      <c r="C17" s="231">
        <v>23.670644915071566</v>
      </c>
      <c r="D17" s="231">
        <v>26.492049142479264</v>
      </c>
      <c r="E17" s="231">
        <v>20.490942589252644</v>
      </c>
      <c r="F17" s="231">
        <v>13.45668141412906</v>
      </c>
      <c r="G17" s="231">
        <v>16.968548946629774</v>
      </c>
      <c r="H17" s="231">
        <v>22.529969564940124</v>
      </c>
      <c r="I17" s="231">
        <v>44.703125282435678</v>
      </c>
      <c r="J17" s="231">
        <v>34.681090144325275</v>
      </c>
      <c r="K17" s="231">
        <v>35.63607951593923</v>
      </c>
      <c r="L17" s="231">
        <v>36.370072269576944</v>
      </c>
      <c r="M17" s="231">
        <v>33.970900449359988</v>
      </c>
      <c r="N17" s="231">
        <v>36.713948294615548</v>
      </c>
      <c r="O17" s="231">
        <v>25.232175993306242</v>
      </c>
      <c r="P17" s="231">
        <v>24.530345816419334</v>
      </c>
      <c r="Q17" s="231">
        <v>18.013933869038063</v>
      </c>
      <c r="R17" s="231">
        <v>24.313247133181143</v>
      </c>
      <c r="S17" s="231">
        <v>29.804659348931406</v>
      </c>
      <c r="T17" s="231">
        <v>26.423939289226929</v>
      </c>
      <c r="U17" s="231">
        <v>26.526588994416961</v>
      </c>
      <c r="V17" s="231">
        <v>15.562652324354278</v>
      </c>
      <c r="W17" s="231">
        <v>16.499359375784838</v>
      </c>
    </row>
    <row r="18" spans="1:23" ht="12" customHeight="1" x14ac:dyDescent="0.25">
      <c r="A18" s="46" t="s">
        <v>32</v>
      </c>
      <c r="B18" s="231">
        <v>1651.616509028164</v>
      </c>
      <c r="C18" s="231">
        <v>1872.9115219258433</v>
      </c>
      <c r="D18" s="231">
        <v>2181.6450558897027</v>
      </c>
      <c r="E18" s="231">
        <v>2345.7272570934538</v>
      </c>
      <c r="F18" s="231">
        <v>2273.4015477211506</v>
      </c>
      <c r="G18" s="231">
        <v>2200.9053310401173</v>
      </c>
      <c r="H18" s="231">
        <v>2671.0773000856025</v>
      </c>
      <c r="I18" s="231">
        <v>2859.2730868440235</v>
      </c>
      <c r="J18" s="231">
        <v>2452.952794496628</v>
      </c>
      <c r="K18" s="231">
        <v>2402.2848667236535</v>
      </c>
      <c r="L18" s="231">
        <v>2674.6299226135952</v>
      </c>
      <c r="M18" s="231">
        <v>2298.7047291484309</v>
      </c>
      <c r="N18" s="231">
        <v>2656.1588134132362</v>
      </c>
      <c r="O18" s="231">
        <v>2436.9547721406002</v>
      </c>
      <c r="P18" s="231">
        <v>2461.1882201200992</v>
      </c>
      <c r="Q18" s="231">
        <v>2460.014875322131</v>
      </c>
      <c r="R18" s="231">
        <v>2798.3417884776945</v>
      </c>
      <c r="S18" s="231">
        <v>2776.3191745482277</v>
      </c>
      <c r="T18" s="231">
        <v>2797.8830610486743</v>
      </c>
      <c r="U18" s="231">
        <v>2504.7955288044327</v>
      </c>
      <c r="V18" s="231">
        <v>2764.4435081680949</v>
      </c>
      <c r="W18" s="231">
        <v>2621.9827171105599</v>
      </c>
    </row>
    <row r="19" spans="1:23" ht="12" customHeight="1" x14ac:dyDescent="0.25">
      <c r="A19" s="46" t="s">
        <v>33</v>
      </c>
      <c r="B19" s="231">
        <v>3.4354482504288959</v>
      </c>
      <c r="C19" s="231">
        <v>2.9217749716139183</v>
      </c>
      <c r="D19" s="231">
        <v>3.2725807944204011</v>
      </c>
      <c r="E19" s="231">
        <v>2.3275300291310139</v>
      </c>
      <c r="F19" s="231">
        <v>1.6005363430076036</v>
      </c>
      <c r="G19" s="231">
        <v>1.7793148422942415</v>
      </c>
      <c r="H19" s="231">
        <v>2.5696566181015208</v>
      </c>
      <c r="I19" s="231">
        <v>4.0451589121869151</v>
      </c>
      <c r="J19" s="231">
        <v>5.1555372156143804</v>
      </c>
      <c r="K19" s="231">
        <v>2.3167618360231983</v>
      </c>
      <c r="L19" s="231">
        <v>6.2081189454465751</v>
      </c>
      <c r="M19" s="231">
        <v>3.9921236332464192</v>
      </c>
      <c r="N19" s="231">
        <v>2.3243241045605716</v>
      </c>
      <c r="O19" s="231">
        <v>3.2586677158913933</v>
      </c>
      <c r="P19" s="231">
        <v>4.9637393142172268</v>
      </c>
      <c r="Q19" s="231">
        <v>2.3566086090082505</v>
      </c>
      <c r="R19" s="231">
        <v>2.7333694448378432</v>
      </c>
      <c r="S19" s="231">
        <v>2.7242599727565211</v>
      </c>
      <c r="T19" s="231">
        <v>2.7110703969307188</v>
      </c>
      <c r="U19" s="231">
        <v>2.3704867226285993</v>
      </c>
      <c r="V19" s="231">
        <v>2.261347315652817</v>
      </c>
      <c r="W19" s="231">
        <v>2.9021656704975207</v>
      </c>
    </row>
    <row r="20" spans="1:23" ht="12" customHeight="1" x14ac:dyDescent="0.25">
      <c r="A20" s="46" t="s">
        <v>83</v>
      </c>
      <c r="B20" s="231">
        <v>97.120838657093174</v>
      </c>
      <c r="C20" s="231">
        <v>90.092960419402772</v>
      </c>
      <c r="D20" s="231">
        <v>76.041053002700153</v>
      </c>
      <c r="E20" s="231">
        <v>71.168586797598593</v>
      </c>
      <c r="F20" s="231">
        <v>75.679079043633607</v>
      </c>
      <c r="G20" s="231">
        <v>85.503722125145913</v>
      </c>
      <c r="H20" s="231">
        <v>94.790886173674764</v>
      </c>
      <c r="I20" s="231">
        <v>94.013872841537534</v>
      </c>
      <c r="J20" s="231">
        <v>85.279651144171595</v>
      </c>
      <c r="K20" s="231">
        <v>80.905329336353432</v>
      </c>
      <c r="L20" s="231">
        <v>63.666627233404618</v>
      </c>
      <c r="M20" s="231">
        <v>64.485245910485318</v>
      </c>
      <c r="N20" s="231">
        <v>61.738486451309413</v>
      </c>
      <c r="O20" s="231">
        <v>57.123955826690278</v>
      </c>
      <c r="P20" s="231">
        <v>61.219944797199979</v>
      </c>
      <c r="Q20" s="231">
        <v>59.200209900823708</v>
      </c>
      <c r="R20" s="231">
        <v>60.476207754190966</v>
      </c>
      <c r="S20" s="231">
        <v>51.562553336846072</v>
      </c>
      <c r="T20" s="231">
        <v>84.180066001449546</v>
      </c>
      <c r="U20" s="231">
        <v>75.215095236980716</v>
      </c>
      <c r="V20" s="231">
        <v>72.515613362108482</v>
      </c>
      <c r="W20" s="231">
        <v>61.082682818757156</v>
      </c>
    </row>
    <row r="21" spans="1:23" ht="12" customHeight="1" x14ac:dyDescent="0.25">
      <c r="A21" s="46" t="s">
        <v>70</v>
      </c>
      <c r="B21" s="231">
        <v>5.6033765474466861</v>
      </c>
      <c r="C21" s="231">
        <v>8.8501411286180964</v>
      </c>
      <c r="D21" s="231">
        <v>2.691942504944735</v>
      </c>
      <c r="E21" s="231">
        <v>7.2386738291890014</v>
      </c>
      <c r="F21" s="231">
        <v>5.5249450581854349</v>
      </c>
      <c r="G21" s="231">
        <v>3.9917473434621544</v>
      </c>
      <c r="H21" s="231">
        <v>1.2718858887986211</v>
      </c>
      <c r="I21" s="231">
        <v>1.1874988506298807</v>
      </c>
      <c r="J21" s="231">
        <v>1.06234285534397</v>
      </c>
      <c r="K21" s="231">
        <v>0.18588355388071076</v>
      </c>
      <c r="L21" s="231">
        <v>0.20404167764805384</v>
      </c>
      <c r="M21" s="231">
        <v>0.16353426308177371</v>
      </c>
      <c r="N21" s="231">
        <v>0.11857131125793686</v>
      </c>
      <c r="O21" s="231">
        <v>4.7053548118784788E-2</v>
      </c>
      <c r="P21" s="231">
        <v>5.0524748043372057E-2</v>
      </c>
      <c r="Q21" s="231">
        <v>6.1567867171436023E-2</v>
      </c>
      <c r="R21" s="231">
        <v>6.2014779644539449E-2</v>
      </c>
      <c r="S21" s="231">
        <v>6.5738284522805682E-2</v>
      </c>
      <c r="T21" s="231">
        <v>2.2144500936637922E-4</v>
      </c>
      <c r="U21" s="231">
        <v>0</v>
      </c>
      <c r="V21" s="231">
        <v>0</v>
      </c>
      <c r="W21" s="231">
        <v>0</v>
      </c>
    </row>
    <row r="22" spans="1:23" ht="12" customHeight="1" x14ac:dyDescent="0.25">
      <c r="A22" s="46" t="s">
        <v>34</v>
      </c>
      <c r="B22" s="231">
        <v>109.06173688733567</v>
      </c>
      <c r="C22" s="231">
        <v>101.37334479791056</v>
      </c>
      <c r="D22" s="231">
        <v>100.3893379191595</v>
      </c>
      <c r="E22" s="231">
        <v>81.355631986198574</v>
      </c>
      <c r="F22" s="231">
        <v>38.21530524505151</v>
      </c>
      <c r="G22" s="231">
        <v>36.304557179702797</v>
      </c>
      <c r="H22" s="231">
        <v>72.580481513179322</v>
      </c>
      <c r="I22" s="231">
        <v>42.036887360270072</v>
      </c>
      <c r="J22" s="231">
        <v>45.612381771241864</v>
      </c>
      <c r="K22" s="231">
        <v>22.195872742856555</v>
      </c>
      <c r="L22" s="231">
        <v>28.661478933788342</v>
      </c>
      <c r="M22" s="231">
        <v>33.438435081680602</v>
      </c>
      <c r="N22" s="231">
        <v>29.616852966438707</v>
      </c>
      <c r="O22" s="231">
        <v>17.196904557176797</v>
      </c>
      <c r="P22" s="231">
        <v>54.45683576955529</v>
      </c>
      <c r="Q22" s="231">
        <v>8.5363714531372938</v>
      </c>
      <c r="R22" s="231">
        <v>0.62274885334616104</v>
      </c>
      <c r="S22" s="231">
        <v>2.193809114355862</v>
      </c>
      <c r="T22" s="231">
        <v>2.1470335339617703</v>
      </c>
      <c r="U22" s="231">
        <v>49.168680704067107</v>
      </c>
      <c r="V22" s="231">
        <v>26.456645061737881</v>
      </c>
      <c r="W22" s="231">
        <v>36.47274010396761</v>
      </c>
    </row>
    <row r="23" spans="1:23" ht="12" customHeight="1" x14ac:dyDescent="0.25">
      <c r="A23" s="46" t="s">
        <v>72</v>
      </c>
      <c r="B23" s="231">
        <v>2409.5171270201863</v>
      </c>
      <c r="C23" s="231">
        <v>2214.7946808974939</v>
      </c>
      <c r="D23" s="231">
        <v>2237.0428698732908</v>
      </c>
      <c r="E23" s="231">
        <v>2144.1071424198099</v>
      </c>
      <c r="F23" s="231">
        <v>2139.2419910493186</v>
      </c>
      <c r="G23" s="231">
        <v>2135.1631717950422</v>
      </c>
      <c r="H23" s="231">
        <v>2050.0084508013761</v>
      </c>
      <c r="I23" s="231">
        <v>1973.3548967883542</v>
      </c>
      <c r="J23" s="231">
        <v>1895.4706823669337</v>
      </c>
      <c r="K23" s="231">
        <v>1688.5318601378528</v>
      </c>
      <c r="L23" s="231">
        <v>1824.2482158092489</v>
      </c>
      <c r="M23" s="231">
        <v>1885.5564796824649</v>
      </c>
      <c r="N23" s="231">
        <v>1810.5691987361304</v>
      </c>
      <c r="O23" s="231">
        <v>1860.9845146081097</v>
      </c>
      <c r="P23" s="231">
        <v>1794.5733948520747</v>
      </c>
      <c r="Q23" s="231">
        <v>1891.5237972088905</v>
      </c>
      <c r="R23" s="231">
        <v>1947.6173347994595</v>
      </c>
      <c r="S23" s="231">
        <v>2005.6086974751336</v>
      </c>
      <c r="T23" s="231">
        <v>1985.4732939078049</v>
      </c>
      <c r="U23" s="231">
        <v>2021.1314651031614</v>
      </c>
      <c r="V23" s="231">
        <v>2004.8628374334855</v>
      </c>
      <c r="W23" s="231">
        <v>2055.5481152437537</v>
      </c>
    </row>
    <row r="24" spans="1:23" ht="12" customHeight="1" x14ac:dyDescent="0.25">
      <c r="A24" s="46" t="s">
        <v>36</v>
      </c>
      <c r="B24" s="231">
        <v>12.361632677903035</v>
      </c>
      <c r="C24" s="231">
        <v>13.050740131534404</v>
      </c>
      <c r="D24" s="231">
        <v>13.195287490496353</v>
      </c>
      <c r="E24" s="231">
        <v>14.566566451005043</v>
      </c>
      <c r="F24" s="231">
        <v>17.349469223696467</v>
      </c>
      <c r="G24" s="231">
        <v>16.755378233880105</v>
      </c>
      <c r="H24" s="231">
        <v>18.461084272775299</v>
      </c>
      <c r="I24" s="231">
        <v>17.995589284368847</v>
      </c>
      <c r="J24" s="231">
        <v>17.434569662711088</v>
      </c>
      <c r="K24" s="231">
        <v>14.186739194903549</v>
      </c>
      <c r="L24" s="231">
        <v>15.742086922704967</v>
      </c>
      <c r="M24" s="231">
        <v>15.221276925183595</v>
      </c>
      <c r="N24" s="231">
        <v>15.326329279053917</v>
      </c>
      <c r="O24" s="231">
        <v>15.634321216367418</v>
      </c>
      <c r="P24" s="231">
        <v>16.147571597932579</v>
      </c>
      <c r="Q24" s="231">
        <v>21.298429339285235</v>
      </c>
      <c r="R24" s="231">
        <v>22.3779072402255</v>
      </c>
      <c r="S24" s="231">
        <v>22.758314836551168</v>
      </c>
      <c r="T24" s="231">
        <v>20.208528011621059</v>
      </c>
      <c r="U24" s="231">
        <v>17.374111416243789</v>
      </c>
      <c r="V24" s="231">
        <v>17.763436979919451</v>
      </c>
      <c r="W24" s="231">
        <v>17.392952549796981</v>
      </c>
    </row>
    <row r="25" spans="1:23" ht="12" customHeight="1" x14ac:dyDescent="0.25">
      <c r="A25" s="46" t="s">
        <v>73</v>
      </c>
      <c r="B25" s="231">
        <v>42.156233878244052</v>
      </c>
      <c r="C25" s="231">
        <v>43.613241616989804</v>
      </c>
      <c r="D25" s="231">
        <v>49.942648323725756</v>
      </c>
      <c r="E25" s="231">
        <v>57.346947549956084</v>
      </c>
      <c r="F25" s="231">
        <v>68.095012897815224</v>
      </c>
      <c r="G25" s="231">
        <v>73.707824591958271</v>
      </c>
      <c r="H25" s="231">
        <v>79.249097162744135</v>
      </c>
      <c r="I25" s="231">
        <v>77.171109200665882</v>
      </c>
      <c r="J25" s="231">
        <v>76.836629407096225</v>
      </c>
      <c r="K25" s="231">
        <v>75.284264832502174</v>
      </c>
      <c r="L25" s="231">
        <v>65.65881341371211</v>
      </c>
      <c r="M25" s="231">
        <v>68.930954428265679</v>
      </c>
      <c r="N25" s="231">
        <v>68.238349097336283</v>
      </c>
      <c r="O25" s="231">
        <v>66.303611350011266</v>
      </c>
      <c r="P25" s="231">
        <v>107.09845227787343</v>
      </c>
      <c r="Q25" s="231">
        <v>123.098280308987</v>
      </c>
      <c r="R25" s="231">
        <v>125.95150472866617</v>
      </c>
      <c r="S25" s="231">
        <v>120.31109200364473</v>
      </c>
      <c r="T25" s="231">
        <v>113.23766122047306</v>
      </c>
      <c r="U25" s="231">
        <v>95.158555459497123</v>
      </c>
      <c r="V25" s="231">
        <v>92.087446260391602</v>
      </c>
      <c r="W25" s="231">
        <v>85.238435082246482</v>
      </c>
    </row>
    <row r="26" spans="1:23" ht="12" customHeight="1" x14ac:dyDescent="0.25">
      <c r="A26" s="46" t="s">
        <v>79</v>
      </c>
      <c r="B26" s="231">
        <v>2890.5847807387599</v>
      </c>
      <c r="C26" s="231">
        <v>2903.7452278585183</v>
      </c>
      <c r="D26" s="231">
        <v>2977.6679277727972</v>
      </c>
      <c r="E26" s="231">
        <v>3064.3450558898335</v>
      </c>
      <c r="F26" s="231">
        <v>3245.7007738604802</v>
      </c>
      <c r="G26" s="231">
        <v>3178.6805674974703</v>
      </c>
      <c r="H26" s="231">
        <v>2523.7652622524211</v>
      </c>
      <c r="I26" s="231">
        <v>2505.2785038692014</v>
      </c>
      <c r="J26" s="231">
        <v>2507.5475494403631</v>
      </c>
      <c r="K26" s="231">
        <v>2147.3918314701527</v>
      </c>
      <c r="L26" s="231">
        <v>2271.9976784172218</v>
      </c>
      <c r="M26" s="231">
        <v>2206.9839208940039</v>
      </c>
      <c r="N26" s="231">
        <v>2127.9257093719548</v>
      </c>
      <c r="O26" s="231">
        <v>2118.6109200340675</v>
      </c>
      <c r="P26" s="231">
        <v>2098.2611349955368</v>
      </c>
      <c r="Q26" s="231">
        <v>1752.3201203772678</v>
      </c>
      <c r="R26" s="231">
        <v>1687.6264832320667</v>
      </c>
      <c r="S26" s="231">
        <v>1536.8438521058767</v>
      </c>
      <c r="T26" s="231">
        <v>1437.8650042985741</v>
      </c>
      <c r="U26" s="231">
        <v>1487.0404127251984</v>
      </c>
      <c r="V26" s="231">
        <v>1323.3515047282324</v>
      </c>
      <c r="W26" s="231">
        <v>1406.3369733439299</v>
      </c>
    </row>
    <row r="27" spans="1:23" ht="12" customHeight="1" x14ac:dyDescent="0.25">
      <c r="A27" s="39" t="s">
        <v>99</v>
      </c>
      <c r="B27" s="230">
        <f t="shared" ref="B27:W27" si="3">SUM(B28:B37)</f>
        <v>6512.2732301039123</v>
      </c>
      <c r="C27" s="230">
        <f t="shared" si="3"/>
        <v>6417.776647390283</v>
      </c>
      <c r="D27" s="230">
        <f t="shared" si="3"/>
        <v>6293.6960544244466</v>
      </c>
      <c r="E27" s="230">
        <f t="shared" si="3"/>
        <v>6237.8020150546308</v>
      </c>
      <c r="F27" s="230">
        <f t="shared" si="3"/>
        <v>6358.2564706942339</v>
      </c>
      <c r="G27" s="230">
        <f t="shared" si="3"/>
        <v>6361.7884356664817</v>
      </c>
      <c r="H27" s="230">
        <f t="shared" si="3"/>
        <v>6227.8987851454913</v>
      </c>
      <c r="I27" s="230">
        <f t="shared" si="3"/>
        <v>6218.3377874120442</v>
      </c>
      <c r="J27" s="230">
        <f t="shared" si="3"/>
        <v>6170.258824811357</v>
      </c>
      <c r="K27" s="230">
        <f t="shared" si="3"/>
        <v>5469.8059350384301</v>
      </c>
      <c r="L27" s="230">
        <f t="shared" si="3"/>
        <v>5869.6785604445104</v>
      </c>
      <c r="M27" s="230">
        <f t="shared" si="3"/>
        <v>5740.6017428557698</v>
      </c>
      <c r="N27" s="230">
        <f t="shared" si="3"/>
        <v>5384.6086934910845</v>
      </c>
      <c r="O27" s="230">
        <f t="shared" si="3"/>
        <v>5364.607849234988</v>
      </c>
      <c r="P27" s="230">
        <f t="shared" si="3"/>
        <v>5119.6361063371014</v>
      </c>
      <c r="Q27" s="230">
        <f t="shared" si="3"/>
        <v>5365.3814358236832</v>
      </c>
      <c r="R27" s="230">
        <f t="shared" si="3"/>
        <v>5643.8537639185442</v>
      </c>
      <c r="S27" s="230">
        <f t="shared" si="3"/>
        <v>5715.9594237011024</v>
      </c>
      <c r="T27" s="230">
        <f t="shared" si="3"/>
        <v>5659.7158637450793</v>
      </c>
      <c r="U27" s="230">
        <f t="shared" si="3"/>
        <v>5532.9180135943579</v>
      </c>
      <c r="V27" s="230">
        <f t="shared" si="3"/>
        <v>5437.5293299957593</v>
      </c>
      <c r="W27" s="230">
        <f t="shared" si="3"/>
        <v>5457.0196527821872</v>
      </c>
    </row>
    <row r="28" spans="1:23" ht="12" customHeight="1" x14ac:dyDescent="0.25">
      <c r="A28" s="18" t="s">
        <v>30</v>
      </c>
      <c r="B28" s="232">
        <v>69.842067617329263</v>
      </c>
      <c r="C28" s="232">
        <v>69.335975893182948</v>
      </c>
      <c r="D28" s="232">
        <v>53.834176136970441</v>
      </c>
      <c r="E28" s="232">
        <v>50.319719491572798</v>
      </c>
      <c r="F28" s="232">
        <v>47.489578259129743</v>
      </c>
      <c r="G28" s="232">
        <v>46.585879256293694</v>
      </c>
      <c r="H28" s="232">
        <v>43.04518090797476</v>
      </c>
      <c r="I28" s="232">
        <v>66.343478328914273</v>
      </c>
      <c r="J28" s="232">
        <v>61.526046571065969</v>
      </c>
      <c r="K28" s="232">
        <v>58.141994430750373</v>
      </c>
      <c r="L28" s="232">
        <v>62.40705584736201</v>
      </c>
      <c r="M28" s="232">
        <v>58.715513996039846</v>
      </c>
      <c r="N28" s="232">
        <v>60.629989796528051</v>
      </c>
      <c r="O28" s="232">
        <v>46.443060464131406</v>
      </c>
      <c r="P28" s="232">
        <v>48.78736699527456</v>
      </c>
      <c r="Q28" s="232">
        <v>45.346857188571562</v>
      </c>
      <c r="R28" s="232">
        <v>57.761043494505891</v>
      </c>
      <c r="S28" s="232">
        <v>73.101273583140795</v>
      </c>
      <c r="T28" s="232">
        <v>75.900652284289833</v>
      </c>
      <c r="U28" s="232">
        <v>47.490263972049085</v>
      </c>
      <c r="V28" s="232">
        <v>37.202094021303509</v>
      </c>
      <c r="W28" s="232">
        <v>39.580262292314899</v>
      </c>
    </row>
    <row r="29" spans="1:23" ht="12" customHeight="1" x14ac:dyDescent="0.25">
      <c r="A29" s="18" t="s">
        <v>40</v>
      </c>
      <c r="B29" s="232">
        <v>5.4456577815993112</v>
      </c>
      <c r="C29" s="232">
        <v>2.04213241616509</v>
      </c>
      <c r="D29" s="232">
        <v>12.252794496990539</v>
      </c>
      <c r="E29" s="232">
        <v>5.4456577815993112</v>
      </c>
      <c r="F29" s="232">
        <v>4.7650042992261392</v>
      </c>
      <c r="G29" s="232">
        <v>1.361392949269131</v>
      </c>
      <c r="H29" s="232">
        <v>12.252794496990539</v>
      </c>
      <c r="I29" s="232">
        <v>9.5299226139294912</v>
      </c>
      <c r="J29" s="232">
        <v>7.4877901977644017</v>
      </c>
      <c r="K29" s="232">
        <v>5.4456577815993112</v>
      </c>
      <c r="L29" s="232">
        <v>10.21066208082545</v>
      </c>
      <c r="M29" s="232">
        <v>7.4877901977644017</v>
      </c>
      <c r="N29" s="232">
        <v>6.8071367153912297</v>
      </c>
      <c r="O29" s="232">
        <v>6.8071367153912297</v>
      </c>
      <c r="P29" s="232">
        <v>6.8071367153912297</v>
      </c>
      <c r="Q29" s="232">
        <v>122.5892519346518</v>
      </c>
      <c r="R29" s="232">
        <v>148.6896818572657</v>
      </c>
      <c r="S29" s="232">
        <v>143.50266552020631</v>
      </c>
      <c r="T29" s="232">
        <v>126.48495270851249</v>
      </c>
      <c r="U29" s="232">
        <v>134.1674118658641</v>
      </c>
      <c r="V29" s="232">
        <v>114</v>
      </c>
      <c r="W29" s="232">
        <v>82.920808254514185</v>
      </c>
    </row>
    <row r="30" spans="1:23" ht="12" customHeight="1" x14ac:dyDescent="0.25">
      <c r="A30" s="18" t="s">
        <v>33</v>
      </c>
      <c r="B30" s="232">
        <v>6.2797710101042039</v>
      </c>
      <c r="C30" s="232">
        <v>4.6344589062880575</v>
      </c>
      <c r="D30" s="232">
        <v>4.2835670989587875</v>
      </c>
      <c r="E30" s="232">
        <v>4.1491681651940056</v>
      </c>
      <c r="F30" s="232">
        <v>4.8762478358402026</v>
      </c>
      <c r="G30" s="232">
        <v>5.776919035607734</v>
      </c>
      <c r="H30" s="232">
        <v>3.9071275607462854</v>
      </c>
      <c r="I30" s="232">
        <v>9.9880311136084376</v>
      </c>
      <c r="J30" s="232">
        <v>8.8776528101809724</v>
      </c>
      <c r="K30" s="232">
        <v>9.5576147761866022</v>
      </c>
      <c r="L30" s="232">
        <v>7.8250710803487777</v>
      </c>
      <c r="M30" s="232">
        <v>4.6435599437097244</v>
      </c>
      <c r="N30" s="232">
        <v>5.2319957578641896</v>
      </c>
      <c r="O30" s="232">
        <v>8.6156229117956205</v>
      </c>
      <c r="P30" s="232">
        <v>10.148986395155083</v>
      </c>
      <c r="Q30" s="232">
        <v>3.8038385105102348</v>
      </c>
      <c r="R30" s="232">
        <v>3.4985308131157242</v>
      </c>
      <c r="S30" s="232">
        <v>3.695430482961449</v>
      </c>
      <c r="T30" s="232">
        <v>4.2754300329918946</v>
      </c>
      <c r="U30" s="232">
        <v>3.8332965963739793</v>
      </c>
      <c r="V30" s="232">
        <v>4.0958323919998065</v>
      </c>
      <c r="W30" s="232">
        <v>4.8851086201301657</v>
      </c>
    </row>
    <row r="31" spans="1:23" ht="12" customHeight="1" x14ac:dyDescent="0.25">
      <c r="A31" s="18" t="s">
        <v>83</v>
      </c>
      <c r="B31" s="232">
        <v>697.03816120654346</v>
      </c>
      <c r="C31" s="232">
        <v>676.67473585471669</v>
      </c>
      <c r="D31" s="232">
        <v>639.58628294068012</v>
      </c>
      <c r="E31" s="232">
        <v>623.26266097918358</v>
      </c>
      <c r="F31" s="232">
        <v>636.30006469491957</v>
      </c>
      <c r="G31" s="232">
        <v>639.06873587212317</v>
      </c>
      <c r="H31" s="232">
        <v>629.08062734265275</v>
      </c>
      <c r="I31" s="232">
        <v>623.34208932281285</v>
      </c>
      <c r="J31" s="232">
        <v>620.38069075018234</v>
      </c>
      <c r="K31" s="232">
        <v>602.76327893406255</v>
      </c>
      <c r="L31" s="232">
        <v>528.24150373120165</v>
      </c>
      <c r="M31" s="232">
        <v>547.81184172766064</v>
      </c>
      <c r="N31" s="232">
        <v>495.83101928113717</v>
      </c>
      <c r="O31" s="232">
        <v>502.82358741794241</v>
      </c>
      <c r="P31" s="232">
        <v>509.23021743448538</v>
      </c>
      <c r="Q31" s="232">
        <v>468.38112716696554</v>
      </c>
      <c r="R31" s="232">
        <v>505.10291880064602</v>
      </c>
      <c r="S31" s="232">
        <v>474.2034715988587</v>
      </c>
      <c r="T31" s="232">
        <v>490.83532553333328</v>
      </c>
      <c r="U31" s="232">
        <v>462.0592598430004</v>
      </c>
      <c r="V31" s="232">
        <v>483.94169582476928</v>
      </c>
      <c r="W31" s="232">
        <v>454.6855012284114</v>
      </c>
    </row>
    <row r="32" spans="1:23" ht="12" customHeight="1" x14ac:dyDescent="0.25">
      <c r="A32" s="18" t="s">
        <v>70</v>
      </c>
      <c r="B32" s="232">
        <v>32.58811098479751</v>
      </c>
      <c r="C32" s="232">
        <v>34.237649069146293</v>
      </c>
      <c r="D32" s="232">
        <v>11.99713746066146</v>
      </c>
      <c r="E32" s="232">
        <v>15.284541991963188</v>
      </c>
      <c r="F32" s="232">
        <v>13.081159842932358</v>
      </c>
      <c r="G32" s="232">
        <v>13.635079827647044</v>
      </c>
      <c r="H32" s="232">
        <v>22.230607662362164</v>
      </c>
      <c r="I32" s="232">
        <v>23.294186446016724</v>
      </c>
      <c r="J32" s="232">
        <v>26.357175631328428</v>
      </c>
      <c r="K32" s="232">
        <v>17.440943617228488</v>
      </c>
      <c r="L32" s="232">
        <v>16.443507763452548</v>
      </c>
      <c r="M32" s="232">
        <v>17.463292908027423</v>
      </c>
      <c r="N32" s="232">
        <v>12.736114845233894</v>
      </c>
      <c r="O32" s="232">
        <v>4.8492491174014214</v>
      </c>
      <c r="P32" s="232">
        <v>4.8457779174768341</v>
      </c>
      <c r="Q32" s="232">
        <v>4.6516737493375917</v>
      </c>
      <c r="R32" s="232">
        <v>4.6423704310175413</v>
      </c>
      <c r="S32" s="232">
        <v>5.2761361780739264</v>
      </c>
      <c r="T32" s="232">
        <v>7.2438474127850463E-4</v>
      </c>
      <c r="U32" s="232">
        <v>0</v>
      </c>
      <c r="V32" s="232">
        <v>0</v>
      </c>
      <c r="W32" s="232">
        <v>0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2.0146892161777563E-3</v>
      </c>
      <c r="S33" s="232">
        <v>0</v>
      </c>
      <c r="T33" s="232">
        <v>0</v>
      </c>
      <c r="U33" s="232">
        <v>0.10010691416160711</v>
      </c>
      <c r="V33" s="232">
        <v>6.4851068958592606E-2</v>
      </c>
      <c r="W33" s="232">
        <v>4.0440748801984228E-3</v>
      </c>
    </row>
    <row r="34" spans="1:23" ht="12" customHeight="1" x14ac:dyDescent="0.25">
      <c r="A34" s="18" t="s">
        <v>72</v>
      </c>
      <c r="B34" s="232">
        <v>3305.4711112389687</v>
      </c>
      <c r="C34" s="232">
        <v>3208.6815779332865</v>
      </c>
      <c r="D34" s="232">
        <v>3123.3199725761974</v>
      </c>
      <c r="E34" s="232">
        <v>3105.700710984951</v>
      </c>
      <c r="F34" s="232">
        <v>3134.4495657177272</v>
      </c>
      <c r="G34" s="232">
        <v>3144.8178014471596</v>
      </c>
      <c r="H34" s="232">
        <v>3020.5544062830377</v>
      </c>
      <c r="I34" s="232">
        <v>2954.326572211512</v>
      </c>
      <c r="J34" s="232">
        <v>2908.8504227649819</v>
      </c>
      <c r="K34" s="232">
        <v>2655.8689493627098</v>
      </c>
      <c r="L34" s="232">
        <v>2954.3546413413269</v>
      </c>
      <c r="M34" s="232">
        <v>2796.0451918271774</v>
      </c>
      <c r="N34" s="232">
        <v>2778.2601753693098</v>
      </c>
      <c r="O34" s="232">
        <v>2793.8125859304118</v>
      </c>
      <c r="P34" s="232">
        <v>2640.4646769274532</v>
      </c>
      <c r="Q34" s="232">
        <v>2767.2631271609025</v>
      </c>
      <c r="R34" s="232">
        <v>2892.9125190987638</v>
      </c>
      <c r="S34" s="232">
        <v>2963.4410183758973</v>
      </c>
      <c r="T34" s="232">
        <v>2909.3108862442377</v>
      </c>
      <c r="U34" s="232">
        <v>2856.2881169635093</v>
      </c>
      <c r="V34" s="232">
        <v>2796.340327373051</v>
      </c>
      <c r="W34" s="232">
        <v>2883.8233191584618</v>
      </c>
    </row>
    <row r="35" spans="1:23" ht="12" customHeight="1" x14ac:dyDescent="0.25">
      <c r="A35" s="18" t="s">
        <v>36</v>
      </c>
      <c r="B35" s="232">
        <v>143.19004402029128</v>
      </c>
      <c r="C35" s="232">
        <v>153.29139228463069</v>
      </c>
      <c r="D35" s="232">
        <v>150.97934707528174</v>
      </c>
      <c r="E35" s="232">
        <v>169.88725986025898</v>
      </c>
      <c r="F35" s="232">
        <v>203.94803722514271</v>
      </c>
      <c r="G35" s="232">
        <v>197.95459597076299</v>
      </c>
      <c r="H35" s="232">
        <v>212.9222347298043</v>
      </c>
      <c r="I35" s="232">
        <v>208.60140125733363</v>
      </c>
      <c r="J35" s="232">
        <v>203.04195656256832</v>
      </c>
      <c r="K35" s="232">
        <v>166.58755143278347</v>
      </c>
      <c r="L35" s="232">
        <v>182.84071617273784</v>
      </c>
      <c r="M35" s="232">
        <v>175.58826735684562</v>
      </c>
      <c r="N35" s="232">
        <v>177.5843328017715</v>
      </c>
      <c r="O35" s="232">
        <v>182.24168910177528</v>
      </c>
      <c r="P35" s="232">
        <v>187.80324525503383</v>
      </c>
      <c r="Q35" s="232">
        <v>194.67448553603725</v>
      </c>
      <c r="R35" s="232">
        <v>198.28640918281829</v>
      </c>
      <c r="S35" s="232">
        <v>215.34770408004383</v>
      </c>
      <c r="T35" s="232">
        <v>192.77694060402803</v>
      </c>
      <c r="U35" s="232">
        <v>159.71075530774593</v>
      </c>
      <c r="V35" s="232">
        <v>173.75608150675296</v>
      </c>
      <c r="W35" s="232">
        <v>201.67445931606713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</row>
    <row r="37" spans="1:23" ht="12" customHeight="1" x14ac:dyDescent="0.25">
      <c r="A37" s="47" t="s">
        <v>38</v>
      </c>
      <c r="B37" s="233">
        <v>2252.4183062442776</v>
      </c>
      <c r="C37" s="233">
        <v>2268.8787250328674</v>
      </c>
      <c r="D37" s="233">
        <v>2297.4427766387062</v>
      </c>
      <c r="E37" s="233">
        <v>2263.7522957999086</v>
      </c>
      <c r="F37" s="233">
        <v>2313.3468128193158</v>
      </c>
      <c r="G37" s="233">
        <v>2312.5880313076186</v>
      </c>
      <c r="H37" s="233">
        <v>2283.905806161923</v>
      </c>
      <c r="I37" s="233">
        <v>2322.9121061179167</v>
      </c>
      <c r="J37" s="233">
        <v>2333.7370895232848</v>
      </c>
      <c r="K37" s="233">
        <v>1953.9999447031098</v>
      </c>
      <c r="L37" s="233">
        <v>2107.3554024272548</v>
      </c>
      <c r="M37" s="233">
        <v>2132.8462848985441</v>
      </c>
      <c r="N37" s="233">
        <v>1847.5279289238485</v>
      </c>
      <c r="O37" s="233">
        <v>1819.0149175761385</v>
      </c>
      <c r="P37" s="233">
        <v>1711.5486986968315</v>
      </c>
      <c r="Q37" s="233">
        <v>1758.6710745767073</v>
      </c>
      <c r="R37" s="233">
        <v>1832.9582755511949</v>
      </c>
      <c r="S37" s="233">
        <v>1837.3917238819197</v>
      </c>
      <c r="T37" s="233">
        <v>1860.130951952945</v>
      </c>
      <c r="U37" s="233">
        <v>1869.2688021316533</v>
      </c>
      <c r="V37" s="233">
        <v>1828.128447808924</v>
      </c>
      <c r="W37" s="233">
        <v>1789.4461498374078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0.99999999999999989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7.0375498045988369E-3</v>
      </c>
      <c r="C42" s="235">
        <f t="shared" si="5"/>
        <v>7.1431937904488981E-3</v>
      </c>
      <c r="D42" s="235">
        <f t="shared" si="5"/>
        <v>7.0558830077216122E-3</v>
      </c>
      <c r="E42" s="235">
        <f t="shared" si="5"/>
        <v>6.8089929227606438E-3</v>
      </c>
      <c r="F42" s="235">
        <f t="shared" si="5"/>
        <v>6.7148406142564223E-3</v>
      </c>
      <c r="G42" s="235">
        <f t="shared" si="5"/>
        <v>6.7713815429946136E-3</v>
      </c>
      <c r="H42" s="235">
        <f t="shared" si="5"/>
        <v>7.0598993745501952E-3</v>
      </c>
      <c r="I42" s="235">
        <f t="shared" si="5"/>
        <v>7.0290535702717816E-3</v>
      </c>
      <c r="J42" s="235">
        <f t="shared" si="5"/>
        <v>7.2259582269464358E-3</v>
      </c>
      <c r="K42" s="235">
        <f t="shared" si="5"/>
        <v>7.3197802145253876E-3</v>
      </c>
      <c r="L42" s="235">
        <f t="shared" si="5"/>
        <v>7.2771339523418441E-3</v>
      </c>
      <c r="M42" s="235">
        <f t="shared" si="5"/>
        <v>7.0980606660805481E-3</v>
      </c>
      <c r="N42" s="235">
        <f t="shared" si="5"/>
        <v>6.9929069746512045E-3</v>
      </c>
      <c r="O42" s="235">
        <f t="shared" si="5"/>
        <v>7.0843264646684775E-3</v>
      </c>
      <c r="P42" s="235">
        <f t="shared" si="5"/>
        <v>7.071241134990012E-3</v>
      </c>
      <c r="Q42" s="235">
        <f t="shared" si="5"/>
        <v>7.2937878928463311E-3</v>
      </c>
      <c r="R42" s="235">
        <f t="shared" si="5"/>
        <v>7.1709009543833753E-3</v>
      </c>
      <c r="S42" s="235">
        <f t="shared" si="5"/>
        <v>7.3076279269306934E-3</v>
      </c>
      <c r="T42" s="235">
        <f t="shared" si="5"/>
        <v>7.4588463420601084E-3</v>
      </c>
      <c r="U42" s="235">
        <f t="shared" si="5"/>
        <v>7.4000348523469255E-3</v>
      </c>
      <c r="V42" s="235">
        <f t="shared" si="5"/>
        <v>7.4979500575011702E-3</v>
      </c>
      <c r="W42" s="235">
        <f t="shared" si="5"/>
        <v>7.6009200179205788E-3</v>
      </c>
    </row>
    <row r="43" spans="1:23" ht="12" customHeight="1" x14ac:dyDescent="0.25">
      <c r="A43" s="202" t="s">
        <v>93</v>
      </c>
      <c r="B43" s="235">
        <f t="shared" ref="B43:W43" si="6">IF(B7=0,0,B7/B$5)</f>
        <v>1.635252807975256E-2</v>
      </c>
      <c r="C43" s="235">
        <f t="shared" si="6"/>
        <v>1.6470983768722029E-2</v>
      </c>
      <c r="D43" s="235">
        <f t="shared" si="6"/>
        <v>1.6547510921400277E-2</v>
      </c>
      <c r="E43" s="235">
        <f t="shared" si="6"/>
        <v>1.6186498310176715E-2</v>
      </c>
      <c r="F43" s="235">
        <f t="shared" si="6"/>
        <v>1.6125896434667872E-2</v>
      </c>
      <c r="G43" s="235">
        <f t="shared" si="6"/>
        <v>1.655434664818899E-2</v>
      </c>
      <c r="H43" s="235">
        <f t="shared" si="6"/>
        <v>1.7371947386553163E-2</v>
      </c>
      <c r="I43" s="235">
        <f t="shared" si="6"/>
        <v>1.7499086433046762E-2</v>
      </c>
      <c r="J43" s="235">
        <f t="shared" si="6"/>
        <v>1.7651187835805528E-2</v>
      </c>
      <c r="K43" s="235">
        <f t="shared" si="6"/>
        <v>1.8607810498914416E-2</v>
      </c>
      <c r="L43" s="235">
        <f t="shared" si="6"/>
        <v>1.8388559809269719E-2</v>
      </c>
      <c r="M43" s="235">
        <f t="shared" si="6"/>
        <v>1.8581880806077613E-2</v>
      </c>
      <c r="N43" s="235">
        <f t="shared" si="6"/>
        <v>1.7880704891414825E-2</v>
      </c>
      <c r="O43" s="235">
        <f t="shared" si="6"/>
        <v>1.8484240487920522E-2</v>
      </c>
      <c r="P43" s="235">
        <f t="shared" si="6"/>
        <v>1.8362621277242148E-2</v>
      </c>
      <c r="Q43" s="235">
        <f t="shared" si="6"/>
        <v>1.9339753565045293E-2</v>
      </c>
      <c r="R43" s="235">
        <f t="shared" si="6"/>
        <v>1.8860682517717008E-2</v>
      </c>
      <c r="S43" s="235">
        <f t="shared" si="6"/>
        <v>1.9182821366031586E-2</v>
      </c>
      <c r="T43" s="235">
        <f t="shared" si="6"/>
        <v>1.9778517449291301E-2</v>
      </c>
      <c r="U43" s="235">
        <f t="shared" si="6"/>
        <v>1.9309611222040821E-2</v>
      </c>
      <c r="V43" s="235">
        <f t="shared" si="6"/>
        <v>2.0050106650037747E-2</v>
      </c>
      <c r="W43" s="235">
        <f t="shared" si="6"/>
        <v>2.0131657440057561E-2</v>
      </c>
    </row>
    <row r="44" spans="1:23" ht="12" customHeight="1" x14ac:dyDescent="0.25">
      <c r="A44" s="202" t="s">
        <v>94</v>
      </c>
      <c r="B44" s="235">
        <f t="shared" ref="B44:W44" si="7">IF(B8=0,0,B8/B$5)</f>
        <v>2.5646466968012562E-2</v>
      </c>
      <c r="C44" s="235">
        <f t="shared" si="7"/>
        <v>2.5835744106702026E-2</v>
      </c>
      <c r="D44" s="235">
        <f t="shared" si="7"/>
        <v>2.5826435172754299E-2</v>
      </c>
      <c r="E44" s="235">
        <f t="shared" si="7"/>
        <v>2.5181231015562251E-2</v>
      </c>
      <c r="F44" s="235">
        <f t="shared" si="7"/>
        <v>2.5058312487770469E-2</v>
      </c>
      <c r="G44" s="235">
        <f t="shared" si="7"/>
        <v>2.5573197930678609E-2</v>
      </c>
      <c r="H44" s="235">
        <f t="shared" si="7"/>
        <v>2.6666784835359378E-2</v>
      </c>
      <c r="I44" s="235">
        <f t="shared" si="7"/>
        <v>2.6766365316082261E-2</v>
      </c>
      <c r="J44" s="235">
        <f t="shared" si="7"/>
        <v>2.7038841695661859E-2</v>
      </c>
      <c r="K44" s="235">
        <f t="shared" si="7"/>
        <v>2.7649596502906826E-2</v>
      </c>
      <c r="L44" s="235">
        <f t="shared" si="7"/>
        <v>2.7385032931384858E-2</v>
      </c>
      <c r="M44" s="235">
        <f t="shared" si="7"/>
        <v>2.786727222042858E-2</v>
      </c>
      <c r="N44" s="235">
        <f t="shared" si="7"/>
        <v>2.6830730540861894E-2</v>
      </c>
      <c r="O44" s="235">
        <f t="shared" si="7"/>
        <v>2.7541689058313865E-2</v>
      </c>
      <c r="P44" s="235">
        <f t="shared" si="7"/>
        <v>2.7271489961800746E-2</v>
      </c>
      <c r="Q44" s="235">
        <f t="shared" si="7"/>
        <v>2.843254601048055E-2</v>
      </c>
      <c r="R44" s="235">
        <f t="shared" si="7"/>
        <v>2.7797287402672444E-2</v>
      </c>
      <c r="S44" s="235">
        <f t="shared" si="7"/>
        <v>2.8158275448904212E-2</v>
      </c>
      <c r="T44" s="235">
        <f t="shared" si="7"/>
        <v>2.8809067155524781E-2</v>
      </c>
      <c r="U44" s="235">
        <f t="shared" si="7"/>
        <v>2.8293626963818128E-2</v>
      </c>
      <c r="V44" s="235">
        <f t="shared" si="7"/>
        <v>2.8943326497737572E-2</v>
      </c>
      <c r="W44" s="235">
        <f t="shared" si="7"/>
        <v>2.9048280314301893E-2</v>
      </c>
    </row>
    <row r="45" spans="1:23" ht="12" customHeight="1" x14ac:dyDescent="0.25">
      <c r="A45" s="202" t="s">
        <v>95</v>
      </c>
      <c r="B45" s="235">
        <f t="shared" ref="B45:W45" si="8">IF(B9=0,0,B9/B$5)</f>
        <v>2.7552145320737593E-2</v>
      </c>
      <c r="C45" s="235">
        <f t="shared" si="8"/>
        <v>2.7640678349816875E-2</v>
      </c>
      <c r="D45" s="235">
        <f t="shared" si="8"/>
        <v>2.7864995381471351E-2</v>
      </c>
      <c r="E45" s="235">
        <f t="shared" si="8"/>
        <v>2.7287539954531651E-2</v>
      </c>
      <c r="F45" s="235">
        <f t="shared" si="8"/>
        <v>2.7158153497613698E-2</v>
      </c>
      <c r="G45" s="235">
        <f t="shared" si="8"/>
        <v>2.7957156912316653E-2</v>
      </c>
      <c r="H45" s="235">
        <f t="shared" si="8"/>
        <v>2.9430433672219994E-2</v>
      </c>
      <c r="I45" s="235">
        <f t="shared" si="8"/>
        <v>2.97466039263302E-2</v>
      </c>
      <c r="J45" s="235">
        <f t="shared" si="8"/>
        <v>2.9830950063990301E-2</v>
      </c>
      <c r="K45" s="235">
        <f t="shared" si="8"/>
        <v>3.1389036439281148E-2</v>
      </c>
      <c r="L45" s="235">
        <f t="shared" si="8"/>
        <v>3.0955271130302747E-2</v>
      </c>
      <c r="M45" s="235">
        <f t="shared" si="8"/>
        <v>3.1613888975083805E-2</v>
      </c>
      <c r="N45" s="235">
        <f t="shared" si="8"/>
        <v>3.0376238286811078E-2</v>
      </c>
      <c r="O45" s="235">
        <f t="shared" si="8"/>
        <v>3.1350884863882225E-2</v>
      </c>
      <c r="P45" s="235">
        <f t="shared" si="8"/>
        <v>3.1100543640251641E-2</v>
      </c>
      <c r="Q45" s="235">
        <f t="shared" si="8"/>
        <v>3.2812366488757211E-2</v>
      </c>
      <c r="R45" s="235">
        <f t="shared" si="8"/>
        <v>3.1902448657493088E-2</v>
      </c>
      <c r="S45" s="235">
        <f t="shared" si="8"/>
        <v>3.2324075442204191E-2</v>
      </c>
      <c r="T45" s="235">
        <f t="shared" si="8"/>
        <v>3.3327079234243558E-2</v>
      </c>
      <c r="U45" s="235">
        <f t="shared" si="8"/>
        <v>3.2468265872474693E-2</v>
      </c>
      <c r="V45" s="235">
        <f t="shared" si="8"/>
        <v>3.3933835278458314E-2</v>
      </c>
      <c r="W45" s="235">
        <f t="shared" si="8"/>
        <v>3.4207289688503069E-2</v>
      </c>
    </row>
    <row r="46" spans="1:23" ht="12" customHeight="1" x14ac:dyDescent="0.25">
      <c r="A46" s="202" t="s">
        <v>96</v>
      </c>
      <c r="B46" s="235">
        <f t="shared" ref="B46:W46" si="9">IF(B10=0,0,B10/B$5)</f>
        <v>2.0415203538280666E-2</v>
      </c>
      <c r="C46" s="235">
        <f t="shared" si="9"/>
        <v>1.9624072223806695E-2</v>
      </c>
      <c r="D46" s="235">
        <f t="shared" si="9"/>
        <v>1.8952262716000812E-2</v>
      </c>
      <c r="E46" s="235">
        <f t="shared" si="9"/>
        <v>1.8630841854119867E-2</v>
      </c>
      <c r="F46" s="235">
        <f t="shared" si="9"/>
        <v>1.8543504673451006E-2</v>
      </c>
      <c r="G46" s="235">
        <f t="shared" si="9"/>
        <v>1.8676656090160813E-2</v>
      </c>
      <c r="H46" s="235">
        <f t="shared" si="9"/>
        <v>1.8389215388044333E-2</v>
      </c>
      <c r="I46" s="235">
        <f t="shared" si="9"/>
        <v>1.7863976640409871E-2</v>
      </c>
      <c r="J46" s="235">
        <f t="shared" si="9"/>
        <v>1.8095960672057845E-2</v>
      </c>
      <c r="K46" s="235">
        <f t="shared" si="9"/>
        <v>1.8179156366305925E-2</v>
      </c>
      <c r="L46" s="235">
        <f t="shared" si="9"/>
        <v>1.8334374526476793E-2</v>
      </c>
      <c r="M46" s="235">
        <f t="shared" si="9"/>
        <v>1.8448667248920424E-2</v>
      </c>
      <c r="N46" s="235">
        <f t="shared" si="9"/>
        <v>1.8623909063744257E-2</v>
      </c>
      <c r="O46" s="235">
        <f t="shared" si="9"/>
        <v>1.9268234585777599E-2</v>
      </c>
      <c r="P46" s="235">
        <f t="shared" si="9"/>
        <v>1.8532405917307308E-2</v>
      </c>
      <c r="Q46" s="235">
        <f t="shared" si="9"/>
        <v>1.904285228049029E-2</v>
      </c>
      <c r="R46" s="235">
        <f t="shared" si="9"/>
        <v>1.9200657142371257E-2</v>
      </c>
      <c r="S46" s="235">
        <f t="shared" si="9"/>
        <v>1.9497528034565288E-2</v>
      </c>
      <c r="T46" s="235">
        <f t="shared" si="9"/>
        <v>1.9154663672927619E-2</v>
      </c>
      <c r="U46" s="235">
        <f t="shared" si="9"/>
        <v>1.9403216046076571E-2</v>
      </c>
      <c r="V46" s="235">
        <f t="shared" si="9"/>
        <v>1.9473624184373341E-2</v>
      </c>
      <c r="W46" s="235">
        <f t="shared" si="9"/>
        <v>1.9499030662859934E-2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0.47555457857604305</v>
      </c>
      <c r="C47" s="236">
        <f t="shared" si="10"/>
        <v>0.47991807706152256</v>
      </c>
      <c r="D47" s="236">
        <f t="shared" si="10"/>
        <v>0.49636752020919434</v>
      </c>
      <c r="E47" s="236">
        <f t="shared" si="10"/>
        <v>0.50360788958474922</v>
      </c>
      <c r="F47" s="236">
        <f t="shared" si="10"/>
        <v>0.50158699044410693</v>
      </c>
      <c r="G47" s="236">
        <f t="shared" si="10"/>
        <v>0.49671404228287164</v>
      </c>
      <c r="H47" s="236">
        <f t="shared" si="10"/>
        <v>0.4933686245489729</v>
      </c>
      <c r="I47" s="236">
        <f t="shared" si="10"/>
        <v>0.49615514507575015</v>
      </c>
      <c r="J47" s="236">
        <f t="shared" si="10"/>
        <v>0.48230574246203489</v>
      </c>
      <c r="K47" s="236">
        <f t="shared" si="10"/>
        <v>0.48595475011391176</v>
      </c>
      <c r="L47" s="236">
        <f t="shared" si="10"/>
        <v>0.48784811792602112</v>
      </c>
      <c r="M47" s="236">
        <f t="shared" si="10"/>
        <v>0.47979382781121649</v>
      </c>
      <c r="N47" s="236">
        <f t="shared" si="10"/>
        <v>0.50216439524146073</v>
      </c>
      <c r="O47" s="236">
        <f t="shared" si="10"/>
        <v>0.49445225488867939</v>
      </c>
      <c r="P47" s="236">
        <f t="shared" si="10"/>
        <v>0.50627591879915934</v>
      </c>
      <c r="Q47" s="236">
        <f t="shared" si="10"/>
        <v>0.48359420942559711</v>
      </c>
      <c r="R47" s="236">
        <f t="shared" si="10"/>
        <v>0.48483229763673757</v>
      </c>
      <c r="S47" s="236">
        <f t="shared" si="10"/>
        <v>0.47708183870828536</v>
      </c>
      <c r="T47" s="236">
        <f t="shared" si="10"/>
        <v>0.4755162284027723</v>
      </c>
      <c r="U47" s="236">
        <f t="shared" si="10"/>
        <v>0.47476131769326307</v>
      </c>
      <c r="V47" s="236">
        <f t="shared" si="10"/>
        <v>0.47842986748892874</v>
      </c>
      <c r="W47" s="236">
        <f t="shared" si="10"/>
        <v>0.47676685518478268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0.42744152771257471</v>
      </c>
      <c r="C48" s="237">
        <f t="shared" si="11"/>
        <v>0.4233672506989809</v>
      </c>
      <c r="D48" s="237">
        <f t="shared" si="11"/>
        <v>0.4073853925914574</v>
      </c>
      <c r="E48" s="237">
        <f t="shared" si="11"/>
        <v>0.40229700635809967</v>
      </c>
      <c r="F48" s="237">
        <f t="shared" si="11"/>
        <v>0.4048123018481336</v>
      </c>
      <c r="G48" s="237">
        <f t="shared" si="11"/>
        <v>0.40775321859278874</v>
      </c>
      <c r="H48" s="237">
        <f t="shared" si="11"/>
        <v>0.40771309479430012</v>
      </c>
      <c r="I48" s="237">
        <f t="shared" si="11"/>
        <v>0.40493976903810902</v>
      </c>
      <c r="J48" s="237">
        <f t="shared" si="11"/>
        <v>0.41785135904350318</v>
      </c>
      <c r="K48" s="237">
        <f t="shared" si="11"/>
        <v>0.41089986986415461</v>
      </c>
      <c r="L48" s="237">
        <f t="shared" si="11"/>
        <v>0.40981150972420288</v>
      </c>
      <c r="M48" s="237">
        <f t="shared" si="11"/>
        <v>0.41659640227219252</v>
      </c>
      <c r="N48" s="237">
        <f t="shared" si="11"/>
        <v>0.39713111500105591</v>
      </c>
      <c r="O48" s="237">
        <f t="shared" si="11"/>
        <v>0.40181836965075801</v>
      </c>
      <c r="P48" s="237">
        <f t="shared" si="11"/>
        <v>0.39138577926924878</v>
      </c>
      <c r="Q48" s="237">
        <f t="shared" si="11"/>
        <v>0.40948448433678319</v>
      </c>
      <c r="R48" s="237">
        <f t="shared" si="11"/>
        <v>0.41023572568862532</v>
      </c>
      <c r="S48" s="237">
        <f t="shared" si="11"/>
        <v>0.41644783307307875</v>
      </c>
      <c r="T48" s="237">
        <f t="shared" si="11"/>
        <v>0.41595559774318036</v>
      </c>
      <c r="U48" s="237">
        <f t="shared" si="11"/>
        <v>0.41836392734997968</v>
      </c>
      <c r="V48" s="237">
        <f t="shared" si="11"/>
        <v>0.41167128984296308</v>
      </c>
      <c r="W48" s="237">
        <f t="shared" si="11"/>
        <v>0.41274596669157426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NL: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8152.2773512999283</v>
      </c>
      <c r="C5" s="225">
        <f t="shared" si="0"/>
        <v>8138.5927550830893</v>
      </c>
      <c r="D5" s="225">
        <f t="shared" si="0"/>
        <v>8343.1654667826188</v>
      </c>
      <c r="E5" s="225">
        <f t="shared" si="0"/>
        <v>8411.1722617711312</v>
      </c>
      <c r="F5" s="225">
        <f t="shared" si="0"/>
        <v>8578.8376773662349</v>
      </c>
      <c r="G5" s="225">
        <f t="shared" si="0"/>
        <v>8524.637930243036</v>
      </c>
      <c r="H5" s="225">
        <f t="shared" si="0"/>
        <v>8295.887947523679</v>
      </c>
      <c r="I5" s="225">
        <f t="shared" si="0"/>
        <v>8423.7812896349169</v>
      </c>
      <c r="J5" s="225">
        <f t="shared" si="0"/>
        <v>8055.2155720235805</v>
      </c>
      <c r="K5" s="225">
        <f t="shared" si="0"/>
        <v>7187.8505797342405</v>
      </c>
      <c r="L5" s="225">
        <f t="shared" si="0"/>
        <v>7838.4375556137547</v>
      </c>
      <c r="M5" s="225">
        <f t="shared" si="0"/>
        <v>7533.1587879915714</v>
      </c>
      <c r="N5" s="225">
        <f t="shared" si="0"/>
        <v>7453.1018012215218</v>
      </c>
      <c r="O5" s="225">
        <f t="shared" si="0"/>
        <v>7394.2808295242794</v>
      </c>
      <c r="P5" s="225">
        <f t="shared" si="0"/>
        <v>7240.5121333985107</v>
      </c>
      <c r="Q5" s="225">
        <f t="shared" si="0"/>
        <v>7246.8473048221731</v>
      </c>
      <c r="R5" s="225">
        <f t="shared" si="0"/>
        <v>7622.1032445641267</v>
      </c>
      <c r="S5" s="225">
        <f t="shared" si="0"/>
        <v>7627.7129377204637</v>
      </c>
      <c r="T5" s="225">
        <f t="shared" si="0"/>
        <v>7609.2197509715716</v>
      </c>
      <c r="U5" s="225">
        <f t="shared" si="0"/>
        <v>7437.4846026381165</v>
      </c>
      <c r="V5" s="225">
        <f t="shared" si="0"/>
        <v>7479.9686683242744</v>
      </c>
      <c r="W5" s="225">
        <f t="shared" si="0"/>
        <v>7554.4099319173902</v>
      </c>
    </row>
    <row r="6" spans="1:23" ht="12" customHeight="1" x14ac:dyDescent="0.25">
      <c r="A6" s="202" t="s">
        <v>92</v>
      </c>
      <c r="B6" s="226">
        <v>50.486062707752353</v>
      </c>
      <c r="C6" s="226">
        <v>51.031992350922124</v>
      </c>
      <c r="D6" s="226">
        <v>51.399650882601591</v>
      </c>
      <c r="E6" s="226">
        <v>49.789102495085956</v>
      </c>
      <c r="F6" s="226">
        <v>49.81928899616652</v>
      </c>
      <c r="G6" s="226">
        <v>49.893771635196082</v>
      </c>
      <c r="H6" s="226">
        <v>50.982576221937862</v>
      </c>
      <c r="I6" s="226">
        <v>51.161694429959724</v>
      </c>
      <c r="J6" s="226">
        <v>50.675070814378969</v>
      </c>
      <c r="K6" s="226">
        <v>46.058241443568676</v>
      </c>
      <c r="L6" s="226">
        <v>49.594146699542591</v>
      </c>
      <c r="M6" s="226">
        <v>46.433854094113613</v>
      </c>
      <c r="N6" s="226">
        <v>45.10315495210147</v>
      </c>
      <c r="O6" s="226">
        <v>45.176918273452529</v>
      </c>
      <c r="P6" s="226">
        <v>44.164360162659449</v>
      </c>
      <c r="Q6" s="226">
        <v>45.714487672144912</v>
      </c>
      <c r="R6" s="226">
        <v>47.278534791892753</v>
      </c>
      <c r="S6" s="226">
        <v>48.21698009188254</v>
      </c>
      <c r="T6" s="226">
        <v>49.008924046709211</v>
      </c>
      <c r="U6" s="226">
        <v>47.278957247918612</v>
      </c>
      <c r="V6" s="226">
        <v>48.008428003210035</v>
      </c>
      <c r="W6" s="226">
        <v>48.931106351104582</v>
      </c>
    </row>
    <row r="7" spans="1:23" ht="12" customHeight="1" x14ac:dyDescent="0.25">
      <c r="A7" s="202" t="s">
        <v>93</v>
      </c>
      <c r="B7" s="226">
        <v>28.942758292188003</v>
      </c>
      <c r="C7" s="226">
        <v>29.074092327022246</v>
      </c>
      <c r="D7" s="226">
        <v>29.778128664115115</v>
      </c>
      <c r="E7" s="226">
        <v>29.324319899442528</v>
      </c>
      <c r="F7" s="226">
        <v>29.755729356225405</v>
      </c>
      <c r="G7" s="226">
        <v>30.336823010074362</v>
      </c>
      <c r="H7" s="226">
        <v>31.221449287481658</v>
      </c>
      <c r="I7" s="226">
        <v>31.931812196403669</v>
      </c>
      <c r="J7" s="226">
        <v>30.964715532238404</v>
      </c>
      <c r="K7" s="226">
        <v>29.094057851556297</v>
      </c>
      <c r="L7" s="226">
        <v>31.432778258029316</v>
      </c>
      <c r="M7" s="226">
        <v>30.50111407924387</v>
      </c>
      <c r="N7" s="226">
        <v>28.996216398670992</v>
      </c>
      <c r="O7" s="226">
        <v>29.782234760645146</v>
      </c>
      <c r="P7" s="226">
        <v>29.000716214824955</v>
      </c>
      <c r="Q7" s="226">
        <v>30.727181800225672</v>
      </c>
      <c r="R7" s="226">
        <v>31.517016159442619</v>
      </c>
      <c r="S7" s="226">
        <v>32.181481403989928</v>
      </c>
      <c r="T7" s="226">
        <v>33.290654693202249</v>
      </c>
      <c r="U7" s="226">
        <v>31.615485124936779</v>
      </c>
      <c r="V7" s="226">
        <v>33.064367386788213</v>
      </c>
      <c r="W7" s="226">
        <v>33.69901816337606</v>
      </c>
    </row>
    <row r="8" spans="1:23" ht="12" customHeight="1" x14ac:dyDescent="0.25">
      <c r="A8" s="202" t="s">
        <v>94</v>
      </c>
      <c r="B8" s="226">
        <v>251.78077467475228</v>
      </c>
      <c r="C8" s="226">
        <v>252.83929375778777</v>
      </c>
      <c r="D8" s="226">
        <v>257.54596843754393</v>
      </c>
      <c r="E8" s="226">
        <v>252.64375083959962</v>
      </c>
      <c r="F8" s="226">
        <v>255.72605366853381</v>
      </c>
      <c r="G8" s="226">
        <v>259.2028290112064</v>
      </c>
      <c r="H8" s="226">
        <v>264.87679645858242</v>
      </c>
      <c r="I8" s="226">
        <v>269.168608117909</v>
      </c>
      <c r="J8" s="226">
        <v>261.58865560557007</v>
      </c>
      <c r="K8" s="226">
        <v>238.94380265104135</v>
      </c>
      <c r="L8" s="226">
        <v>257.58859653858281</v>
      </c>
      <c r="M8" s="226">
        <v>252.31839809620095</v>
      </c>
      <c r="N8" s="226">
        <v>239.85295491131285</v>
      </c>
      <c r="O8" s="226">
        <v>244.06931619385776</v>
      </c>
      <c r="P8" s="226">
        <v>236.98871613775395</v>
      </c>
      <c r="Q8" s="226">
        <v>248.33071357185818</v>
      </c>
      <c r="R8" s="226">
        <v>255.37332895901852</v>
      </c>
      <c r="S8" s="226">
        <v>259.42700281787342</v>
      </c>
      <c r="T8" s="226">
        <v>265.11585993016547</v>
      </c>
      <c r="U8" s="226">
        <v>253.60243953895031</v>
      </c>
      <c r="V8" s="226">
        <v>260.69814396364615</v>
      </c>
      <c r="W8" s="226">
        <v>263.93455993708699</v>
      </c>
    </row>
    <row r="9" spans="1:23" ht="12" customHeight="1" x14ac:dyDescent="0.25">
      <c r="A9" s="202" t="s">
        <v>95</v>
      </c>
      <c r="B9" s="226">
        <v>187.21508150740695</v>
      </c>
      <c r="C9" s="226">
        <v>187.2885298393509</v>
      </c>
      <c r="D9" s="226">
        <v>192.52182251169333</v>
      </c>
      <c r="E9" s="226">
        <v>189.87510247118516</v>
      </c>
      <c r="F9" s="226">
        <v>192.56059608249529</v>
      </c>
      <c r="G9" s="226">
        <v>196.90939420196986</v>
      </c>
      <c r="H9" s="226">
        <v>203.38343196201245</v>
      </c>
      <c r="I9" s="226">
        <v>208.91080917579418</v>
      </c>
      <c r="J9" s="226">
        <v>201.29331012391245</v>
      </c>
      <c r="K9" s="226">
        <v>188.40762846283121</v>
      </c>
      <c r="L9" s="226">
        <v>203.23453024348686</v>
      </c>
      <c r="M9" s="226">
        <v>199.40497421747691</v>
      </c>
      <c r="N9" s="226">
        <v>189.28212398895738</v>
      </c>
      <c r="O9" s="226">
        <v>194.29846343357144</v>
      </c>
      <c r="P9" s="226">
        <v>188.96791533465188</v>
      </c>
      <c r="Q9" s="226">
        <v>200.58287885637844</v>
      </c>
      <c r="R9" s="226">
        <v>205.19193560000204</v>
      </c>
      <c r="S9" s="226">
        <v>208.67786754472144</v>
      </c>
      <c r="T9" s="226">
        <v>215.94145652764919</v>
      </c>
      <c r="U9" s="226">
        <v>204.70331491017842</v>
      </c>
      <c r="V9" s="226">
        <v>215.67502727303466</v>
      </c>
      <c r="W9" s="226">
        <v>220.92036024700616</v>
      </c>
    </row>
    <row r="10" spans="1:23" ht="12" customHeight="1" x14ac:dyDescent="0.25">
      <c r="A10" s="36" t="s">
        <v>96</v>
      </c>
      <c r="B10" s="227">
        <f t="shared" ref="B10:W10" si="1">SUM(B11:B15)</f>
        <v>206.64212086539743</v>
      </c>
      <c r="C10" s="227">
        <f t="shared" si="1"/>
        <v>198.83254688907687</v>
      </c>
      <c r="D10" s="227">
        <f t="shared" si="1"/>
        <v>196.67033405699817</v>
      </c>
      <c r="E10" s="227">
        <f t="shared" si="1"/>
        <v>194.15971252078305</v>
      </c>
      <c r="F10" s="227">
        <f t="shared" si="1"/>
        <v>196.3226277391081</v>
      </c>
      <c r="G10" s="227">
        <f t="shared" si="1"/>
        <v>196.2222739346841</v>
      </c>
      <c r="H10" s="227">
        <f t="shared" si="1"/>
        <v>190.50715156003028</v>
      </c>
      <c r="I10" s="227">
        <f t="shared" si="1"/>
        <v>188.20101282946456</v>
      </c>
      <c r="J10" s="227">
        <f t="shared" si="1"/>
        <v>183.91005956454458</v>
      </c>
      <c r="K10" s="227">
        <f t="shared" si="1"/>
        <v>164.82678281915315</v>
      </c>
      <c r="L10" s="227">
        <f t="shared" si="1"/>
        <v>180.23987590833195</v>
      </c>
      <c r="M10" s="227">
        <f t="shared" si="1"/>
        <v>173.81220246035582</v>
      </c>
      <c r="N10" s="227">
        <f t="shared" si="1"/>
        <v>172.71105017337379</v>
      </c>
      <c r="O10" s="227">
        <f t="shared" si="1"/>
        <v>177.14156002810014</v>
      </c>
      <c r="P10" s="227">
        <f t="shared" si="1"/>
        <v>167.25051015603589</v>
      </c>
      <c r="Q10" s="227">
        <f t="shared" si="1"/>
        <v>173.16876416977729</v>
      </c>
      <c r="R10" s="227">
        <f t="shared" si="1"/>
        <v>183.66958286838229</v>
      </c>
      <c r="S10" s="227">
        <f t="shared" si="1"/>
        <v>186.77623685192793</v>
      </c>
      <c r="T10" s="227">
        <f t="shared" si="1"/>
        <v>183.97596588187548</v>
      </c>
      <c r="U10" s="227">
        <f t="shared" si="1"/>
        <v>180.79512467196739</v>
      </c>
      <c r="V10" s="227">
        <f t="shared" si="1"/>
        <v>182.74446592838672</v>
      </c>
      <c r="W10" s="227">
        <f t="shared" si="1"/>
        <v>184.9578100297453</v>
      </c>
    </row>
    <row r="11" spans="1:23" ht="12" customHeight="1" x14ac:dyDescent="0.25">
      <c r="A11" s="37" t="s">
        <v>83</v>
      </c>
      <c r="B11" s="228">
        <v>6.9391009755432229</v>
      </c>
      <c r="C11" s="228">
        <v>6.6959947218734648</v>
      </c>
      <c r="D11" s="228">
        <v>5.8460453128310528</v>
      </c>
      <c r="E11" s="228">
        <v>5.5769886178599357</v>
      </c>
      <c r="F11" s="228">
        <v>5.760083520932918</v>
      </c>
      <c r="G11" s="228">
        <v>6.0351560740364398</v>
      </c>
      <c r="H11" s="228">
        <v>6.2111856046825995</v>
      </c>
      <c r="I11" s="228">
        <v>6.0318401996114579</v>
      </c>
      <c r="J11" s="228">
        <v>5.9518761095332238</v>
      </c>
      <c r="K11" s="228">
        <v>5.7348538336170893</v>
      </c>
      <c r="L11" s="228">
        <v>4.6627986560604588</v>
      </c>
      <c r="M11" s="228">
        <v>4.9440423763361858</v>
      </c>
      <c r="N11" s="228">
        <v>4.4880682725751671</v>
      </c>
      <c r="O11" s="228">
        <v>4.3927109280905494</v>
      </c>
      <c r="P11" s="228">
        <v>4.6482324869350506</v>
      </c>
      <c r="Q11" s="228">
        <v>4.1695510911296347</v>
      </c>
      <c r="R11" s="228">
        <v>4.531596738196872</v>
      </c>
      <c r="S11" s="228">
        <v>4.0124259742534143</v>
      </c>
      <c r="T11" s="228">
        <v>4.8652153375288121</v>
      </c>
      <c r="U11" s="228">
        <v>4.3897680268474453</v>
      </c>
      <c r="V11" s="228">
        <v>4.4222548072866985</v>
      </c>
      <c r="W11" s="228">
        <v>3.8709812878333119</v>
      </c>
    </row>
    <row r="12" spans="1:23" ht="12" customHeight="1" x14ac:dyDescent="0.25">
      <c r="A12" s="37" t="s">
        <v>72</v>
      </c>
      <c r="B12" s="228">
        <v>160.70238529674839</v>
      </c>
      <c r="C12" s="228">
        <v>150.60514337801897</v>
      </c>
      <c r="D12" s="228">
        <v>147.07213922416972</v>
      </c>
      <c r="E12" s="228">
        <v>146.30144731846721</v>
      </c>
      <c r="F12" s="228">
        <v>148.4417641016301</v>
      </c>
      <c r="G12" s="228">
        <v>148.04127651840247</v>
      </c>
      <c r="H12" s="228">
        <v>138.52933348246125</v>
      </c>
      <c r="I12" s="228">
        <v>132.90159885935299</v>
      </c>
      <c r="J12" s="228">
        <v>127.62722282956312</v>
      </c>
      <c r="K12" s="228">
        <v>116.63365875333405</v>
      </c>
      <c r="L12" s="228">
        <v>132.51683836600088</v>
      </c>
      <c r="M12" s="228">
        <v>128.9387551175831</v>
      </c>
      <c r="N12" s="228">
        <v>130.22097960522376</v>
      </c>
      <c r="O12" s="228">
        <v>134.99171956178387</v>
      </c>
      <c r="P12" s="228">
        <v>125.05018519967582</v>
      </c>
      <c r="Q12" s="228">
        <v>129.65195097125729</v>
      </c>
      <c r="R12" s="228">
        <v>138.44010534454816</v>
      </c>
      <c r="S12" s="228">
        <v>141.20486941793166</v>
      </c>
      <c r="T12" s="228">
        <v>136.60186191778018</v>
      </c>
      <c r="U12" s="228">
        <v>135.84026769664928</v>
      </c>
      <c r="V12" s="228">
        <v>136.17916437831516</v>
      </c>
      <c r="W12" s="228">
        <v>139.81294057700825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39.000634593105801</v>
      </c>
      <c r="C15" s="229">
        <v>41.531408789184454</v>
      </c>
      <c r="D15" s="229">
        <v>43.752149519997388</v>
      </c>
      <c r="E15" s="229">
        <v>42.28127658445591</v>
      </c>
      <c r="F15" s="229">
        <v>42.120780116545085</v>
      </c>
      <c r="G15" s="229">
        <v>42.145841342245191</v>
      </c>
      <c r="H15" s="229">
        <v>45.766632472886414</v>
      </c>
      <c r="I15" s="229">
        <v>49.267573770500107</v>
      </c>
      <c r="J15" s="229">
        <v>50.330960625448228</v>
      </c>
      <c r="K15" s="229">
        <v>42.458270232202025</v>
      </c>
      <c r="L15" s="229">
        <v>43.060238886270596</v>
      </c>
      <c r="M15" s="229">
        <v>39.929404966436522</v>
      </c>
      <c r="N15" s="229">
        <v>38.002002295574869</v>
      </c>
      <c r="O15" s="229">
        <v>37.757129538225747</v>
      </c>
      <c r="P15" s="229">
        <v>37.552092469425027</v>
      </c>
      <c r="Q15" s="229">
        <v>39.347262107390343</v>
      </c>
      <c r="R15" s="229">
        <v>40.697880785637274</v>
      </c>
      <c r="S15" s="229">
        <v>41.558941459742869</v>
      </c>
      <c r="T15" s="229">
        <v>42.508888626566502</v>
      </c>
      <c r="U15" s="229">
        <v>40.565088948470681</v>
      </c>
      <c r="V15" s="229">
        <v>42.143046742784861</v>
      </c>
      <c r="W15" s="229">
        <v>41.273888164903752</v>
      </c>
    </row>
    <row r="16" spans="1:23" ht="12" customHeight="1" x14ac:dyDescent="0.25">
      <c r="A16" s="39" t="s">
        <v>98</v>
      </c>
      <c r="B16" s="230">
        <f t="shared" ref="B16:W16" si="2">SUM(B17:B26)</f>
        <v>4331.9189233545276</v>
      </c>
      <c r="C16" s="230">
        <f t="shared" si="2"/>
        <v>4359.4594438495733</v>
      </c>
      <c r="D16" s="230">
        <f t="shared" si="2"/>
        <v>4603.802697508766</v>
      </c>
      <c r="E16" s="230">
        <f t="shared" si="2"/>
        <v>4714.0703922701623</v>
      </c>
      <c r="F16" s="230">
        <f t="shared" si="2"/>
        <v>4804.764984113408</v>
      </c>
      <c r="G16" s="230">
        <f t="shared" si="2"/>
        <v>4731.9570322655436</v>
      </c>
      <c r="H16" s="230">
        <f t="shared" si="2"/>
        <v>4556.0589184480768</v>
      </c>
      <c r="I16" s="230">
        <f t="shared" si="2"/>
        <v>4655.4993846994894</v>
      </c>
      <c r="J16" s="230">
        <f t="shared" si="2"/>
        <v>4330.6761331397829</v>
      </c>
      <c r="K16" s="230">
        <f t="shared" si="2"/>
        <v>3897.4752483303009</v>
      </c>
      <c r="L16" s="230">
        <f t="shared" si="2"/>
        <v>4264.5815604470718</v>
      </c>
      <c r="M16" s="230">
        <f t="shared" si="2"/>
        <v>4033.4646979969866</v>
      </c>
      <c r="N16" s="230">
        <f t="shared" si="2"/>
        <v>4167.5487972126839</v>
      </c>
      <c r="O16" s="230">
        <f t="shared" si="2"/>
        <v>4095.7477936642772</v>
      </c>
      <c r="P16" s="230">
        <f t="shared" si="2"/>
        <v>4084.7658906922352</v>
      </c>
      <c r="Q16" s="230">
        <f t="shared" si="2"/>
        <v>3901.3763138558875</v>
      </c>
      <c r="R16" s="230">
        <f t="shared" si="2"/>
        <v>4112.4090905194025</v>
      </c>
      <c r="S16" s="230">
        <f t="shared" si="2"/>
        <v>4057.2437302891312</v>
      </c>
      <c r="T16" s="230">
        <f t="shared" si="2"/>
        <v>4034.971693318515</v>
      </c>
      <c r="U16" s="230">
        <f t="shared" si="2"/>
        <v>3942.5462588077894</v>
      </c>
      <c r="V16" s="230">
        <f t="shared" si="2"/>
        <v>4001.6332861197907</v>
      </c>
      <c r="W16" s="230">
        <f t="shared" si="2"/>
        <v>4040.5767471255972</v>
      </c>
    </row>
    <row r="17" spans="1:23" ht="12" customHeight="1" x14ac:dyDescent="0.25">
      <c r="A17" s="46" t="s">
        <v>30</v>
      </c>
      <c r="B17" s="231">
        <v>9.312151901952463</v>
      </c>
      <c r="C17" s="231">
        <v>9.1318974597466962</v>
      </c>
      <c r="D17" s="231">
        <v>10.218018069300575</v>
      </c>
      <c r="E17" s="231">
        <v>7.8383505618634191</v>
      </c>
      <c r="F17" s="231">
        <v>5.1369617354543147</v>
      </c>
      <c r="G17" s="231">
        <v>6.4418720617465279</v>
      </c>
      <c r="H17" s="231">
        <v>8.6396972356028847</v>
      </c>
      <c r="I17" s="231">
        <v>16.902865858712456</v>
      </c>
      <c r="J17" s="231">
        <v>12.856958745800284</v>
      </c>
      <c r="K17" s="231">
        <v>13.102154144145056</v>
      </c>
      <c r="L17" s="231">
        <v>13.329058359763561</v>
      </c>
      <c r="M17" s="231">
        <v>12.406521806392375</v>
      </c>
      <c r="N17" s="231">
        <v>13.54012919548954</v>
      </c>
      <c r="O17" s="231">
        <v>9.3619609752449069</v>
      </c>
      <c r="P17" s="231">
        <v>9.3481474163888905</v>
      </c>
      <c r="Q17" s="231">
        <v>6.8820661265310195</v>
      </c>
      <c r="R17" s="231">
        <v>9.1683826064358698</v>
      </c>
      <c r="S17" s="231">
        <v>11.362145355768758</v>
      </c>
      <c r="T17" s="231">
        <v>10.101140604753724</v>
      </c>
      <c r="U17" s="231">
        <v>9.9537635720945197</v>
      </c>
      <c r="V17" s="231">
        <v>6.0184663225629338</v>
      </c>
      <c r="W17" s="231">
        <v>6.3906712453085071</v>
      </c>
    </row>
    <row r="18" spans="1:23" ht="12" customHeight="1" x14ac:dyDescent="0.25">
      <c r="A18" s="46" t="s">
        <v>32</v>
      </c>
      <c r="B18" s="231">
        <v>953.38751131483184</v>
      </c>
      <c r="C18" s="231">
        <v>1084.3346314760547</v>
      </c>
      <c r="D18" s="231">
        <v>1264.4029261928026</v>
      </c>
      <c r="E18" s="231">
        <v>1367.6520073680888</v>
      </c>
      <c r="F18" s="231">
        <v>1337.0338689025073</v>
      </c>
      <c r="G18" s="231">
        <v>1294.8418057453857</v>
      </c>
      <c r="H18" s="231">
        <v>1576.0060201701631</v>
      </c>
      <c r="I18" s="231">
        <v>1713.4260004351602</v>
      </c>
      <c r="J18" s="231">
        <v>1467.1113574016413</v>
      </c>
      <c r="K18" s="231">
        <v>1413.3640430676116</v>
      </c>
      <c r="L18" s="231">
        <v>1610.8001986435831</v>
      </c>
      <c r="M18" s="231">
        <v>1383.0742996093343</v>
      </c>
      <c r="N18" s="231">
        <v>1605.4434182479165</v>
      </c>
      <c r="O18" s="231">
        <v>1492.1003182678874</v>
      </c>
      <c r="P18" s="231">
        <v>1507.7410217431966</v>
      </c>
      <c r="Q18" s="231">
        <v>1515.7703511990564</v>
      </c>
      <c r="R18" s="231">
        <v>1726.6511300589411</v>
      </c>
      <c r="S18" s="231">
        <v>1727.6570275213746</v>
      </c>
      <c r="T18" s="231">
        <v>1770.3298847644521</v>
      </c>
      <c r="U18" s="231">
        <v>1585.4665297465242</v>
      </c>
      <c r="V18" s="231">
        <v>1771.1300813009136</v>
      </c>
      <c r="W18" s="231">
        <v>1712.7085462017812</v>
      </c>
    </row>
    <row r="19" spans="1:23" ht="12" customHeight="1" x14ac:dyDescent="0.25">
      <c r="A19" s="46" t="s">
        <v>33</v>
      </c>
      <c r="B19" s="231">
        <v>2.2404978790136258</v>
      </c>
      <c r="C19" s="231">
        <v>1.7392577151487947</v>
      </c>
      <c r="D19" s="231">
        <v>1.9483999295277572</v>
      </c>
      <c r="E19" s="231">
        <v>1.5084347840744736</v>
      </c>
      <c r="F19" s="231">
        <v>0.93216442887066675</v>
      </c>
      <c r="G19" s="231">
        <v>1.0421759499352072</v>
      </c>
      <c r="H19" s="231">
        <v>1.7072138407089998</v>
      </c>
      <c r="I19" s="231">
        <v>2.6372253110473083</v>
      </c>
      <c r="J19" s="231">
        <v>3.2310699803386269</v>
      </c>
      <c r="K19" s="231">
        <v>1.544905250572882</v>
      </c>
      <c r="L19" s="231">
        <v>3.2786955336824835</v>
      </c>
      <c r="M19" s="231">
        <v>2.2398807315176708</v>
      </c>
      <c r="N19" s="231">
        <v>1.2213224358544383</v>
      </c>
      <c r="O19" s="231">
        <v>1.9726996190419603</v>
      </c>
      <c r="P19" s="231">
        <v>2.7915837268323798</v>
      </c>
      <c r="Q19" s="231">
        <v>1.4155747424795648</v>
      </c>
      <c r="R19" s="231">
        <v>1.6010600699035618</v>
      </c>
      <c r="S19" s="231">
        <v>1.5795263808422215</v>
      </c>
      <c r="T19" s="231">
        <v>1.6198836406950106</v>
      </c>
      <c r="U19" s="231">
        <v>1.4287058374660062</v>
      </c>
      <c r="V19" s="231">
        <v>1.3113394749880571</v>
      </c>
      <c r="W19" s="231">
        <v>1.7190072323960663</v>
      </c>
    </row>
    <row r="20" spans="1:23" ht="12" customHeight="1" x14ac:dyDescent="0.25">
      <c r="A20" s="46" t="s">
        <v>83</v>
      </c>
      <c r="B20" s="231">
        <v>43.087821261297997</v>
      </c>
      <c r="C20" s="231">
        <v>40.0191439377815</v>
      </c>
      <c r="D20" s="231">
        <v>33.695602051427301</v>
      </c>
      <c r="E20" s="231">
        <v>31.489383278893502</v>
      </c>
      <c r="F20" s="231">
        <v>33.000775144141983</v>
      </c>
      <c r="G20" s="231">
        <v>37.233106394941466</v>
      </c>
      <c r="H20" s="231">
        <v>41.131130164278623</v>
      </c>
      <c r="I20" s="231">
        <v>40.323223028368695</v>
      </c>
      <c r="J20" s="231">
        <v>36.486424603182058</v>
      </c>
      <c r="K20" s="231">
        <v>34.537107348335937</v>
      </c>
      <c r="L20" s="231">
        <v>27.505646410596299</v>
      </c>
      <c r="M20" s="231">
        <v>28.035635998652925</v>
      </c>
      <c r="N20" s="231">
        <v>27.206904610080002</v>
      </c>
      <c r="O20" s="231">
        <v>25.308421051182592</v>
      </c>
      <c r="P20" s="231">
        <v>27.077171346752642</v>
      </c>
      <c r="Q20" s="231">
        <v>25.825678612202022</v>
      </c>
      <c r="R20" s="231">
        <v>26.236377140829557</v>
      </c>
      <c r="S20" s="231">
        <v>22.457048495166934</v>
      </c>
      <c r="T20" s="231">
        <v>37.25664825428526</v>
      </c>
      <c r="U20" s="231">
        <v>33.153743282908628</v>
      </c>
      <c r="V20" s="231">
        <v>31.925080985808435</v>
      </c>
      <c r="W20" s="231">
        <v>26.727077740066182</v>
      </c>
    </row>
    <row r="21" spans="1:23" ht="12" customHeight="1" x14ac:dyDescent="0.25">
      <c r="A21" s="46" t="s">
        <v>70</v>
      </c>
      <c r="B21" s="231">
        <v>2.4815221523298452</v>
      </c>
      <c r="C21" s="231">
        <v>4.0237752420568853</v>
      </c>
      <c r="D21" s="231">
        <v>1.1454075669718566</v>
      </c>
      <c r="E21" s="231">
        <v>2.9385682487812175</v>
      </c>
      <c r="F21" s="231">
        <v>2.2279739579255939</v>
      </c>
      <c r="G21" s="231">
        <v>1.6104267857461523</v>
      </c>
      <c r="H21" s="231">
        <v>0.56161215847928125</v>
      </c>
      <c r="I21" s="231">
        <v>0.50668792894227943</v>
      </c>
      <c r="J21" s="231">
        <v>0.43522257804632275</v>
      </c>
      <c r="K21" s="231">
        <v>7.953794669993848E-2</v>
      </c>
      <c r="L21" s="231">
        <v>8.6990521436776519E-2</v>
      </c>
      <c r="M21" s="231">
        <v>7.0149695357692984E-2</v>
      </c>
      <c r="N21" s="231">
        <v>5.0811711639490512E-2</v>
      </c>
      <c r="O21" s="231">
        <v>2.0197646526092926E-2</v>
      </c>
      <c r="P21" s="231">
        <v>2.1633014335905601E-2</v>
      </c>
      <c r="Q21" s="231">
        <v>2.7086506122671338E-2</v>
      </c>
      <c r="R21" s="231">
        <v>2.7329345571918604E-2</v>
      </c>
      <c r="S21" s="231">
        <v>2.9484534419282317E-2</v>
      </c>
      <c r="T21" s="231">
        <v>1.2795459499173194E-4</v>
      </c>
      <c r="U21" s="231">
        <v>0</v>
      </c>
      <c r="V21" s="231">
        <v>0</v>
      </c>
      <c r="W21" s="231">
        <v>0</v>
      </c>
    </row>
    <row r="22" spans="1:23" ht="12" customHeight="1" x14ac:dyDescent="0.25">
      <c r="A22" s="46" t="s">
        <v>34</v>
      </c>
      <c r="B22" s="231">
        <v>58.170558640512382</v>
      </c>
      <c r="C22" s="231">
        <v>54.415126103966642</v>
      </c>
      <c r="D22" s="231">
        <v>53.864918766534181</v>
      </c>
      <c r="E22" s="231">
        <v>44.173095362015793</v>
      </c>
      <c r="F22" s="231">
        <v>20.857154522635064</v>
      </c>
      <c r="G22" s="231">
        <v>19.821109589244838</v>
      </c>
      <c r="H22" s="231">
        <v>30.891285143028448</v>
      </c>
      <c r="I22" s="231">
        <v>23.377159276985669</v>
      </c>
      <c r="J22" s="231">
        <v>23.020189216032922</v>
      </c>
      <c r="K22" s="231">
        <v>12.122328084831555</v>
      </c>
      <c r="L22" s="231">
        <v>16.01872848447513</v>
      </c>
      <c r="M22" s="231">
        <v>18.670662767500179</v>
      </c>
      <c r="N22" s="231">
        <v>16.485533374461973</v>
      </c>
      <c r="O22" s="231">
        <v>9.7712990103904591</v>
      </c>
      <c r="P22" s="231">
        <v>30.95891947920839</v>
      </c>
      <c r="Q22" s="231">
        <v>4.877349486663169</v>
      </c>
      <c r="R22" s="231">
        <v>0.35464624762687064</v>
      </c>
      <c r="S22" s="231">
        <v>1.1731385776439334</v>
      </c>
      <c r="T22" s="231">
        <v>1.1488531771509238</v>
      </c>
      <c r="U22" s="231">
        <v>28.687060101574833</v>
      </c>
      <c r="V22" s="231">
        <v>15.573178902994684</v>
      </c>
      <c r="W22" s="231">
        <v>21.917950748813865</v>
      </c>
    </row>
    <row r="23" spans="1:23" ht="12" customHeight="1" x14ac:dyDescent="0.25">
      <c r="A23" s="46" t="s">
        <v>72</v>
      </c>
      <c r="B23" s="231">
        <v>1361.0909331355776</v>
      </c>
      <c r="C23" s="231">
        <v>1250.676415437591</v>
      </c>
      <c r="D23" s="231">
        <v>1261.7779316057727</v>
      </c>
      <c r="E23" s="231">
        <v>1204.5750032080523</v>
      </c>
      <c r="F23" s="231">
        <v>1206.3679042422041</v>
      </c>
      <c r="G23" s="231">
        <v>1216.7908131586807</v>
      </c>
      <c r="H23" s="231">
        <v>1170.0959920674261</v>
      </c>
      <c r="I23" s="231">
        <v>1117.7932265310349</v>
      </c>
      <c r="J23" s="231">
        <v>1068.6497998667032</v>
      </c>
      <c r="K23" s="231">
        <v>955.01003737588337</v>
      </c>
      <c r="L23" s="231">
        <v>1040.0406287725816</v>
      </c>
      <c r="M23" s="231">
        <v>1056.1932447809397</v>
      </c>
      <c r="N23" s="231">
        <v>1018.0196983424225</v>
      </c>
      <c r="O23" s="231">
        <v>1060.8786555206079</v>
      </c>
      <c r="P23" s="231">
        <v>1009.6882474499286</v>
      </c>
      <c r="Q23" s="231">
        <v>1089.0721240936816</v>
      </c>
      <c r="R23" s="231">
        <v>1128.07482245493</v>
      </c>
      <c r="S23" s="231">
        <v>1174.8190598381445</v>
      </c>
      <c r="T23" s="231">
        <v>1154.8211613716305</v>
      </c>
      <c r="U23" s="231">
        <v>1171.6589112194451</v>
      </c>
      <c r="V23" s="231">
        <v>1173.5138145406991</v>
      </c>
      <c r="W23" s="231">
        <v>1209.6767558446572</v>
      </c>
    </row>
    <row r="24" spans="1:23" ht="12" customHeight="1" x14ac:dyDescent="0.25">
      <c r="A24" s="46" t="s">
        <v>36</v>
      </c>
      <c r="B24" s="231">
        <v>6.718937898702511</v>
      </c>
      <c r="C24" s="231">
        <v>7.0980466120774395</v>
      </c>
      <c r="D24" s="231">
        <v>7.1739613264550393</v>
      </c>
      <c r="E24" s="231">
        <v>7.9497935942228528</v>
      </c>
      <c r="F24" s="231">
        <v>9.4721143873546012</v>
      </c>
      <c r="G24" s="231">
        <v>9.2573083617027443</v>
      </c>
      <c r="H24" s="231">
        <v>10.203970601509598</v>
      </c>
      <c r="I24" s="231">
        <v>9.9479145991654523</v>
      </c>
      <c r="J24" s="231">
        <v>9.6353318726627073</v>
      </c>
      <c r="K24" s="231">
        <v>7.8253070458087928</v>
      </c>
      <c r="L24" s="231">
        <v>8.6954795440939066</v>
      </c>
      <c r="M24" s="231">
        <v>8.5263979453476448</v>
      </c>
      <c r="N24" s="231">
        <v>8.5789659258927333</v>
      </c>
      <c r="O24" s="231">
        <v>8.7501057202123143</v>
      </c>
      <c r="P24" s="231">
        <v>9.0354976961938629</v>
      </c>
      <c r="Q24" s="231">
        <v>12.12492952047311</v>
      </c>
      <c r="R24" s="231">
        <v>12.735909211154832</v>
      </c>
      <c r="S24" s="231">
        <v>12.92540049014727</v>
      </c>
      <c r="T24" s="231">
        <v>11.477269725043699</v>
      </c>
      <c r="U24" s="231">
        <v>9.8674857883028579</v>
      </c>
      <c r="V24" s="231">
        <v>10.088600087305281</v>
      </c>
      <c r="W24" s="231">
        <v>9.8781864574258726</v>
      </c>
    </row>
    <row r="25" spans="1:23" ht="12" customHeight="1" x14ac:dyDescent="0.25">
      <c r="A25" s="46" t="s">
        <v>73</v>
      </c>
      <c r="B25" s="231">
        <v>15.689371427624163</v>
      </c>
      <c r="C25" s="231">
        <v>16.174448219420981</v>
      </c>
      <c r="D25" s="231">
        <v>18.316527670849752</v>
      </c>
      <c r="E25" s="231">
        <v>20.827829071360703</v>
      </c>
      <c r="F25" s="231">
        <v>24.475697540139816</v>
      </c>
      <c r="G25" s="231">
        <v>26.470783889874799</v>
      </c>
      <c r="H25" s="231">
        <v>28.394953488387991</v>
      </c>
      <c r="I25" s="231">
        <v>27.727106942236585</v>
      </c>
      <c r="J25" s="231">
        <v>27.610967535810154</v>
      </c>
      <c r="K25" s="231">
        <v>27.067217707915425</v>
      </c>
      <c r="L25" s="231">
        <v>23.710193539376334</v>
      </c>
      <c r="M25" s="231">
        <v>24.812412119187155</v>
      </c>
      <c r="N25" s="231">
        <v>24.519274883682456</v>
      </c>
      <c r="O25" s="231">
        <v>23.793737321964375</v>
      </c>
      <c r="P25" s="231">
        <v>37.980937122649458</v>
      </c>
      <c r="Q25" s="231">
        <v>45.931411146776497</v>
      </c>
      <c r="R25" s="231">
        <v>47.954515864948966</v>
      </c>
      <c r="S25" s="231">
        <v>46.539770308117902</v>
      </c>
      <c r="T25" s="231">
        <v>45.402112019207507</v>
      </c>
      <c r="U25" s="231">
        <v>38.553432207866749</v>
      </c>
      <c r="V25" s="231">
        <v>37.349422715530984</v>
      </c>
      <c r="W25" s="231">
        <v>32.345233934608437</v>
      </c>
    </row>
    <row r="26" spans="1:23" ht="12" customHeight="1" x14ac:dyDescent="0.25">
      <c r="A26" s="46" t="s">
        <v>79</v>
      </c>
      <c r="B26" s="231">
        <v>1879.7396177426849</v>
      </c>
      <c r="C26" s="231">
        <v>1891.8467016457284</v>
      </c>
      <c r="D26" s="231">
        <v>1951.2590043291243</v>
      </c>
      <c r="E26" s="231">
        <v>2025.1179267928094</v>
      </c>
      <c r="F26" s="231">
        <v>2165.2603692521752</v>
      </c>
      <c r="G26" s="231">
        <v>2118.447630328285</v>
      </c>
      <c r="H26" s="231">
        <v>1688.4270435784915</v>
      </c>
      <c r="I26" s="231">
        <v>1702.8579747878357</v>
      </c>
      <c r="J26" s="231">
        <v>1681.6388113395651</v>
      </c>
      <c r="K26" s="231">
        <v>1432.8226103584964</v>
      </c>
      <c r="L26" s="231">
        <v>1521.1159406374825</v>
      </c>
      <c r="M26" s="231">
        <v>1499.4354925427567</v>
      </c>
      <c r="N26" s="231">
        <v>1452.482738485244</v>
      </c>
      <c r="O26" s="231">
        <v>1463.7903985312191</v>
      </c>
      <c r="P26" s="231">
        <v>1450.1227316967481</v>
      </c>
      <c r="Q26" s="231">
        <v>1199.4497424219016</v>
      </c>
      <c r="R26" s="231">
        <v>1159.6049175190597</v>
      </c>
      <c r="S26" s="231">
        <v>1058.7011287875059</v>
      </c>
      <c r="T26" s="231">
        <v>1002.8146118067016</v>
      </c>
      <c r="U26" s="231">
        <v>1063.7766270516067</v>
      </c>
      <c r="V26" s="231">
        <v>954.7233017889879</v>
      </c>
      <c r="W26" s="231">
        <v>1019.2133177205401</v>
      </c>
    </row>
    <row r="27" spans="1:23" ht="12" customHeight="1" x14ac:dyDescent="0.25">
      <c r="A27" s="39" t="s">
        <v>99</v>
      </c>
      <c r="B27" s="230">
        <f t="shared" ref="B27:W27" si="3">SUM(B28:B37)</f>
        <v>3095.2916298979035</v>
      </c>
      <c r="C27" s="230">
        <f t="shared" si="3"/>
        <v>3060.0668560693557</v>
      </c>
      <c r="D27" s="230">
        <f t="shared" si="3"/>
        <v>3011.4468647208996</v>
      </c>
      <c r="E27" s="230">
        <f t="shared" si="3"/>
        <v>2981.3098812748722</v>
      </c>
      <c r="F27" s="230">
        <f t="shared" si="3"/>
        <v>3049.8883974102964</v>
      </c>
      <c r="G27" s="230">
        <f t="shared" si="3"/>
        <v>3060.1158061843607</v>
      </c>
      <c r="H27" s="230">
        <f t="shared" si="3"/>
        <v>2998.8576235855576</v>
      </c>
      <c r="I27" s="230">
        <f t="shared" si="3"/>
        <v>3018.9079681858975</v>
      </c>
      <c r="J27" s="230">
        <f t="shared" si="3"/>
        <v>2996.1076272431533</v>
      </c>
      <c r="K27" s="230">
        <f t="shared" si="3"/>
        <v>2623.0448181757893</v>
      </c>
      <c r="L27" s="230">
        <f t="shared" si="3"/>
        <v>2851.766067518709</v>
      </c>
      <c r="M27" s="230">
        <f t="shared" si="3"/>
        <v>2797.2235470471933</v>
      </c>
      <c r="N27" s="230">
        <f t="shared" si="3"/>
        <v>2609.6075035844215</v>
      </c>
      <c r="O27" s="230">
        <f t="shared" si="3"/>
        <v>2608.0645431703751</v>
      </c>
      <c r="P27" s="230">
        <f t="shared" si="3"/>
        <v>2489.3740247003498</v>
      </c>
      <c r="Q27" s="230">
        <f t="shared" si="3"/>
        <v>2646.9469648959011</v>
      </c>
      <c r="R27" s="230">
        <f t="shared" si="3"/>
        <v>2786.6637556659857</v>
      </c>
      <c r="S27" s="230">
        <f t="shared" si="3"/>
        <v>2835.1896387209372</v>
      </c>
      <c r="T27" s="230">
        <f t="shared" si="3"/>
        <v>2826.9151965734545</v>
      </c>
      <c r="U27" s="230">
        <f t="shared" si="3"/>
        <v>2776.9430223363756</v>
      </c>
      <c r="V27" s="230">
        <f t="shared" si="3"/>
        <v>2738.1449496494183</v>
      </c>
      <c r="W27" s="230">
        <f t="shared" si="3"/>
        <v>2761.3903300634738</v>
      </c>
    </row>
    <row r="28" spans="1:23" ht="12" customHeight="1" x14ac:dyDescent="0.25">
      <c r="A28" s="18" t="s">
        <v>30</v>
      </c>
      <c r="B28" s="232">
        <v>30.109455860144017</v>
      </c>
      <c r="C28" s="232">
        <v>29.953527447109192</v>
      </c>
      <c r="D28" s="232">
        <v>22.478195719405246</v>
      </c>
      <c r="E28" s="232">
        <v>20.827728510372591</v>
      </c>
      <c r="F28" s="232">
        <v>20.198553506619465</v>
      </c>
      <c r="G28" s="232">
        <v>19.608539942695874</v>
      </c>
      <c r="H28" s="232">
        <v>17.487102493271212</v>
      </c>
      <c r="I28" s="232">
        <v>26.284102388347986</v>
      </c>
      <c r="J28" s="232">
        <v>23.664329911029199</v>
      </c>
      <c r="K28" s="232">
        <v>21.291371824054849</v>
      </c>
      <c r="L28" s="232">
        <v>22.987836297655821</v>
      </c>
      <c r="M28" s="232">
        <v>21.45578455641196</v>
      </c>
      <c r="N28" s="232">
        <v>21.867207454844657</v>
      </c>
      <c r="O28" s="232">
        <v>17.561177851134349</v>
      </c>
      <c r="P28" s="232">
        <v>19.378864754785702</v>
      </c>
      <c r="Q28" s="232">
        <v>18.615094247090177</v>
      </c>
      <c r="R28" s="232">
        <v>23.612306406208091</v>
      </c>
      <c r="S28" s="232">
        <v>31.011367813223661</v>
      </c>
      <c r="T28" s="232">
        <v>33.827651935227991</v>
      </c>
      <c r="U28" s="232">
        <v>19.550439620562997</v>
      </c>
      <c r="V28" s="232">
        <v>16.439158664318136</v>
      </c>
      <c r="W28" s="232">
        <v>18.020715845504682</v>
      </c>
    </row>
    <row r="29" spans="1:23" ht="12" customHeight="1" x14ac:dyDescent="0.25">
      <c r="A29" s="18" t="s">
        <v>40</v>
      </c>
      <c r="B29" s="232">
        <v>3.221264191552407</v>
      </c>
      <c r="C29" s="232">
        <v>1.209815125055387</v>
      </c>
      <c r="D29" s="232">
        <v>7.2588907503166604</v>
      </c>
      <c r="E29" s="232">
        <v>3.239263641581724</v>
      </c>
      <c r="F29" s="232">
        <v>2.8343876529645269</v>
      </c>
      <c r="G29" s="232">
        <v>0.81956718435468678</v>
      </c>
      <c r="H29" s="232">
        <v>7.376259948874174</v>
      </c>
      <c r="I29" s="232">
        <v>5.7370738169358511</v>
      </c>
      <c r="J29" s="232">
        <v>4.5076971587933281</v>
      </c>
      <c r="K29" s="232">
        <v>3.2783205006451599</v>
      </c>
      <c r="L29" s="232">
        <v>6.1468832907331636</v>
      </c>
      <c r="M29" s="232">
        <v>4.5677857303229761</v>
      </c>
      <c r="N29" s="232">
        <v>4.1525658614489602</v>
      </c>
      <c r="O29" s="232">
        <v>4.1525658614636036</v>
      </c>
      <c r="P29" s="232">
        <v>4.1525658614586716</v>
      </c>
      <c r="Q29" s="232">
        <v>76.128956855966436</v>
      </c>
      <c r="R29" s="232">
        <v>92.33754343387622</v>
      </c>
      <c r="S29" s="232">
        <v>89.116362647657581</v>
      </c>
      <c r="T29" s="232">
        <v>78.548219813207353</v>
      </c>
      <c r="U29" s="232">
        <v>83.319091586265714</v>
      </c>
      <c r="V29" s="232">
        <v>70.794959139013457</v>
      </c>
      <c r="W29" s="232">
        <v>51.49451958027894</v>
      </c>
    </row>
    <row r="30" spans="1:23" ht="12" customHeight="1" x14ac:dyDescent="0.25">
      <c r="A30" s="18" t="s">
        <v>33</v>
      </c>
      <c r="B30" s="232">
        <v>2.8666935495436103</v>
      </c>
      <c r="C30" s="232">
        <v>2.0027876223284253</v>
      </c>
      <c r="D30" s="232">
        <v>1.9176691367069501</v>
      </c>
      <c r="E30" s="232">
        <v>1.8727099753001049</v>
      </c>
      <c r="F30" s="232">
        <v>2.2068293871004863</v>
      </c>
      <c r="G30" s="232">
        <v>2.5732094641426584</v>
      </c>
      <c r="H30" s="232">
        <v>1.6874497668640132</v>
      </c>
      <c r="I30" s="232">
        <v>4.4869612149025171</v>
      </c>
      <c r="J30" s="232">
        <v>4.1228317640091863</v>
      </c>
      <c r="K30" s="232">
        <v>4.644491685150772</v>
      </c>
      <c r="L30" s="232">
        <v>3.4815927494778562</v>
      </c>
      <c r="M30" s="232">
        <v>1.9999903027714963</v>
      </c>
      <c r="N30" s="232">
        <v>2.2780403976836623</v>
      </c>
      <c r="O30" s="232">
        <v>3.8510212664576766</v>
      </c>
      <c r="P30" s="232">
        <v>4.2790024048237161</v>
      </c>
      <c r="Q30" s="232">
        <v>1.6504811191299904</v>
      </c>
      <c r="R30" s="232">
        <v>1.5423243872452856</v>
      </c>
      <c r="S30" s="232">
        <v>1.6668377255081686</v>
      </c>
      <c r="T30" s="232">
        <v>1.8897880173387474</v>
      </c>
      <c r="U30" s="232">
        <v>1.6824260092882011</v>
      </c>
      <c r="V30" s="232">
        <v>1.8673968010179554</v>
      </c>
      <c r="W30" s="232">
        <v>2.1811483257211814</v>
      </c>
    </row>
    <row r="31" spans="1:23" ht="12" customHeight="1" x14ac:dyDescent="0.25">
      <c r="A31" s="18" t="s">
        <v>83</v>
      </c>
      <c r="B31" s="232">
        <v>221.46932682785706</v>
      </c>
      <c r="C31" s="232">
        <v>215.14820772533244</v>
      </c>
      <c r="D31" s="232">
        <v>203.6162436834237</v>
      </c>
      <c r="E31" s="232">
        <v>198.98724947107536</v>
      </c>
      <c r="F31" s="232">
        <v>202.76437962472238</v>
      </c>
      <c r="G31" s="232">
        <v>202.69242951464111</v>
      </c>
      <c r="H31" s="232">
        <v>198.80005078839304</v>
      </c>
      <c r="I31" s="232">
        <v>196.3832394355648</v>
      </c>
      <c r="J31" s="232">
        <v>195.25671551056269</v>
      </c>
      <c r="K31" s="232">
        <v>189.62548048766595</v>
      </c>
      <c r="L31" s="232">
        <v>167.84951123058983</v>
      </c>
      <c r="M31" s="232">
        <v>173.44772732579628</v>
      </c>
      <c r="N31" s="232">
        <v>158.52648315738645</v>
      </c>
      <c r="O31" s="232">
        <v>160.84272593927273</v>
      </c>
      <c r="P31" s="232">
        <v>162.61118219979289</v>
      </c>
      <c r="Q31" s="232">
        <v>148.57001302052899</v>
      </c>
      <c r="R31" s="232">
        <v>159.50760552658812</v>
      </c>
      <c r="S31" s="232">
        <v>150.69232506118448</v>
      </c>
      <c r="T31" s="232">
        <v>156.86886756689069</v>
      </c>
      <c r="U31" s="232">
        <v>146.83941024924252</v>
      </c>
      <c r="V31" s="232">
        <v>153.61448436093355</v>
      </c>
      <c r="W31" s="232">
        <v>143.82773319421511</v>
      </c>
    </row>
    <row r="32" spans="1:23" ht="12" customHeight="1" x14ac:dyDescent="0.25">
      <c r="A32" s="18" t="s">
        <v>70</v>
      </c>
      <c r="B32" s="232">
        <v>13.58758212835332</v>
      </c>
      <c r="C32" s="232">
        <v>13.857538415694538</v>
      </c>
      <c r="D32" s="232">
        <v>5.1761462375469227</v>
      </c>
      <c r="E32" s="232">
        <v>6.4173609470365562</v>
      </c>
      <c r="F32" s="232">
        <v>5.5711621292044642</v>
      </c>
      <c r="G32" s="232">
        <v>5.8787297197024788</v>
      </c>
      <c r="H32" s="232">
        <v>9.5659907283581482</v>
      </c>
      <c r="I32" s="232">
        <v>10.226272244992925</v>
      </c>
      <c r="J32" s="232">
        <v>11.7746226123607</v>
      </c>
      <c r="K32" s="232">
        <v>7.6533835301519613</v>
      </c>
      <c r="L32" s="232">
        <v>7.2511216151311251</v>
      </c>
      <c r="M32" s="232">
        <v>7.6908606267671411</v>
      </c>
      <c r="N32" s="232">
        <v>5.5819611124221638</v>
      </c>
      <c r="O32" s="232">
        <v>2.1528180909521764</v>
      </c>
      <c r="P32" s="232">
        <v>2.1421064150237101</v>
      </c>
      <c r="Q32" s="232">
        <v>2.1024095362347293</v>
      </c>
      <c r="R32" s="232">
        <v>2.1253806054723619</v>
      </c>
      <c r="S32" s="232">
        <v>2.4318962674695315</v>
      </c>
      <c r="T32" s="232">
        <v>2.7577235410842252E-4</v>
      </c>
      <c r="U32" s="232">
        <v>0</v>
      </c>
      <c r="V32" s="232">
        <v>0</v>
      </c>
      <c r="W32" s="232">
        <v>0</v>
      </c>
    </row>
    <row r="33" spans="1:23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1.0815646377861613E-3</v>
      </c>
      <c r="S33" s="232">
        <v>0</v>
      </c>
      <c r="T33" s="232">
        <v>0</v>
      </c>
      <c r="U33" s="232">
        <v>5.5102572183478957E-2</v>
      </c>
      <c r="V33" s="232">
        <v>3.6333700110196737E-2</v>
      </c>
      <c r="W33" s="232">
        <v>2.2602946998056556E-3</v>
      </c>
    </row>
    <row r="34" spans="1:23" ht="12" customHeight="1" x14ac:dyDescent="0.25">
      <c r="A34" s="18" t="s">
        <v>72</v>
      </c>
      <c r="B34" s="232">
        <v>1445.7198300606128</v>
      </c>
      <c r="C34" s="232">
        <v>1405.6183240569255</v>
      </c>
      <c r="D34" s="232">
        <v>1362.3683188935536</v>
      </c>
      <c r="E34" s="232">
        <v>1348.8986778890874</v>
      </c>
      <c r="F34" s="232">
        <v>1362.8605854614232</v>
      </c>
      <c r="G34" s="232">
        <v>1374.1641617964267</v>
      </c>
      <c r="H34" s="232">
        <v>1318.6841499617237</v>
      </c>
      <c r="I34" s="232">
        <v>1303.2280174247064</v>
      </c>
      <c r="J34" s="232">
        <v>1282.5521503510897</v>
      </c>
      <c r="K34" s="232">
        <v>1165.8419734839485</v>
      </c>
      <c r="L34" s="232">
        <v>1307.8389422767505</v>
      </c>
      <c r="M34" s="232">
        <v>1237.6597699112353</v>
      </c>
      <c r="N34" s="232">
        <v>1228.9970904849069</v>
      </c>
      <c r="O34" s="232">
        <v>1243.905607050054</v>
      </c>
      <c r="P34" s="232">
        <v>1179.4647760496712</v>
      </c>
      <c r="Q34" s="232">
        <v>1246.5008726239348</v>
      </c>
      <c r="R34" s="232">
        <v>1307.1565217766472</v>
      </c>
      <c r="S34" s="232">
        <v>1343.2895282142442</v>
      </c>
      <c r="T34" s="232">
        <v>1333.9793208699616</v>
      </c>
      <c r="U34" s="232">
        <v>1316.5274489075268</v>
      </c>
      <c r="V34" s="232">
        <v>1303.0245805573941</v>
      </c>
      <c r="W34" s="232">
        <v>1355.1425331551902</v>
      </c>
    </row>
    <row r="35" spans="1:23" ht="12" customHeight="1" x14ac:dyDescent="0.25">
      <c r="A35" s="18" t="s">
        <v>36</v>
      </c>
      <c r="B35" s="232">
        <v>79.411862059432565</v>
      </c>
      <c r="C35" s="232">
        <v>85.151252151914377</v>
      </c>
      <c r="D35" s="232">
        <v>83.68335909088529</v>
      </c>
      <c r="E35" s="232">
        <v>94.675948434000446</v>
      </c>
      <c r="F35" s="232">
        <v>113.55173056041501</v>
      </c>
      <c r="G35" s="232">
        <v>111.65634508896932</v>
      </c>
      <c r="H35" s="232">
        <v>119.78159834040569</v>
      </c>
      <c r="I35" s="232">
        <v>117.54102330135326</v>
      </c>
      <c r="J35" s="232">
        <v>114.42082169313322</v>
      </c>
      <c r="K35" s="232">
        <v>93.986112144659671</v>
      </c>
      <c r="L35" s="232">
        <v>103.00787445715011</v>
      </c>
      <c r="M35" s="232">
        <v>100.37824693688222</v>
      </c>
      <c r="N35" s="232">
        <v>101.53105026398896</v>
      </c>
      <c r="O35" s="232">
        <v>104.14123658477169</v>
      </c>
      <c r="P35" s="232">
        <v>107.34786420309248</v>
      </c>
      <c r="Q35" s="232">
        <v>110.62427687730296</v>
      </c>
      <c r="R35" s="232">
        <v>112.0704078986051</v>
      </c>
      <c r="S35" s="232">
        <v>121.81477348432105</v>
      </c>
      <c r="T35" s="232">
        <v>109.30025004424361</v>
      </c>
      <c r="U35" s="232">
        <v>90.371383546588106</v>
      </c>
      <c r="V35" s="232">
        <v>98.44869929277624</v>
      </c>
      <c r="W35" s="232">
        <v>115.09344152886968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</row>
    <row r="37" spans="1:23" ht="12" customHeight="1" x14ac:dyDescent="0.25">
      <c r="A37" s="47" t="s">
        <v>38</v>
      </c>
      <c r="B37" s="233">
        <v>1298.9056152204073</v>
      </c>
      <c r="C37" s="233">
        <v>1307.1254035249956</v>
      </c>
      <c r="D37" s="233">
        <v>1324.9480412090613</v>
      </c>
      <c r="E37" s="233">
        <v>1306.3909424064179</v>
      </c>
      <c r="F37" s="233">
        <v>1339.9007690878466</v>
      </c>
      <c r="G37" s="233">
        <v>1342.722823473428</v>
      </c>
      <c r="H37" s="233">
        <v>1325.4750215576676</v>
      </c>
      <c r="I37" s="233">
        <v>1355.0212783590935</v>
      </c>
      <c r="J37" s="233">
        <v>1359.8084582421754</v>
      </c>
      <c r="K37" s="233">
        <v>1136.7236845195123</v>
      </c>
      <c r="L37" s="233">
        <v>1233.2023056012206</v>
      </c>
      <c r="M37" s="233">
        <v>1250.0233816570058</v>
      </c>
      <c r="N37" s="233">
        <v>1086.6731048517395</v>
      </c>
      <c r="O37" s="233">
        <v>1071.4573905262689</v>
      </c>
      <c r="P37" s="233">
        <v>1009.9976628117015</v>
      </c>
      <c r="Q37" s="233">
        <v>1042.7548606157134</v>
      </c>
      <c r="R37" s="233">
        <v>1088.3105840667056</v>
      </c>
      <c r="S37" s="233">
        <v>1095.1665475073287</v>
      </c>
      <c r="T37" s="233">
        <v>1112.5008225542306</v>
      </c>
      <c r="U37" s="233">
        <v>1118.5977198447179</v>
      </c>
      <c r="V37" s="233">
        <v>1093.9193371338547</v>
      </c>
      <c r="W37" s="233">
        <v>1075.6279781389942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0.99999999999999989</v>
      </c>
      <c r="C41" s="234">
        <f t="shared" si="4"/>
        <v>1</v>
      </c>
      <c r="D41" s="234">
        <f t="shared" si="4"/>
        <v>0.99999999999999978</v>
      </c>
      <c r="E41" s="234">
        <f t="shared" si="4"/>
        <v>1</v>
      </c>
      <c r="F41" s="234">
        <f t="shared" si="4"/>
        <v>0.99999999999999978</v>
      </c>
      <c r="G41" s="234">
        <f t="shared" si="4"/>
        <v>0.99999999999999989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0.99999999999999989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6.1928784476036076E-3</v>
      </c>
      <c r="C42" s="235">
        <f t="shared" si="5"/>
        <v>6.2703705525810061E-3</v>
      </c>
      <c r="D42" s="235">
        <f t="shared" si="5"/>
        <v>6.1606893794979327E-3</v>
      </c>
      <c r="E42" s="235">
        <f t="shared" si="5"/>
        <v>5.9194011186024529E-3</v>
      </c>
      <c r="F42" s="235">
        <f t="shared" si="5"/>
        <v>5.8072306377361599E-3</v>
      </c>
      <c r="G42" s="235">
        <f t="shared" si="5"/>
        <v>5.852890415226541E-3</v>
      </c>
      <c r="H42" s="235">
        <f t="shared" si="5"/>
        <v>6.145523727469843E-3</v>
      </c>
      <c r="I42" s="235">
        <f t="shared" si="5"/>
        <v>6.0734832340568817E-3</v>
      </c>
      <c r="J42" s="235">
        <f t="shared" si="5"/>
        <v>6.2909639551271121E-3</v>
      </c>
      <c r="K42" s="235">
        <f t="shared" si="5"/>
        <v>6.4077906089794658E-3</v>
      </c>
      <c r="L42" s="235">
        <f t="shared" si="5"/>
        <v>6.3270449432902753E-3</v>
      </c>
      <c r="M42" s="235">
        <f t="shared" si="5"/>
        <v>6.1639287582962825E-3</v>
      </c>
      <c r="N42" s="235">
        <f t="shared" si="5"/>
        <v>6.0515951821172378E-3</v>
      </c>
      <c r="O42" s="235">
        <f t="shared" si="5"/>
        <v>6.1097109123943085E-3</v>
      </c>
      <c r="P42" s="235">
        <f t="shared" si="5"/>
        <v>6.0996182796160623E-3</v>
      </c>
      <c r="Q42" s="235">
        <f t="shared" si="5"/>
        <v>6.3081897202009116E-3</v>
      </c>
      <c r="R42" s="235">
        <f t="shared" si="5"/>
        <v>6.2028200451903475E-3</v>
      </c>
      <c r="S42" s="235">
        <f t="shared" si="5"/>
        <v>6.3212892888824613E-3</v>
      </c>
      <c r="T42" s="235">
        <f t="shared" si="5"/>
        <v>6.4407292272577066E-3</v>
      </c>
      <c r="U42" s="235">
        <f t="shared" si="5"/>
        <v>6.3568477481148007E-3</v>
      </c>
      <c r="V42" s="235">
        <f t="shared" si="5"/>
        <v>6.4182659222241489E-3</v>
      </c>
      <c r="W42" s="235">
        <f t="shared" si="5"/>
        <v>6.4771579504006799E-3</v>
      </c>
    </row>
    <row r="43" spans="1:23" ht="12" customHeight="1" x14ac:dyDescent="0.25">
      <c r="A43" s="202" t="s">
        <v>93</v>
      </c>
      <c r="B43" s="235">
        <f t="shared" ref="B43:W43" si="6">IF(B7=0,0,B7/B$5)</f>
        <v>3.5502666365457881E-3</v>
      </c>
      <c r="C43" s="235">
        <f t="shared" si="6"/>
        <v>3.572373406798559E-3</v>
      </c>
      <c r="D43" s="235">
        <f t="shared" si="6"/>
        <v>3.5691643396829906E-3</v>
      </c>
      <c r="E43" s="235">
        <f t="shared" si="6"/>
        <v>3.4863535054111159E-3</v>
      </c>
      <c r="F43" s="235">
        <f t="shared" si="6"/>
        <v>3.4685035986554099E-3</v>
      </c>
      <c r="G43" s="235">
        <f t="shared" si="6"/>
        <v>3.5587227584702196E-3</v>
      </c>
      <c r="H43" s="235">
        <f t="shared" si="6"/>
        <v>3.76348493192959E-3</v>
      </c>
      <c r="I43" s="235">
        <f t="shared" si="6"/>
        <v>3.7906744131277867E-3</v>
      </c>
      <c r="J43" s="235">
        <f t="shared" si="6"/>
        <v>3.8440579591415757E-3</v>
      </c>
      <c r="K43" s="235">
        <f t="shared" si="6"/>
        <v>4.0476714879946769E-3</v>
      </c>
      <c r="L43" s="235">
        <f t="shared" si="6"/>
        <v>4.0100821158570946E-3</v>
      </c>
      <c r="M43" s="235">
        <f t="shared" si="6"/>
        <v>4.0489142652700974E-3</v>
      </c>
      <c r="N43" s="235">
        <f t="shared" si="6"/>
        <v>3.890489781572375E-3</v>
      </c>
      <c r="O43" s="235">
        <f t="shared" si="6"/>
        <v>4.027739201049688E-3</v>
      </c>
      <c r="P43" s="235">
        <f t="shared" si="6"/>
        <v>4.0053404621825783E-3</v>
      </c>
      <c r="Q43" s="235">
        <f t="shared" si="6"/>
        <v>4.2400757885127909E-3</v>
      </c>
      <c r="R43" s="235">
        <f t="shared" si="6"/>
        <v>4.1349500457002709E-3</v>
      </c>
      <c r="S43" s="235">
        <f t="shared" si="6"/>
        <v>4.2190210442826833E-3</v>
      </c>
      <c r="T43" s="235">
        <f t="shared" si="6"/>
        <v>4.3750418285595687E-3</v>
      </c>
      <c r="U43" s="235">
        <f t="shared" si="6"/>
        <v>4.2508303296147458E-3</v>
      </c>
      <c r="V43" s="235">
        <f t="shared" si="6"/>
        <v>4.4203884872950376E-3</v>
      </c>
      <c r="W43" s="235">
        <f t="shared" si="6"/>
        <v>4.4608405510267153E-3</v>
      </c>
    </row>
    <row r="44" spans="1:23" ht="12" customHeight="1" x14ac:dyDescent="0.25">
      <c r="A44" s="202" t="s">
        <v>94</v>
      </c>
      <c r="B44" s="235">
        <f t="shared" ref="B44:W44" si="7">IF(B8=0,0,B8/B$5)</f>
        <v>3.088471648165949E-2</v>
      </c>
      <c r="C44" s="235">
        <f t="shared" si="7"/>
        <v>3.1066709118707642E-2</v>
      </c>
      <c r="D44" s="235">
        <f t="shared" si="7"/>
        <v>3.0869095124977975E-2</v>
      </c>
      <c r="E44" s="235">
        <f t="shared" si="7"/>
        <v>3.0036687274598833E-2</v>
      </c>
      <c r="F44" s="235">
        <f t="shared" si="7"/>
        <v>2.9808939542383735E-2</v>
      </c>
      <c r="G44" s="235">
        <f t="shared" si="7"/>
        <v>3.040631533353776E-2</v>
      </c>
      <c r="H44" s="235">
        <f t="shared" si="7"/>
        <v>3.1928685408250737E-2</v>
      </c>
      <c r="I44" s="235">
        <f t="shared" si="7"/>
        <v>3.19534184071361E-2</v>
      </c>
      <c r="J44" s="235">
        <f t="shared" si="7"/>
        <v>3.2474445068123164E-2</v>
      </c>
      <c r="K44" s="235">
        <f t="shared" si="7"/>
        <v>3.3242733693537065E-2</v>
      </c>
      <c r="L44" s="235">
        <f t="shared" si="7"/>
        <v>3.2862237494524944E-2</v>
      </c>
      <c r="M44" s="235">
        <f t="shared" si="7"/>
        <v>3.349436872330578E-2</v>
      </c>
      <c r="N44" s="235">
        <f t="shared" si="7"/>
        <v>3.2181628710881462E-2</v>
      </c>
      <c r="O44" s="235">
        <f t="shared" si="7"/>
        <v>3.3007850502421381E-2</v>
      </c>
      <c r="P44" s="235">
        <f t="shared" si="7"/>
        <v>3.2730932808549489E-2</v>
      </c>
      <c r="Q44" s="235">
        <f t="shared" si="7"/>
        <v>3.4267413556045921E-2</v>
      </c>
      <c r="R44" s="235">
        <f t="shared" si="7"/>
        <v>3.3504312492899348E-2</v>
      </c>
      <c r="S44" s="235">
        <f t="shared" si="7"/>
        <v>3.4011112496769309E-2</v>
      </c>
      <c r="T44" s="235">
        <f t="shared" si="7"/>
        <v>3.4841398803906874E-2</v>
      </c>
      <c r="U44" s="235">
        <f t="shared" si="7"/>
        <v>3.4097877587403159E-2</v>
      </c>
      <c r="V44" s="235">
        <f t="shared" si="7"/>
        <v>3.4852839032285671E-2</v>
      </c>
      <c r="W44" s="235">
        <f t="shared" si="7"/>
        <v>3.4937812789581774E-2</v>
      </c>
    </row>
    <row r="45" spans="1:23" ht="12" customHeight="1" x14ac:dyDescent="0.25">
      <c r="A45" s="202" t="s">
        <v>95</v>
      </c>
      <c r="B45" s="235">
        <f t="shared" ref="B45:W45" si="8">IF(B9=0,0,B9/B$5)</f>
        <v>2.2964758611598808E-2</v>
      </c>
      <c r="C45" s="235">
        <f t="shared" si="8"/>
        <v>2.301239728728002E-2</v>
      </c>
      <c r="D45" s="235">
        <f t="shared" si="8"/>
        <v>2.3075393060127774E-2</v>
      </c>
      <c r="E45" s="235">
        <f t="shared" si="8"/>
        <v>2.2574154536600034E-2</v>
      </c>
      <c r="F45" s="235">
        <f t="shared" si="8"/>
        <v>2.2446000650010293E-2</v>
      </c>
      <c r="G45" s="235">
        <f t="shared" si="8"/>
        <v>2.3098857196431802E-2</v>
      </c>
      <c r="H45" s="235">
        <f t="shared" si="8"/>
        <v>2.4516173946481808E-2</v>
      </c>
      <c r="I45" s="235">
        <f t="shared" si="8"/>
        <v>2.480012265190806E-2</v>
      </c>
      <c r="J45" s="235">
        <f t="shared" si="8"/>
        <v>2.4989189714924639E-2</v>
      </c>
      <c r="K45" s="235">
        <f t="shared" si="8"/>
        <v>2.6211956741843859E-2</v>
      </c>
      <c r="L45" s="235">
        <f t="shared" si="8"/>
        <v>2.5927938929351267E-2</v>
      </c>
      <c r="M45" s="235">
        <f t="shared" si="8"/>
        <v>2.6470300152884554E-2</v>
      </c>
      <c r="N45" s="235">
        <f t="shared" si="8"/>
        <v>2.5396422729384308E-2</v>
      </c>
      <c r="O45" s="235">
        <f t="shared" si="8"/>
        <v>2.6276857467702086E-2</v>
      </c>
      <c r="P45" s="235">
        <f t="shared" si="8"/>
        <v>2.6098694657660241E-2</v>
      </c>
      <c r="Q45" s="235">
        <f t="shared" si="8"/>
        <v>2.7678640161619972E-2</v>
      </c>
      <c r="R45" s="235">
        <f t="shared" si="8"/>
        <v>2.6920644999966284E-2</v>
      </c>
      <c r="S45" s="235">
        <f t="shared" si="8"/>
        <v>2.7357855394999259E-2</v>
      </c>
      <c r="T45" s="235">
        <f t="shared" si="8"/>
        <v>2.8378922359296701E-2</v>
      </c>
      <c r="U45" s="235">
        <f t="shared" si="8"/>
        <v>2.7523191757273559E-2</v>
      </c>
      <c r="V45" s="235">
        <f t="shared" si="8"/>
        <v>2.8833680572267959E-2</v>
      </c>
      <c r="W45" s="235">
        <f t="shared" si="8"/>
        <v>2.9243893598309697E-2</v>
      </c>
    </row>
    <row r="46" spans="1:23" ht="12" customHeight="1" x14ac:dyDescent="0.25">
      <c r="A46" s="202" t="s">
        <v>96</v>
      </c>
      <c r="B46" s="235">
        <f t="shared" ref="B46:W46" si="9">IF(B10=0,0,B10/B$5)</f>
        <v>2.5347778536073375E-2</v>
      </c>
      <c r="C46" s="235">
        <f t="shared" si="9"/>
        <v>2.4430826418350125E-2</v>
      </c>
      <c r="D46" s="235">
        <f t="shared" si="9"/>
        <v>2.3572627780189561E-2</v>
      </c>
      <c r="E46" s="235">
        <f t="shared" si="9"/>
        <v>2.3083549650176709E-2</v>
      </c>
      <c r="F46" s="235">
        <f t="shared" si="9"/>
        <v>2.2884525284476598E-2</v>
      </c>
      <c r="G46" s="235">
        <f t="shared" si="9"/>
        <v>2.3018253155191758E-2</v>
      </c>
      <c r="H46" s="235">
        <f t="shared" si="9"/>
        <v>2.2964045894194682E-2</v>
      </c>
      <c r="I46" s="235">
        <f t="shared" si="9"/>
        <v>2.234163095628295E-2</v>
      </c>
      <c r="J46" s="235">
        <f t="shared" si="9"/>
        <v>2.2831177877259946E-2</v>
      </c>
      <c r="K46" s="235">
        <f t="shared" si="9"/>
        <v>2.2931303453061953E-2</v>
      </c>
      <c r="L46" s="235">
        <f t="shared" si="9"/>
        <v>2.299436266852024E-2</v>
      </c>
      <c r="M46" s="235">
        <f t="shared" si="9"/>
        <v>2.3072950849970891E-2</v>
      </c>
      <c r="N46" s="235">
        <f t="shared" si="9"/>
        <v>2.3173043221423249E-2</v>
      </c>
      <c r="O46" s="235">
        <f t="shared" si="9"/>
        <v>2.3956563743264912E-2</v>
      </c>
      <c r="P46" s="235">
        <f t="shared" si="9"/>
        <v>2.3099265228015409E-2</v>
      </c>
      <c r="Q46" s="235">
        <f t="shared" si="9"/>
        <v>2.3895737951391344E-2</v>
      </c>
      <c r="R46" s="235">
        <f t="shared" si="9"/>
        <v>2.4096968641742076E-2</v>
      </c>
      <c r="S46" s="235">
        <f t="shared" si="9"/>
        <v>2.4486531988937941E-2</v>
      </c>
      <c r="T46" s="235">
        <f t="shared" si="9"/>
        <v>2.4178032952509327E-2</v>
      </c>
      <c r="U46" s="235">
        <f t="shared" si="9"/>
        <v>2.4308638515747431E-2</v>
      </c>
      <c r="V46" s="235">
        <f t="shared" si="9"/>
        <v>2.4431180668210831E-2</v>
      </c>
      <c r="W46" s="235">
        <f t="shared" si="9"/>
        <v>2.4483422490524157E-2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0.53137531228176105</v>
      </c>
      <c r="C47" s="236">
        <f t="shared" si="10"/>
        <v>0.53565273199433683</v>
      </c>
      <c r="D47" s="236">
        <f t="shared" si="10"/>
        <v>0.55180527293127435</v>
      </c>
      <c r="E47" s="236">
        <f t="shared" si="10"/>
        <v>0.5604534356876345</v>
      </c>
      <c r="F47" s="236">
        <f t="shared" si="10"/>
        <v>0.56007179116932604</v>
      </c>
      <c r="G47" s="236">
        <f t="shared" si="10"/>
        <v>0.55509184917729826</v>
      </c>
      <c r="H47" s="236">
        <f t="shared" si="10"/>
        <v>0.54919484776889493</v>
      </c>
      <c r="I47" s="236">
        <f t="shared" si="10"/>
        <v>0.55266147406128308</v>
      </c>
      <c r="J47" s="236">
        <f t="shared" si="10"/>
        <v>0.53762386548419305</v>
      </c>
      <c r="K47" s="236">
        <f t="shared" si="10"/>
        <v>0.54223097782792307</v>
      </c>
      <c r="L47" s="236">
        <f t="shared" si="10"/>
        <v>0.54406015614589565</v>
      </c>
      <c r="M47" s="236">
        <f t="shared" si="10"/>
        <v>0.53542807360262157</v>
      </c>
      <c r="N47" s="236">
        <f t="shared" si="10"/>
        <v>0.55916971327691323</v>
      </c>
      <c r="O47" s="236">
        <f t="shared" si="10"/>
        <v>0.55390752503077201</v>
      </c>
      <c r="P47" s="236">
        <f t="shared" si="10"/>
        <v>0.56415427740951118</v>
      </c>
      <c r="Q47" s="236">
        <f t="shared" si="10"/>
        <v>0.5383549769649274</v>
      </c>
      <c r="R47" s="236">
        <f t="shared" si="10"/>
        <v>0.53953731123391158</v>
      </c>
      <c r="S47" s="236">
        <f t="shared" si="10"/>
        <v>0.53190828803025658</v>
      </c>
      <c r="T47" s="236">
        <f t="shared" si="10"/>
        <v>0.53027403930650263</v>
      </c>
      <c r="U47" s="236">
        <f t="shared" si="10"/>
        <v>0.53009135069796942</v>
      </c>
      <c r="V47" s="236">
        <f t="shared" si="10"/>
        <v>0.53497995293291389</v>
      </c>
      <c r="W47" s="236">
        <f t="shared" si="10"/>
        <v>0.5348633160684273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0.37968428900475781</v>
      </c>
      <c r="C48" s="237">
        <f t="shared" si="11"/>
        <v>0.37599459122194578</v>
      </c>
      <c r="D48" s="237">
        <f t="shared" si="11"/>
        <v>0.36094775738424928</v>
      </c>
      <c r="E48" s="237">
        <f t="shared" si="11"/>
        <v>0.35444641822697626</v>
      </c>
      <c r="F48" s="237">
        <f t="shared" si="11"/>
        <v>0.35551300911741163</v>
      </c>
      <c r="G48" s="237">
        <f t="shared" si="11"/>
        <v>0.35897311196384352</v>
      </c>
      <c r="H48" s="237">
        <f t="shared" si="11"/>
        <v>0.36148723832277846</v>
      </c>
      <c r="I48" s="237">
        <f t="shared" si="11"/>
        <v>0.35837919627620529</v>
      </c>
      <c r="J48" s="237">
        <f t="shared" si="11"/>
        <v>0.37194629994123052</v>
      </c>
      <c r="K48" s="237">
        <f t="shared" si="11"/>
        <v>0.36492756618665995</v>
      </c>
      <c r="L48" s="237">
        <f t="shared" si="11"/>
        <v>0.36381817770256047</v>
      </c>
      <c r="M48" s="237">
        <f t="shared" si="11"/>
        <v>0.37132146364765078</v>
      </c>
      <c r="N48" s="237">
        <f t="shared" si="11"/>
        <v>0.35013710709770812</v>
      </c>
      <c r="O48" s="237">
        <f t="shared" si="11"/>
        <v>0.35271375314239561</v>
      </c>
      <c r="P48" s="237">
        <f t="shared" si="11"/>
        <v>0.34381187115446504</v>
      </c>
      <c r="Q48" s="237">
        <f t="shared" si="11"/>
        <v>0.36525496585730161</v>
      </c>
      <c r="R48" s="237">
        <f t="shared" si="11"/>
        <v>0.36560299254059003</v>
      </c>
      <c r="S48" s="237">
        <f t="shared" si="11"/>
        <v>0.37169590175587175</v>
      </c>
      <c r="T48" s="237">
        <f t="shared" si="11"/>
        <v>0.37151183552196715</v>
      </c>
      <c r="U48" s="237">
        <f t="shared" si="11"/>
        <v>0.37337126336387694</v>
      </c>
      <c r="V48" s="237">
        <f t="shared" si="11"/>
        <v>0.36606369238480252</v>
      </c>
      <c r="W48" s="237">
        <f t="shared" si="11"/>
        <v>0.3655335565517297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NL: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28793.933132782902</v>
      </c>
      <c r="C5" s="225">
        <f t="shared" si="0"/>
        <v>28261.806516990164</v>
      </c>
      <c r="D5" s="225">
        <f t="shared" si="0"/>
        <v>28433.946512899212</v>
      </c>
      <c r="E5" s="225">
        <f t="shared" si="0"/>
        <v>28326.594761942368</v>
      </c>
      <c r="F5" s="225">
        <f t="shared" si="0"/>
        <v>28610.659694644801</v>
      </c>
      <c r="G5" s="225">
        <f t="shared" si="0"/>
        <v>28527.748262688707</v>
      </c>
      <c r="H5" s="225">
        <f t="shared" si="0"/>
        <v>29065.391306420432</v>
      </c>
      <c r="I5" s="225">
        <f t="shared" si="0"/>
        <v>29045.461885677625</v>
      </c>
      <c r="J5" s="225">
        <f t="shared" si="0"/>
        <v>27619.986619646192</v>
      </c>
      <c r="K5" s="225">
        <f t="shared" si="0"/>
        <v>25622.25070302984</v>
      </c>
      <c r="L5" s="225">
        <f t="shared" si="0"/>
        <v>27774.774999527086</v>
      </c>
      <c r="M5" s="225">
        <f t="shared" si="0"/>
        <v>26635.946695058941</v>
      </c>
      <c r="N5" s="225">
        <f t="shared" si="0"/>
        <v>26714.807970522397</v>
      </c>
      <c r="O5" s="225">
        <f t="shared" si="0"/>
        <v>26422.777174923795</v>
      </c>
      <c r="P5" s="225">
        <f t="shared" si="0"/>
        <v>25927.441111113971</v>
      </c>
      <c r="Q5" s="225">
        <f t="shared" si="0"/>
        <v>26463.088856549042</v>
      </c>
      <c r="R5" s="225">
        <f t="shared" si="0"/>
        <v>28007.914999661592</v>
      </c>
      <c r="S5" s="225">
        <f t="shared" si="0"/>
        <v>28954.590306162609</v>
      </c>
      <c r="T5" s="225">
        <f t="shared" si="0"/>
        <v>28679.098558909922</v>
      </c>
      <c r="U5" s="225">
        <f t="shared" si="0"/>
        <v>27462.138902398412</v>
      </c>
      <c r="V5" s="225">
        <f t="shared" si="0"/>
        <v>27480.608679013603</v>
      </c>
      <c r="W5" s="225">
        <f t="shared" si="0"/>
        <v>27185.50279892491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626.79172147237955</v>
      </c>
      <c r="C10" s="227">
        <f t="shared" si="1"/>
        <v>587.41531149472462</v>
      </c>
      <c r="D10" s="227">
        <f t="shared" si="1"/>
        <v>569.02452897736384</v>
      </c>
      <c r="E10" s="227">
        <f t="shared" si="1"/>
        <v>563.57277833077069</v>
      </c>
      <c r="F10" s="227">
        <f t="shared" si="1"/>
        <v>569.42972826898915</v>
      </c>
      <c r="G10" s="227">
        <f t="shared" si="1"/>
        <v>570.18494951242451</v>
      </c>
      <c r="H10" s="227">
        <f t="shared" si="1"/>
        <v>534.03061322982649</v>
      </c>
      <c r="I10" s="227">
        <f t="shared" si="1"/>
        <v>508.52633569316902</v>
      </c>
      <c r="J10" s="227">
        <f t="shared" si="1"/>
        <v>488.98575580021043</v>
      </c>
      <c r="K10" s="227">
        <f t="shared" si="1"/>
        <v>450.82714435006318</v>
      </c>
      <c r="L10" s="227">
        <f t="shared" si="1"/>
        <v>498.51857300050665</v>
      </c>
      <c r="M10" s="227">
        <f t="shared" si="1"/>
        <v>488.78912307521267</v>
      </c>
      <c r="N10" s="227">
        <f t="shared" si="1"/>
        <v>489.58703114569425</v>
      </c>
      <c r="O10" s="227">
        <f t="shared" si="1"/>
        <v>502.01927702279943</v>
      </c>
      <c r="P10" s="227">
        <f t="shared" si="1"/>
        <v>468.0316923335003</v>
      </c>
      <c r="Q10" s="227">
        <f t="shared" si="1"/>
        <v>480.05885835175809</v>
      </c>
      <c r="R10" s="227">
        <f t="shared" si="1"/>
        <v>512.03363246143272</v>
      </c>
      <c r="S10" s="227">
        <f t="shared" si="1"/>
        <v>517.2095369596517</v>
      </c>
      <c r="T10" s="227">
        <f t="shared" si="1"/>
        <v>494.23573540380522</v>
      </c>
      <c r="U10" s="227">
        <f t="shared" si="1"/>
        <v>490.91427735733151</v>
      </c>
      <c r="V10" s="227">
        <f t="shared" si="1"/>
        <v>489.48870722797358</v>
      </c>
      <c r="W10" s="227">
        <f t="shared" si="1"/>
        <v>493.08980849935676</v>
      </c>
      <c r="DA10" s="90"/>
    </row>
    <row r="11" spans="1:105" ht="12" customHeight="1" x14ac:dyDescent="0.25">
      <c r="A11" s="37" t="s">
        <v>83</v>
      </c>
      <c r="B11" s="228">
        <v>33.667467913855674</v>
      </c>
      <c r="C11" s="228">
        <v>32.416326366482011</v>
      </c>
      <c r="D11" s="228">
        <v>28.196020615340863</v>
      </c>
      <c r="E11" s="228">
        <v>26.887164109852229</v>
      </c>
      <c r="F11" s="228">
        <v>27.247635206572998</v>
      </c>
      <c r="G11" s="228">
        <v>28.513510641744134</v>
      </c>
      <c r="H11" s="228">
        <v>28.199585483062521</v>
      </c>
      <c r="I11" s="228">
        <v>26.925145829788974</v>
      </c>
      <c r="J11" s="228">
        <v>26.174965147735819</v>
      </c>
      <c r="K11" s="228">
        <v>25.306260461360111</v>
      </c>
      <c r="L11" s="228">
        <v>21.484481252335105</v>
      </c>
      <c r="M11" s="228">
        <v>23.675916230015307</v>
      </c>
      <c r="N11" s="228">
        <v>21.208304921444984</v>
      </c>
      <c r="O11" s="228">
        <v>20.727839660439397</v>
      </c>
      <c r="P11" s="228">
        <v>21.865551278761455</v>
      </c>
      <c r="Q11" s="228">
        <v>19.515910512352907</v>
      </c>
      <c r="R11" s="228">
        <v>21.298222411034036</v>
      </c>
      <c r="S11" s="228">
        <v>18.657809142965124</v>
      </c>
      <c r="T11" s="228">
        <v>18.495170094996649</v>
      </c>
      <c r="U11" s="228">
        <v>17.308315402671585</v>
      </c>
      <c r="V11" s="228">
        <v>18.869930184947918</v>
      </c>
      <c r="W11" s="228">
        <v>16.455990953030891</v>
      </c>
      <c r="DA11" s="69"/>
    </row>
    <row r="12" spans="1:105" ht="12" customHeight="1" x14ac:dyDescent="0.25">
      <c r="A12" s="37" t="s">
        <v>72</v>
      </c>
      <c r="B12" s="228">
        <v>593.12425355852383</v>
      </c>
      <c r="C12" s="228">
        <v>554.99898512824257</v>
      </c>
      <c r="D12" s="228">
        <v>540.82850836202294</v>
      </c>
      <c r="E12" s="228">
        <v>536.68561422091841</v>
      </c>
      <c r="F12" s="228">
        <v>542.18209306241613</v>
      </c>
      <c r="G12" s="228">
        <v>541.67143887068039</v>
      </c>
      <c r="H12" s="228">
        <v>505.83102774676394</v>
      </c>
      <c r="I12" s="228">
        <v>481.60118986338006</v>
      </c>
      <c r="J12" s="228">
        <v>462.81079065247462</v>
      </c>
      <c r="K12" s="228">
        <v>425.52088388870305</v>
      </c>
      <c r="L12" s="228">
        <v>477.03409174817153</v>
      </c>
      <c r="M12" s="228">
        <v>465.11320684519734</v>
      </c>
      <c r="N12" s="228">
        <v>468.37872622424925</v>
      </c>
      <c r="O12" s="228">
        <v>481.29143736236006</v>
      </c>
      <c r="P12" s="228">
        <v>446.16614105473883</v>
      </c>
      <c r="Q12" s="228">
        <v>460.5429478394052</v>
      </c>
      <c r="R12" s="228">
        <v>490.73541005039868</v>
      </c>
      <c r="S12" s="228">
        <v>498.55172781668654</v>
      </c>
      <c r="T12" s="228">
        <v>475.74056530880858</v>
      </c>
      <c r="U12" s="228">
        <v>473.6059619546599</v>
      </c>
      <c r="V12" s="228">
        <v>470.61877704302566</v>
      </c>
      <c r="W12" s="228">
        <v>476.63381754632587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10432.507996266801</v>
      </c>
      <c r="C16" s="230">
        <f t="shared" si="2"/>
        <v>10480.476651718776</v>
      </c>
      <c r="D16" s="230">
        <f t="shared" si="2"/>
        <v>11226.780850251253</v>
      </c>
      <c r="E16" s="230">
        <f t="shared" si="2"/>
        <v>11318.192069527144</v>
      </c>
      <c r="F16" s="230">
        <f t="shared" si="2"/>
        <v>10967.878777189157</v>
      </c>
      <c r="G16" s="230">
        <f t="shared" si="2"/>
        <v>10821.008319414404</v>
      </c>
      <c r="H16" s="230">
        <f t="shared" si="2"/>
        <v>11894.453932178094</v>
      </c>
      <c r="I16" s="230">
        <f t="shared" si="2"/>
        <v>12152.29566811276</v>
      </c>
      <c r="J16" s="230">
        <f t="shared" si="2"/>
        <v>10931.326068931829</v>
      </c>
      <c r="K16" s="230">
        <f t="shared" si="2"/>
        <v>10229.882586414296</v>
      </c>
      <c r="L16" s="230">
        <f t="shared" si="2"/>
        <v>11207.743479307854</v>
      </c>
      <c r="M16" s="230">
        <f t="shared" si="2"/>
        <v>10467.338850535456</v>
      </c>
      <c r="N16" s="230">
        <f t="shared" si="2"/>
        <v>11138.404303963414</v>
      </c>
      <c r="O16" s="230">
        <f t="shared" si="2"/>
        <v>10620.23895815228</v>
      </c>
      <c r="P16" s="230">
        <f t="shared" si="2"/>
        <v>10649.876795267444</v>
      </c>
      <c r="Q16" s="230">
        <f t="shared" si="2"/>
        <v>10771.683664657079</v>
      </c>
      <c r="R16" s="230">
        <f t="shared" si="2"/>
        <v>11764.087662280839</v>
      </c>
      <c r="S16" s="230">
        <f t="shared" si="2"/>
        <v>11882.927544604638</v>
      </c>
      <c r="T16" s="230">
        <f t="shared" si="2"/>
        <v>11840.723508914794</v>
      </c>
      <c r="U16" s="230">
        <f t="shared" si="2"/>
        <v>11310.23272599546</v>
      </c>
      <c r="V16" s="230">
        <f t="shared" si="2"/>
        <v>11785.996726149331</v>
      </c>
      <c r="W16" s="230">
        <f t="shared" si="2"/>
        <v>11514.133812229991</v>
      </c>
      <c r="DA16" s="92"/>
    </row>
    <row r="17" spans="1:105" ht="12" customHeight="1" x14ac:dyDescent="0.25">
      <c r="A17" s="46" t="s">
        <v>30</v>
      </c>
      <c r="B17" s="231">
        <v>98.091221021097724</v>
      </c>
      <c r="C17" s="231">
        <v>97.478015658197208</v>
      </c>
      <c r="D17" s="231">
        <v>109.11039162067382</v>
      </c>
      <c r="E17" s="231">
        <v>84.461382688463161</v>
      </c>
      <c r="F17" s="231">
        <v>55.502287352530658</v>
      </c>
      <c r="G17" s="231">
        <v>69.878873796142528</v>
      </c>
      <c r="H17" s="231">
        <v>92.798205869253692</v>
      </c>
      <c r="I17" s="231">
        <v>183.95334276425319</v>
      </c>
      <c r="J17" s="231">
        <v>142.55892505591342</v>
      </c>
      <c r="K17" s="231">
        <v>146.42115226079687</v>
      </c>
      <c r="L17" s="231">
        <v>149.3711022636036</v>
      </c>
      <c r="M17" s="231">
        <v>139.49838309244652</v>
      </c>
      <c r="N17" s="231">
        <v>151.05942631537559</v>
      </c>
      <c r="O17" s="231">
        <v>103.75578828405997</v>
      </c>
      <c r="P17" s="231">
        <v>101.0900183779797</v>
      </c>
      <c r="Q17" s="231">
        <v>72.104715720178703</v>
      </c>
      <c r="R17" s="231">
        <v>97.564973337079365</v>
      </c>
      <c r="S17" s="231">
        <v>119.387088633068</v>
      </c>
      <c r="T17" s="231">
        <v>105.95041084541224</v>
      </c>
      <c r="U17" s="231">
        <v>106.42978697254443</v>
      </c>
      <c r="V17" s="231">
        <v>62.192694265111164</v>
      </c>
      <c r="W17" s="231">
        <v>65.86020809971059</v>
      </c>
      <c r="DA17" s="73"/>
    </row>
    <row r="18" spans="1:105" ht="12" customHeight="1" x14ac:dyDescent="0.25">
      <c r="A18" s="46" t="s">
        <v>32</v>
      </c>
      <c r="B18" s="231">
        <v>3983.0330879994913</v>
      </c>
      <c r="C18" s="231">
        <v>4516.7074329594943</v>
      </c>
      <c r="D18" s="231">
        <v>5261.2482355194297</v>
      </c>
      <c r="E18" s="231">
        <v>5656.9483468793514</v>
      </c>
      <c r="F18" s="231">
        <v>5482.5278975993742</v>
      </c>
      <c r="G18" s="231">
        <v>5307.6962534392887</v>
      </c>
      <c r="H18" s="231">
        <v>6441.5614694390806</v>
      </c>
      <c r="I18" s="231">
        <v>6895.413826559171</v>
      </c>
      <c r="J18" s="231">
        <v>5915.5331097591279</v>
      </c>
      <c r="K18" s="231">
        <v>5793.342497279189</v>
      </c>
      <c r="L18" s="231">
        <v>6450.1289625591953</v>
      </c>
      <c r="M18" s="231">
        <v>5543.5489689592232</v>
      </c>
      <c r="N18" s="231">
        <v>6405.5840947191564</v>
      </c>
      <c r="O18" s="231">
        <v>5876.9523302390016</v>
      </c>
      <c r="P18" s="231">
        <v>5935.3936358393285</v>
      </c>
      <c r="Q18" s="231">
        <v>5932.5640012792519</v>
      </c>
      <c r="R18" s="231">
        <v>6748.4721023990869</v>
      </c>
      <c r="S18" s="231">
        <v>6695.3624371191499</v>
      </c>
      <c r="T18" s="231">
        <v>6747.3658367991902</v>
      </c>
      <c r="U18" s="231">
        <v>6040.5568819190785</v>
      </c>
      <c r="V18" s="231">
        <v>6666.7231180789549</v>
      </c>
      <c r="W18" s="231">
        <v>6323.1651302391319</v>
      </c>
      <c r="DA18" s="73"/>
    </row>
    <row r="19" spans="1:105" ht="12" customHeight="1" x14ac:dyDescent="0.25">
      <c r="A19" s="46" t="s">
        <v>33</v>
      </c>
      <c r="B19" s="231">
        <v>9.0760104177191874</v>
      </c>
      <c r="C19" s="231">
        <v>7.718951981677642</v>
      </c>
      <c r="D19" s="231">
        <v>8.6457356414200603</v>
      </c>
      <c r="E19" s="231">
        <v>6.149033620084376</v>
      </c>
      <c r="F19" s="231">
        <v>4.2284102289305716</v>
      </c>
      <c r="G19" s="231">
        <v>4.7007199258637637</v>
      </c>
      <c r="H19" s="231">
        <v>6.7887007853891612</v>
      </c>
      <c r="I19" s="231">
        <v>10.686787211466379</v>
      </c>
      <c r="J19" s="231">
        <v>13.620263228244935</v>
      </c>
      <c r="K19" s="231">
        <v>6.1205854451440773</v>
      </c>
      <c r="L19" s="231">
        <v>16.4010481649021</v>
      </c>
      <c r="M19" s="231">
        <v>10.546674856663628</v>
      </c>
      <c r="N19" s="231">
        <v>6.1405639815747231</v>
      </c>
      <c r="O19" s="231">
        <v>8.6089790855161699</v>
      </c>
      <c r="P19" s="231">
        <v>13.113557953042516</v>
      </c>
      <c r="Q19" s="231">
        <v>6.2258554711675158</v>
      </c>
      <c r="R19" s="231">
        <v>7.2212089219293079</v>
      </c>
      <c r="S19" s="231">
        <v>7.1971428736342506</v>
      </c>
      <c r="T19" s="231">
        <v>7.1622977183956777</v>
      </c>
      <c r="U19" s="231">
        <v>6.2625196543001955</v>
      </c>
      <c r="V19" s="231">
        <v>5.974187441881563</v>
      </c>
      <c r="W19" s="231">
        <v>7.6671467416498222</v>
      </c>
      <c r="DA19" s="73"/>
    </row>
    <row r="20" spans="1:105" ht="12" customHeight="1" x14ac:dyDescent="0.25">
      <c r="A20" s="46" t="s">
        <v>83</v>
      </c>
      <c r="B20" s="231">
        <v>301.30951572153265</v>
      </c>
      <c r="C20" s="231">
        <v>279.50609415281099</v>
      </c>
      <c r="D20" s="231">
        <v>235.91119240737336</v>
      </c>
      <c r="E20" s="231">
        <v>220.79476165030169</v>
      </c>
      <c r="F20" s="231">
        <v>221.17919402291164</v>
      </c>
      <c r="G20" s="231">
        <v>250.88495068357605</v>
      </c>
      <c r="H20" s="231">
        <v>264.26846769296509</v>
      </c>
      <c r="I20" s="231">
        <v>246.50303027889299</v>
      </c>
      <c r="J20" s="231">
        <v>218.8587014305198</v>
      </c>
      <c r="K20" s="231">
        <v>207.91504006801921</v>
      </c>
      <c r="L20" s="231">
        <v>177.54171399581867</v>
      </c>
      <c r="M20" s="231">
        <v>198.83873687437386</v>
      </c>
      <c r="N20" s="231">
        <v>188.07837259783005</v>
      </c>
      <c r="O20" s="231">
        <v>174.02307446999771</v>
      </c>
      <c r="P20" s="231">
        <v>185.84008992873018</v>
      </c>
      <c r="Q20" s="231">
        <v>179.25651258978908</v>
      </c>
      <c r="R20" s="231">
        <v>183.92641143949672</v>
      </c>
      <c r="S20" s="231">
        <v>155.12755174591081</v>
      </c>
      <c r="T20" s="231">
        <v>153.57204761345378</v>
      </c>
      <c r="U20" s="231">
        <v>149.47603615609975</v>
      </c>
      <c r="V20" s="231">
        <v>166.87880467414067</v>
      </c>
      <c r="W20" s="231">
        <v>148.73783013416619</v>
      </c>
      <c r="DA20" s="73"/>
    </row>
    <row r="21" spans="1:105" ht="12" customHeight="1" x14ac:dyDescent="0.25">
      <c r="A21" s="46" t="s">
        <v>70</v>
      </c>
      <c r="B21" s="231">
        <v>18.158207902929739</v>
      </c>
      <c r="C21" s="231">
        <v>28.679618659028851</v>
      </c>
      <c r="D21" s="231">
        <v>8.7234636568898285</v>
      </c>
      <c r="E21" s="231">
        <v>23.45752480114955</v>
      </c>
      <c r="F21" s="231">
        <v>17.904044136478742</v>
      </c>
      <c r="G21" s="231">
        <v>12.935589379868091</v>
      </c>
      <c r="H21" s="231">
        <v>4.121652043557881</v>
      </c>
      <c r="I21" s="231">
        <v>3.8481888253705017</v>
      </c>
      <c r="J21" s="231">
        <v>3.4426104096676999</v>
      </c>
      <c r="K21" s="231">
        <v>0.60237112186212605</v>
      </c>
      <c r="L21" s="231">
        <v>0.66121403268609891</v>
      </c>
      <c r="M21" s="231">
        <v>0.5299463855671761</v>
      </c>
      <c r="N21" s="231">
        <v>0.38424019926444092</v>
      </c>
      <c r="O21" s="231">
        <v>0.15248093753412559</v>
      </c>
      <c r="P21" s="231">
        <v>0.16372964969358442</v>
      </c>
      <c r="Q21" s="231">
        <v>0.19951579601558705</v>
      </c>
      <c r="R21" s="231">
        <v>0.20096405306779661</v>
      </c>
      <c r="S21" s="231">
        <v>0.21303038042142405</v>
      </c>
      <c r="T21" s="231">
        <v>7.1761097707653116E-4</v>
      </c>
      <c r="U21" s="231">
        <v>0</v>
      </c>
      <c r="V21" s="231">
        <v>0</v>
      </c>
      <c r="W21" s="231">
        <v>0</v>
      </c>
      <c r="DA21" s="73"/>
    </row>
    <row r="22" spans="1:105" ht="12" customHeight="1" x14ac:dyDescent="0.25">
      <c r="A22" s="46" t="s">
        <v>34</v>
      </c>
      <c r="B22" s="231">
        <v>334.58154767992511</v>
      </c>
      <c r="C22" s="231">
        <v>310.88199887992272</v>
      </c>
      <c r="D22" s="231">
        <v>308.02694975995416</v>
      </c>
      <c r="E22" s="231">
        <v>249.5536063198673</v>
      </c>
      <c r="F22" s="231">
        <v>117.27988271998653</v>
      </c>
      <c r="G22" s="231">
        <v>111.4159413599851</v>
      </c>
      <c r="H22" s="231">
        <v>222.74401067954497</v>
      </c>
      <c r="I22" s="231">
        <v>129.00802931998447</v>
      </c>
      <c r="J22" s="231">
        <v>139.98095135987936</v>
      </c>
      <c r="K22" s="231">
        <v>67.936438799850194</v>
      </c>
      <c r="L22" s="231">
        <v>87.959912039989035</v>
      </c>
      <c r="M22" s="231">
        <v>102.6200293199856</v>
      </c>
      <c r="N22" s="231">
        <v>90.891882719916126</v>
      </c>
      <c r="O22" s="231">
        <v>52.775999999991051</v>
      </c>
      <c r="P22" s="231">
        <v>167.12391203998098</v>
      </c>
      <c r="Q22" s="231">
        <v>26.195724719996502</v>
      </c>
      <c r="R22" s="231">
        <v>1.9060960425173947</v>
      </c>
      <c r="S22" s="231">
        <v>8.14066199998563</v>
      </c>
      <c r="T22" s="231">
        <v>7.8542236799917582</v>
      </c>
      <c r="U22" s="231">
        <v>152.52384359981838</v>
      </c>
      <c r="V22" s="231">
        <v>83.00545435118066</v>
      </c>
      <c r="W22" s="231">
        <v>113.8496042041773</v>
      </c>
      <c r="DA22" s="73"/>
    </row>
    <row r="23" spans="1:105" ht="12" customHeight="1" x14ac:dyDescent="0.25">
      <c r="A23" s="46" t="s">
        <v>72</v>
      </c>
      <c r="B23" s="231">
        <v>5625.2987704263342</v>
      </c>
      <c r="C23" s="231">
        <v>5168.0502321422582</v>
      </c>
      <c r="D23" s="231">
        <v>5220.1158073923343</v>
      </c>
      <c r="E23" s="231">
        <v>4998.1413757834534</v>
      </c>
      <c r="F23" s="231">
        <v>4983.2061600304269</v>
      </c>
      <c r="G23" s="231">
        <v>4979.860348823916</v>
      </c>
      <c r="H23" s="231">
        <v>4772.8299164315413</v>
      </c>
      <c r="I23" s="231">
        <v>4596.5728336183856</v>
      </c>
      <c r="J23" s="231">
        <v>4413.5130429296805</v>
      </c>
      <c r="K23" s="231">
        <v>3930.3784855632211</v>
      </c>
      <c r="L23" s="231">
        <v>4244.2348285194867</v>
      </c>
      <c r="M23" s="231">
        <v>4392.6487731689958</v>
      </c>
      <c r="N23" s="231">
        <v>4216.5597371924214</v>
      </c>
      <c r="O23" s="231">
        <v>4324.8782879429482</v>
      </c>
      <c r="P23" s="231">
        <v>4169.3641930851491</v>
      </c>
      <c r="Q23" s="231">
        <v>4405.0607055880018</v>
      </c>
      <c r="R23" s="231">
        <v>4537.0754417560975</v>
      </c>
      <c r="S23" s="231">
        <v>4672.0626575458136</v>
      </c>
      <c r="T23" s="231">
        <v>4599.5877394273657</v>
      </c>
      <c r="U23" s="231">
        <v>4673.5222678080518</v>
      </c>
      <c r="V23" s="231">
        <v>4627.7677490360365</v>
      </c>
      <c r="W23" s="231">
        <v>4744.7273272540797</v>
      </c>
      <c r="DA23" s="73"/>
    </row>
    <row r="24" spans="1:105" ht="12" customHeight="1" x14ac:dyDescent="0.25">
      <c r="A24" s="46" t="s">
        <v>36</v>
      </c>
      <c r="B24" s="231">
        <v>62.959635097772455</v>
      </c>
      <c r="C24" s="231">
        <v>71.454307285386122</v>
      </c>
      <c r="D24" s="231">
        <v>74.999074253176715</v>
      </c>
      <c r="E24" s="231">
        <v>78.68603778447364</v>
      </c>
      <c r="F24" s="231">
        <v>86.05090109851777</v>
      </c>
      <c r="G24" s="231">
        <v>83.63564200576387</v>
      </c>
      <c r="H24" s="231">
        <v>89.34150923676053</v>
      </c>
      <c r="I24" s="231">
        <v>86.309629535235118</v>
      </c>
      <c r="J24" s="231">
        <v>83.818464758796992</v>
      </c>
      <c r="K24" s="231">
        <v>77.166015876213621</v>
      </c>
      <c r="L24" s="231">
        <v>81.444697732172003</v>
      </c>
      <c r="M24" s="231">
        <v>79.107337878199999</v>
      </c>
      <c r="N24" s="231">
        <v>79.705986237874754</v>
      </c>
      <c r="O24" s="231">
        <v>79.092017193232124</v>
      </c>
      <c r="P24" s="231">
        <v>77.787658393539573</v>
      </c>
      <c r="Q24" s="231">
        <v>90.841686292680492</v>
      </c>
      <c r="R24" s="231">
        <v>106.1586411315686</v>
      </c>
      <c r="S24" s="231">
        <v>117.36295110666239</v>
      </c>
      <c r="T24" s="231">
        <v>98.493676420013927</v>
      </c>
      <c r="U24" s="231">
        <v>80.363421485572687</v>
      </c>
      <c r="V24" s="231">
        <v>85.72713550202694</v>
      </c>
      <c r="W24" s="231">
        <v>91.677163157064001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59.234947199998373</v>
      </c>
      <c r="R25" s="231">
        <v>81.561823199993384</v>
      </c>
      <c r="S25" s="231">
        <v>108.0740231999917</v>
      </c>
      <c r="T25" s="231">
        <v>120.73655879999127</v>
      </c>
      <c r="U25" s="231">
        <v>101.09796839999494</v>
      </c>
      <c r="V25" s="231">
        <v>87.727582799997549</v>
      </c>
      <c r="W25" s="231">
        <v>18.449402400012332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11099.488013372322</v>
      </c>
      <c r="C27" s="230">
        <f t="shared" si="3"/>
        <v>10903.315978339497</v>
      </c>
      <c r="D27" s="230">
        <f t="shared" si="3"/>
        <v>10514.090893881039</v>
      </c>
      <c r="E27" s="230">
        <f t="shared" si="3"/>
        <v>10443.73865465032</v>
      </c>
      <c r="F27" s="230">
        <f t="shared" si="3"/>
        <v>10608.588387404976</v>
      </c>
      <c r="G27" s="230">
        <f t="shared" si="3"/>
        <v>10599.937852739469</v>
      </c>
      <c r="H27" s="230">
        <f t="shared" si="3"/>
        <v>10349.662263217462</v>
      </c>
      <c r="I27" s="230">
        <f t="shared" si="3"/>
        <v>10250.277835461509</v>
      </c>
      <c r="J27" s="230">
        <f t="shared" si="3"/>
        <v>10085.81211897661</v>
      </c>
      <c r="K27" s="230">
        <f t="shared" si="3"/>
        <v>9313.9658855838261</v>
      </c>
      <c r="L27" s="230">
        <f t="shared" si="3"/>
        <v>9883.8570546826613</v>
      </c>
      <c r="M27" s="230">
        <f t="shared" si="3"/>
        <v>9528.9224048543929</v>
      </c>
      <c r="N27" s="230">
        <f t="shared" si="3"/>
        <v>9295.2956167590091</v>
      </c>
      <c r="O27" s="230">
        <f t="shared" si="3"/>
        <v>9268.3404959798518</v>
      </c>
      <c r="P27" s="230">
        <f t="shared" si="3"/>
        <v>8921.3693589874183</v>
      </c>
      <c r="Q27" s="230">
        <f t="shared" si="3"/>
        <v>9502.4473082224722</v>
      </c>
      <c r="R27" s="230">
        <f t="shared" si="3"/>
        <v>10194.937237847782</v>
      </c>
      <c r="S27" s="230">
        <f t="shared" si="3"/>
        <v>10463.875097186947</v>
      </c>
      <c r="T27" s="230">
        <f t="shared" si="3"/>
        <v>10059.70205819293</v>
      </c>
      <c r="U27" s="230">
        <f t="shared" si="3"/>
        <v>9551.9317445221077</v>
      </c>
      <c r="V27" s="230">
        <f t="shared" si="3"/>
        <v>9468.4961061778777</v>
      </c>
      <c r="W27" s="230">
        <f t="shared" si="3"/>
        <v>9667.3521778235354</v>
      </c>
      <c r="DA27" s="92"/>
    </row>
    <row r="28" spans="1:105" ht="12" customHeight="1" x14ac:dyDescent="0.25">
      <c r="A28" s="18" t="s">
        <v>30</v>
      </c>
      <c r="B28" s="232">
        <v>305.96678173867497</v>
      </c>
      <c r="C28" s="232">
        <v>304.74429886139302</v>
      </c>
      <c r="D28" s="232">
        <v>237.25777601918091</v>
      </c>
      <c r="E28" s="232">
        <v>224.04028467128785</v>
      </c>
      <c r="F28" s="232">
        <v>212.28721220704625</v>
      </c>
      <c r="G28" s="232">
        <v>205.71807752342835</v>
      </c>
      <c r="H28" s="232">
        <v>193.10450289036177</v>
      </c>
      <c r="I28" s="232">
        <v>293.87398727506269</v>
      </c>
      <c r="J28" s="232">
        <v>274.58109934348818</v>
      </c>
      <c r="K28" s="232">
        <v>254.7825739384887</v>
      </c>
      <c r="L28" s="232">
        <v>272.61285605551456</v>
      </c>
      <c r="M28" s="232">
        <v>256.9548601467784</v>
      </c>
      <c r="N28" s="232">
        <v>265.14400516388389</v>
      </c>
      <c r="O28" s="232">
        <v>199.91481083527904</v>
      </c>
      <c r="P28" s="232">
        <v>210.5288807015159</v>
      </c>
      <c r="Q28" s="232">
        <v>195.33787019959993</v>
      </c>
      <c r="R28" s="232">
        <v>245.57549010238907</v>
      </c>
      <c r="S28" s="232">
        <v>308.4242793261858</v>
      </c>
      <c r="T28" s="232">
        <v>320.17693183389957</v>
      </c>
      <c r="U28" s="232">
        <v>202.70744598752779</v>
      </c>
      <c r="V28" s="232">
        <v>159.86139477477622</v>
      </c>
      <c r="W28" s="232">
        <v>169.16693490002098</v>
      </c>
      <c r="DA28" s="71"/>
    </row>
    <row r="29" spans="1:105" ht="12" customHeight="1" x14ac:dyDescent="0.25">
      <c r="A29" s="18" t="s">
        <v>40</v>
      </c>
      <c r="B29" s="232">
        <v>25.51306571994267</v>
      </c>
      <c r="C29" s="232">
        <v>9.567449999977292</v>
      </c>
      <c r="D29" s="232">
        <v>57.404699999739897</v>
      </c>
      <c r="E29" s="232">
        <v>25.513065719938648</v>
      </c>
      <c r="F29" s="232">
        <v>22.32418427990503</v>
      </c>
      <c r="G29" s="232">
        <v>6.3781657199816886</v>
      </c>
      <c r="H29" s="232">
        <v>57.404699999826327</v>
      </c>
      <c r="I29" s="232">
        <v>44.647965719853318</v>
      </c>
      <c r="J29" s="232">
        <v>35.080515719906963</v>
      </c>
      <c r="K29" s="232">
        <v>25.513065719916661</v>
      </c>
      <c r="L29" s="232">
        <v>47.837249999891732</v>
      </c>
      <c r="M29" s="232">
        <v>35.080515719794079</v>
      </c>
      <c r="N29" s="232">
        <v>31.891634279819922</v>
      </c>
      <c r="O29" s="232">
        <v>30.438128159935449</v>
      </c>
      <c r="P29" s="232">
        <v>30.4381281598993</v>
      </c>
      <c r="Q29" s="232">
        <v>548.15813423742952</v>
      </c>
      <c r="R29" s="232">
        <v>664.8662692770672</v>
      </c>
      <c r="S29" s="232">
        <v>641.6725132775498</v>
      </c>
      <c r="T29" s="232">
        <v>565.57776959877992</v>
      </c>
      <c r="U29" s="232">
        <v>599.92990415847896</v>
      </c>
      <c r="V29" s="232">
        <v>509.7512735985332</v>
      </c>
      <c r="W29" s="232">
        <v>370.78059311890138</v>
      </c>
      <c r="DA29" s="71"/>
    </row>
    <row r="30" spans="1:105" ht="12" customHeight="1" x14ac:dyDescent="0.25">
      <c r="A30" s="18" t="s">
        <v>33</v>
      </c>
      <c r="B30" s="232">
        <v>16.590343662225056</v>
      </c>
      <c r="C30" s="232">
        <v>12.243641658333578</v>
      </c>
      <c r="D30" s="232">
        <v>11.316630838621071</v>
      </c>
      <c r="E30" s="232">
        <v>10.961566219902339</v>
      </c>
      <c r="F30" s="232">
        <v>12.882416771030989</v>
      </c>
      <c r="G30" s="232">
        <v>15.261873714096678</v>
      </c>
      <c r="H30" s="232">
        <v>10.322126214555418</v>
      </c>
      <c r="I30" s="232">
        <v>26.387087748491801</v>
      </c>
      <c r="J30" s="232">
        <v>23.453611731716393</v>
      </c>
      <c r="K30" s="232">
        <v>25.249983394799031</v>
      </c>
      <c r="L30" s="232">
        <v>20.672826795011709</v>
      </c>
      <c r="M30" s="232">
        <v>12.267685423296905</v>
      </c>
      <c r="N30" s="232">
        <v>13.822256818388931</v>
      </c>
      <c r="O30" s="232">
        <v>22.761362594444645</v>
      </c>
      <c r="P30" s="232">
        <v>26.812310806856242</v>
      </c>
      <c r="Q30" s="232">
        <v>10.04924988880717</v>
      </c>
      <c r="R30" s="232">
        <v>9.2426663980377466</v>
      </c>
      <c r="S30" s="232">
        <v>9.7628498863384205</v>
      </c>
      <c r="T30" s="232">
        <v>11.295133761562289</v>
      </c>
      <c r="U30" s="232">
        <v>10.127074345680507</v>
      </c>
      <c r="V30" s="232">
        <v>10.820659998111656</v>
      </c>
      <c r="W30" s="232">
        <v>12.905825818326775</v>
      </c>
      <c r="DA30" s="71"/>
    </row>
    <row r="31" spans="1:105" ht="12" customHeight="1" x14ac:dyDescent="0.25">
      <c r="A31" s="18" t="s">
        <v>83</v>
      </c>
      <c r="B31" s="232">
        <v>2162.5042956439638</v>
      </c>
      <c r="C31" s="232">
        <v>2099.3284220017631</v>
      </c>
      <c r="D31" s="232">
        <v>1984.2645084161604</v>
      </c>
      <c r="E31" s="232">
        <v>1933.6217967587079</v>
      </c>
      <c r="F31" s="232">
        <v>1958.4268993279532</v>
      </c>
      <c r="G31" s="232">
        <v>1965.7796093935162</v>
      </c>
      <c r="H31" s="232">
        <v>1904.8044564639363</v>
      </c>
      <c r="I31" s="232">
        <v>1882.3260738912718</v>
      </c>
      <c r="J31" s="232">
        <v>1870.9066534209901</v>
      </c>
      <c r="K31" s="232">
        <v>1818.6966194711258</v>
      </c>
      <c r="L31" s="232">
        <v>1616.0088447542075</v>
      </c>
      <c r="M31" s="232">
        <v>1698.1573468950646</v>
      </c>
      <c r="N31" s="232">
        <v>1506.5136424838679</v>
      </c>
      <c r="O31" s="232">
        <v>1530.652765874454</v>
      </c>
      <c r="P31" s="232">
        <v>1543.3069987938129</v>
      </c>
      <c r="Q31" s="232">
        <v>1413.0288433019148</v>
      </c>
      <c r="R31" s="232">
        <v>1533.8296888735624</v>
      </c>
      <c r="S31" s="232">
        <v>1426.2539235957511</v>
      </c>
      <c r="T31" s="232">
        <v>1404.9632164960037</v>
      </c>
      <c r="U31" s="232">
        <v>1309.2502131248784</v>
      </c>
      <c r="V31" s="232">
        <v>1401.7125488649735</v>
      </c>
      <c r="W31" s="232">
        <v>1300.120459476665</v>
      </c>
      <c r="DA31" s="71"/>
    </row>
    <row r="32" spans="1:105" ht="12" customHeight="1" x14ac:dyDescent="0.25">
      <c r="A32" s="18" t="s">
        <v>70</v>
      </c>
      <c r="B32" s="232">
        <v>105.60448497697962</v>
      </c>
      <c r="C32" s="232">
        <v>110.9499503808655</v>
      </c>
      <c r="D32" s="232">
        <v>38.877722103062524</v>
      </c>
      <c r="E32" s="232">
        <v>49.530829998797969</v>
      </c>
      <c r="F32" s="232">
        <v>42.390586823462428</v>
      </c>
      <c r="G32" s="232">
        <v>44.185610620068942</v>
      </c>
      <c r="H32" s="232">
        <v>72.040133716353054</v>
      </c>
      <c r="I32" s="232">
        <v>75.486749254540754</v>
      </c>
      <c r="J32" s="232">
        <v>85.412620550220808</v>
      </c>
      <c r="K32" s="232">
        <v>56.518828878058223</v>
      </c>
      <c r="L32" s="232">
        <v>53.286555007255416</v>
      </c>
      <c r="M32" s="232">
        <v>56.591253614367041</v>
      </c>
      <c r="N32" s="232">
        <v>41.272439800658397</v>
      </c>
      <c r="O32" s="232">
        <v>15.714395222441128</v>
      </c>
      <c r="P32" s="232">
        <v>15.703146510285533</v>
      </c>
      <c r="Q32" s="232">
        <v>15.0741358039638</v>
      </c>
      <c r="R32" s="232">
        <v>15.043987626908189</v>
      </c>
      <c r="S32" s="232">
        <v>17.097758259548169</v>
      </c>
      <c r="T32" s="232">
        <v>2.3474290229231532E-3</v>
      </c>
      <c r="U32" s="232">
        <v>0</v>
      </c>
      <c r="V32" s="232">
        <v>0</v>
      </c>
      <c r="W32" s="232">
        <v>0</v>
      </c>
      <c r="DA32" s="71"/>
    </row>
    <row r="33" spans="1:105" ht="12" customHeight="1" x14ac:dyDescent="0.25">
      <c r="A33" s="18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6.0648374817597788E-3</v>
      </c>
      <c r="S33" s="232">
        <v>0</v>
      </c>
      <c r="T33" s="232">
        <v>0</v>
      </c>
      <c r="U33" s="232">
        <v>0.33749088014087969</v>
      </c>
      <c r="V33" s="232">
        <v>0.21836968879304558</v>
      </c>
      <c r="W33" s="232">
        <v>1.2173915786510794E-2</v>
      </c>
      <c r="DA33" s="71"/>
    </row>
    <row r="34" spans="1:105" ht="12" customHeight="1" x14ac:dyDescent="0.25">
      <c r="A34" s="18" t="s">
        <v>72</v>
      </c>
      <c r="B34" s="232">
        <v>7754.0208354497317</v>
      </c>
      <c r="C34" s="232">
        <v>7527.1941644843046</v>
      </c>
      <c r="D34" s="232">
        <v>7326.8365851608114</v>
      </c>
      <c r="E34" s="232">
        <v>7282.3699225081145</v>
      </c>
      <c r="F34" s="232">
        <v>7348.7238148579991</v>
      </c>
      <c r="G34" s="232">
        <v>7374.5103088167143</v>
      </c>
      <c r="H34" s="232">
        <v>7081.5596626120087</v>
      </c>
      <c r="I34" s="232">
        <v>6927.0713873504883</v>
      </c>
      <c r="J34" s="232">
        <v>6820.2327858514245</v>
      </c>
      <c r="K34" s="232">
        <v>6227.0841431802974</v>
      </c>
      <c r="L34" s="232">
        <v>6927.4773044448539</v>
      </c>
      <c r="M34" s="232">
        <v>6557.3112737380397</v>
      </c>
      <c r="N34" s="232">
        <v>6513.1079684548959</v>
      </c>
      <c r="O34" s="232">
        <v>6546.921802488273</v>
      </c>
      <c r="P34" s="232">
        <v>6189.8757656912649</v>
      </c>
      <c r="Q34" s="232">
        <v>6490.4768823663808</v>
      </c>
      <c r="R34" s="232">
        <v>6785.7214035469678</v>
      </c>
      <c r="S34" s="232">
        <v>6950.1315455515323</v>
      </c>
      <c r="T34" s="232">
        <v>6818.1175030152463</v>
      </c>
      <c r="U34" s="232">
        <v>6690.8423973522658</v>
      </c>
      <c r="V34" s="232">
        <v>6547.5772957165391</v>
      </c>
      <c r="W34" s="232">
        <v>6751.3527511935199</v>
      </c>
      <c r="DA34" s="71"/>
    </row>
    <row r="35" spans="1:105" ht="12" customHeight="1" x14ac:dyDescent="0.25">
      <c r="A35" s="18" t="s">
        <v>36</v>
      </c>
      <c r="B35" s="232">
        <v>729.2882061808026</v>
      </c>
      <c r="C35" s="232">
        <v>839.28805095286043</v>
      </c>
      <c r="D35" s="232">
        <v>858.13297134346294</v>
      </c>
      <c r="E35" s="232">
        <v>917.70118877357197</v>
      </c>
      <c r="F35" s="232">
        <v>1011.5532731375787</v>
      </c>
      <c r="G35" s="232">
        <v>988.10420695166295</v>
      </c>
      <c r="H35" s="232">
        <v>1030.4266813204217</v>
      </c>
      <c r="I35" s="232">
        <v>1000.4845842218004</v>
      </c>
      <c r="J35" s="232">
        <v>976.144832358862</v>
      </c>
      <c r="K35" s="232">
        <v>906.12067100114166</v>
      </c>
      <c r="L35" s="232">
        <v>945.96141762592583</v>
      </c>
      <c r="M35" s="232">
        <v>912.55946931705148</v>
      </c>
      <c r="N35" s="232">
        <v>923.54366975749497</v>
      </c>
      <c r="O35" s="232">
        <v>921.937230805024</v>
      </c>
      <c r="P35" s="232">
        <v>904.70412832378383</v>
      </c>
      <c r="Q35" s="232">
        <v>830.32219242437804</v>
      </c>
      <c r="R35" s="232">
        <v>940.65166718536864</v>
      </c>
      <c r="S35" s="232">
        <v>1110.5322272900407</v>
      </c>
      <c r="T35" s="232">
        <v>939.56915605841482</v>
      </c>
      <c r="U35" s="232">
        <v>738.73721867313543</v>
      </c>
      <c r="V35" s="232">
        <v>838.55456353614954</v>
      </c>
      <c r="W35" s="232">
        <v>1063.0134394003137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6635.1454016714015</v>
      </c>
      <c r="C38" s="238">
        <f t="shared" si="4"/>
        <v>6290.5985754371677</v>
      </c>
      <c r="D38" s="238">
        <f t="shared" si="4"/>
        <v>6124.0502397895571</v>
      </c>
      <c r="E38" s="238">
        <f t="shared" si="4"/>
        <v>6001.0912594341335</v>
      </c>
      <c r="F38" s="238">
        <f t="shared" si="4"/>
        <v>6464.7628017816787</v>
      </c>
      <c r="G38" s="238">
        <f t="shared" si="4"/>
        <v>6536.6171410224069</v>
      </c>
      <c r="H38" s="238">
        <f t="shared" si="4"/>
        <v>6287.244497795049</v>
      </c>
      <c r="I38" s="238">
        <f t="shared" si="4"/>
        <v>6134.3620464101878</v>
      </c>
      <c r="J38" s="238">
        <f t="shared" si="4"/>
        <v>6113.8626759375438</v>
      </c>
      <c r="K38" s="238">
        <f t="shared" si="4"/>
        <v>5627.575086681657</v>
      </c>
      <c r="L38" s="238">
        <f t="shared" si="4"/>
        <v>6184.6558925360641</v>
      </c>
      <c r="M38" s="238">
        <f t="shared" si="4"/>
        <v>6150.8963165938821</v>
      </c>
      <c r="N38" s="238">
        <f t="shared" si="4"/>
        <v>5791.5210186542799</v>
      </c>
      <c r="O38" s="238">
        <f t="shared" si="4"/>
        <v>6032.1784437688602</v>
      </c>
      <c r="P38" s="238">
        <f t="shared" si="4"/>
        <v>5888.1632645256104</v>
      </c>
      <c r="Q38" s="238">
        <f t="shared" si="4"/>
        <v>5708.8990253177317</v>
      </c>
      <c r="R38" s="238">
        <f t="shared" si="4"/>
        <v>5536.8564670715386</v>
      </c>
      <c r="S38" s="238">
        <f t="shared" si="4"/>
        <v>6090.5781274113715</v>
      </c>
      <c r="T38" s="238">
        <f t="shared" si="4"/>
        <v>6284.4372563983934</v>
      </c>
      <c r="U38" s="238">
        <f t="shared" si="4"/>
        <v>6109.0601545235149</v>
      </c>
      <c r="V38" s="238">
        <f t="shared" si="4"/>
        <v>5736.6271394584173</v>
      </c>
      <c r="W38" s="238">
        <f t="shared" si="4"/>
        <v>5510.9270003720258</v>
      </c>
      <c r="DA38" s="93"/>
    </row>
    <row r="39" spans="1:105" ht="12" customHeight="1" x14ac:dyDescent="0.25">
      <c r="A39" s="43" t="s">
        <v>107</v>
      </c>
      <c r="B39" s="239">
        <f>ISI!B$53</f>
        <v>33.556499999999986</v>
      </c>
      <c r="C39" s="239">
        <f>ISI!C$53</f>
        <v>48.542500000000011</v>
      </c>
      <c r="D39" s="239">
        <f>ISI!D$53</f>
        <v>67.466723000000002</v>
      </c>
      <c r="E39" s="239">
        <f>ISI!E$53</f>
        <v>55.144889999999997</v>
      </c>
      <c r="F39" s="239">
        <f>ISI!F$53</f>
        <v>43.057000000000002</v>
      </c>
      <c r="G39" s="239">
        <f>ISI!G$53</f>
        <v>68.891499999999994</v>
      </c>
      <c r="H39" s="239">
        <f>ISI!H$53</f>
        <v>62.803333000000002</v>
      </c>
      <c r="I39" s="239">
        <f>ISI!I$53</f>
        <v>59.093832999999989</v>
      </c>
      <c r="J39" s="239">
        <f>ISI!J$53</f>
        <v>64.519666999999984</v>
      </c>
      <c r="K39" s="239">
        <f>ISI!K$53</f>
        <v>20.809332999999999</v>
      </c>
      <c r="L39" s="239">
        <f>ISI!L$53</f>
        <v>22.425224999999998</v>
      </c>
      <c r="M39" s="239">
        <f>ISI!M$53</f>
        <v>22.819289000000001</v>
      </c>
      <c r="N39" s="239">
        <f>ISI!N$53</f>
        <v>20.371202649047795</v>
      </c>
      <c r="O39" s="239">
        <f>ISI!O$53</f>
        <v>15.247134229579995</v>
      </c>
      <c r="P39" s="239">
        <f>ISI!P$53</f>
        <v>25.248135884140321</v>
      </c>
      <c r="Q39" s="239">
        <f>ISI!Q$53</f>
        <v>16.423482418440543</v>
      </c>
      <c r="R39" s="239">
        <f>ISI!R$53</f>
        <v>10.972149262113682</v>
      </c>
      <c r="S39" s="239">
        <f>ISI!S$53</f>
        <v>14.036569477195799</v>
      </c>
      <c r="T39" s="239">
        <f>ISI!T$53</f>
        <v>19.427623000000001</v>
      </c>
      <c r="U39" s="239">
        <f>ISI!U$53</f>
        <v>18.1068182322275</v>
      </c>
      <c r="V39" s="239">
        <f>ISI!V$53</f>
        <v>17.126081328859101</v>
      </c>
      <c r="W39" s="239">
        <f>ISI!W$53</f>
        <v>83.401514685915799</v>
      </c>
      <c r="DA39" s="83"/>
    </row>
    <row r="40" spans="1:105" ht="12" customHeight="1" x14ac:dyDescent="0.25">
      <c r="A40" s="44" t="s">
        <v>108</v>
      </c>
      <c r="B40" s="240">
        <f>NFM!B$72</f>
        <v>454.343388</v>
      </c>
      <c r="C40" s="240">
        <f>NFM!C$72</f>
        <v>442.27398599999998</v>
      </c>
      <c r="D40" s="240">
        <f>NFM!D$72</f>
        <v>431.52215999999999</v>
      </c>
      <c r="E40" s="240">
        <f>NFM!E$72</f>
        <v>424.89319399999999</v>
      </c>
      <c r="F40" s="240">
        <f>NFM!F$72</f>
        <v>493.64335299999999</v>
      </c>
      <c r="G40" s="240">
        <f>NFM!G$72</f>
        <v>498.88823500000001</v>
      </c>
      <c r="H40" s="240">
        <f>NFM!H$72</f>
        <v>428.46250600000002</v>
      </c>
      <c r="I40" s="240">
        <f>NFM!I$72</f>
        <v>481.87858199999999</v>
      </c>
      <c r="J40" s="240">
        <f>NFM!J$72</f>
        <v>498.22949799999998</v>
      </c>
      <c r="K40" s="240">
        <f>NFM!K$72</f>
        <v>247.30416249999999</v>
      </c>
      <c r="L40" s="240">
        <f>NFM!L$72</f>
        <v>324.69019300000002</v>
      </c>
      <c r="M40" s="240">
        <f>NFM!M$72</f>
        <v>446.73866400000003</v>
      </c>
      <c r="N40" s="240">
        <f>NFM!N$72</f>
        <v>164.30328566251001</v>
      </c>
      <c r="O40" s="240">
        <f>NFM!O$72</f>
        <v>124.777931872148</v>
      </c>
      <c r="P40" s="240">
        <f>NFM!P$72</f>
        <v>3.1819298279711301</v>
      </c>
      <c r="Q40" s="240">
        <f>NFM!Q$72</f>
        <v>39.905804399435503</v>
      </c>
      <c r="R40" s="240">
        <f>NFM!R$72</f>
        <v>52.0814123286981</v>
      </c>
      <c r="S40" s="240">
        <f>NFM!S$72</f>
        <v>42.521250000000002</v>
      </c>
      <c r="T40" s="240">
        <f>NFM!T$72</f>
        <v>75.924734000000001</v>
      </c>
      <c r="U40" s="240">
        <f>NFM!U$72</f>
        <v>132.204871</v>
      </c>
      <c r="V40" s="240">
        <f>NFM!V$72</f>
        <v>114.605468</v>
      </c>
      <c r="W40" s="240">
        <f>NFM!W$72</f>
        <v>82.279985999999994</v>
      </c>
      <c r="DA40" s="94"/>
    </row>
    <row r="41" spans="1:105" ht="12" customHeight="1" x14ac:dyDescent="0.25">
      <c r="A41" s="44" t="s">
        <v>109</v>
      </c>
      <c r="B41" s="240">
        <f>CHI!B$78</f>
        <v>4374.6842058406628</v>
      </c>
      <c r="C41" s="240">
        <f>CHI!C$78</f>
        <v>3915.5133014824678</v>
      </c>
      <c r="D41" s="240">
        <f>CHI!D$78</f>
        <v>3809.9506068898781</v>
      </c>
      <c r="E41" s="240">
        <f>CHI!E$78</f>
        <v>3740.8162594046112</v>
      </c>
      <c r="F41" s="240">
        <f>CHI!F$78</f>
        <v>4125.8838612796289</v>
      </c>
      <c r="G41" s="240">
        <f>CHI!G$78</f>
        <v>4119.3226121392336</v>
      </c>
      <c r="H41" s="240">
        <f>CHI!H$78</f>
        <v>4018.2418331043482</v>
      </c>
      <c r="I41" s="240">
        <f>CHI!I$78</f>
        <v>3812.8804560640301</v>
      </c>
      <c r="J41" s="240">
        <f>CHI!J$78</f>
        <v>3730.9966048192182</v>
      </c>
      <c r="K41" s="240">
        <f>CHI!K$78</f>
        <v>3654.4537956995059</v>
      </c>
      <c r="L41" s="240">
        <f>CHI!L$78</f>
        <v>4107.4881731875867</v>
      </c>
      <c r="M41" s="240">
        <f>CHI!M$78</f>
        <v>3876.1515586639421</v>
      </c>
      <c r="N41" s="240">
        <f>CHI!N$78</f>
        <v>3825.5820908102041</v>
      </c>
      <c r="O41" s="240">
        <f>CHI!O$78</f>
        <v>4167.3954621498096</v>
      </c>
      <c r="P41" s="240">
        <f>CHI!P$78</f>
        <v>4060.5410444300801</v>
      </c>
      <c r="Q41" s="240">
        <f>CHI!Q$78</f>
        <v>3881.3243604441409</v>
      </c>
      <c r="R41" s="240">
        <f>CHI!R$78</f>
        <v>3644.9787916822829</v>
      </c>
      <c r="S41" s="240">
        <f>CHI!S$78</f>
        <v>4065.8723590196701</v>
      </c>
      <c r="T41" s="240">
        <f>CHI!T$78</f>
        <v>4343.9129838193903</v>
      </c>
      <c r="U41" s="240">
        <f>CHI!U$78</f>
        <v>4451.5509788410891</v>
      </c>
      <c r="V41" s="240">
        <f>CHI!V$78</f>
        <v>4179.887844973442</v>
      </c>
      <c r="W41" s="240">
        <f>CHI!W$78</f>
        <v>3857.4999096476122</v>
      </c>
      <c r="DA41" s="94"/>
    </row>
    <row r="42" spans="1:105" ht="12" customHeight="1" x14ac:dyDescent="0.25">
      <c r="A42" s="44" t="s">
        <v>110</v>
      </c>
      <c r="B42" s="240">
        <f>NMM!B$58</f>
        <v>1464.593526001765</v>
      </c>
      <c r="C42" s="240">
        <f>NMM!C$58</f>
        <v>1573.142453996003</v>
      </c>
      <c r="D42" s="240">
        <f>NMM!D$58</f>
        <v>1507.680301574168</v>
      </c>
      <c r="E42" s="240">
        <f>NMM!E$58</f>
        <v>1458.6322676551677</v>
      </c>
      <c r="F42" s="240">
        <f>NMM!F$58</f>
        <v>1485.2469741895882</v>
      </c>
      <c r="G42" s="240">
        <f>NMM!G$58</f>
        <v>1509.8645458519281</v>
      </c>
      <c r="H42" s="240">
        <f>NMM!H$58</f>
        <v>1461.5007841368079</v>
      </c>
      <c r="I42" s="240">
        <f>NMM!I$58</f>
        <v>1478.1996273697951</v>
      </c>
      <c r="J42" s="240">
        <f>NMM!J$58</f>
        <v>1499.5525698349541</v>
      </c>
      <c r="K42" s="240">
        <f>NMM!K$58</f>
        <v>1406.2509822107295</v>
      </c>
      <c r="L42" s="240">
        <f>NMM!L$58</f>
        <v>1396.583524740844</v>
      </c>
      <c r="M42" s="240">
        <f>NMM!M$58</f>
        <v>1471.600374494722</v>
      </c>
      <c r="N42" s="240">
        <f>NMM!N$58</f>
        <v>1463.8244407115785</v>
      </c>
      <c r="O42" s="240">
        <f>NMM!O$58</f>
        <v>1407.3816244110292</v>
      </c>
      <c r="P42" s="240">
        <f>NMM!P$58</f>
        <v>1486.2527157770501</v>
      </c>
      <c r="Q42" s="240">
        <f>NMM!Q$58</f>
        <v>1454.0572137059678</v>
      </c>
      <c r="R42" s="240">
        <f>NMM!R$58</f>
        <v>1501.4259047043211</v>
      </c>
      <c r="S42" s="240">
        <f>NMM!S$58</f>
        <v>1630.1495003384052</v>
      </c>
      <c r="T42" s="240">
        <f>NMM!T$58</f>
        <v>1495.218221147682</v>
      </c>
      <c r="U42" s="240">
        <f>NMM!U$58</f>
        <v>1152.4544996371981</v>
      </c>
      <c r="V42" s="240">
        <f>NMM!V$58</f>
        <v>1069.6203823234521</v>
      </c>
      <c r="W42" s="240">
        <f>NMM!W$58</f>
        <v>1133.0035194877159</v>
      </c>
      <c r="DA42" s="94"/>
    </row>
    <row r="43" spans="1:105" ht="12" customHeight="1" x14ac:dyDescent="0.25">
      <c r="A43" s="45" t="s">
        <v>111</v>
      </c>
      <c r="B43" s="241">
        <v>307.96778182897378</v>
      </c>
      <c r="C43" s="241">
        <v>311.12633395869801</v>
      </c>
      <c r="D43" s="241">
        <v>307.43044832551101</v>
      </c>
      <c r="E43" s="241">
        <v>321.60464837435399</v>
      </c>
      <c r="F43" s="241">
        <v>316.93161331246102</v>
      </c>
      <c r="G43" s="241">
        <v>339.65024803124459</v>
      </c>
      <c r="H43" s="241">
        <v>316.2360415538933</v>
      </c>
      <c r="I43" s="241">
        <v>302.30954797636241</v>
      </c>
      <c r="J43" s="241">
        <v>320.56433628337209</v>
      </c>
      <c r="K43" s="241">
        <v>298.75681327142109</v>
      </c>
      <c r="L43" s="241">
        <v>333.46877660763357</v>
      </c>
      <c r="M43" s="241">
        <v>333.58643043521818</v>
      </c>
      <c r="N43" s="241">
        <v>317.43999882093971</v>
      </c>
      <c r="O43" s="241">
        <v>317.37629110629348</v>
      </c>
      <c r="P43" s="241">
        <v>312.93943860636909</v>
      </c>
      <c r="Q43" s="241">
        <v>317.1881643497473</v>
      </c>
      <c r="R43" s="241">
        <v>327.39820909412259</v>
      </c>
      <c r="S43" s="241">
        <v>337.99844857610049</v>
      </c>
      <c r="T43" s="241">
        <v>349.95369443132131</v>
      </c>
      <c r="U43" s="241">
        <v>354.74298681299979</v>
      </c>
      <c r="V43" s="241">
        <v>355.38736283266479</v>
      </c>
      <c r="W43" s="241">
        <v>354.74207055078199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1</v>
      </c>
      <c r="H47" s="234">
        <f t="shared" si="5"/>
        <v>0.99999999999999989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0.99999999999999989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0.99999999999999989</v>
      </c>
      <c r="T47" s="234">
        <f t="shared" si="5"/>
        <v>1.0000000000000002</v>
      </c>
      <c r="U47" s="234">
        <f t="shared" si="5"/>
        <v>1</v>
      </c>
      <c r="V47" s="234">
        <f t="shared" si="5"/>
        <v>0.99999999999999989</v>
      </c>
      <c r="W47" s="234">
        <f t="shared" si="5"/>
        <v>0.99999999999999989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2.1768187019881462E-2</v>
      </c>
      <c r="C52" s="235">
        <f t="shared" si="10"/>
        <v>2.0784775776509116E-2</v>
      </c>
      <c r="D52" s="235">
        <f t="shared" si="10"/>
        <v>2.0012154440792199E-2</v>
      </c>
      <c r="E52" s="235">
        <f t="shared" si="10"/>
        <v>1.9895535734776978E-2</v>
      </c>
      <c r="F52" s="235">
        <f t="shared" si="10"/>
        <v>1.9902712287881014E-2</v>
      </c>
      <c r="G52" s="235">
        <f t="shared" si="10"/>
        <v>1.998702961979535E-2</v>
      </c>
      <c r="H52" s="235">
        <f t="shared" si="10"/>
        <v>1.8373419012317278E-2</v>
      </c>
      <c r="I52" s="235">
        <f t="shared" si="10"/>
        <v>1.7507944535181393E-2</v>
      </c>
      <c r="J52" s="235">
        <f t="shared" si="10"/>
        <v>1.7704054767803297E-2</v>
      </c>
      <c r="K52" s="235">
        <f t="shared" si="10"/>
        <v>1.759514219009467E-2</v>
      </c>
      <c r="L52" s="235">
        <f t="shared" si="10"/>
        <v>1.7948608872942976E-2</v>
      </c>
      <c r="M52" s="235">
        <f t="shared" si="10"/>
        <v>1.8350732139206627E-2</v>
      </c>
      <c r="N52" s="235">
        <f t="shared" si="10"/>
        <v>1.8326428985973378E-2</v>
      </c>
      <c r="O52" s="235">
        <f t="shared" si="10"/>
        <v>1.8999489482098595E-2</v>
      </c>
      <c r="P52" s="235">
        <f t="shared" si="10"/>
        <v>1.8051596003158036E-2</v>
      </c>
      <c r="Q52" s="235">
        <f t="shared" si="10"/>
        <v>1.8140696309265271E-2</v>
      </c>
      <c r="R52" s="235">
        <f t="shared" si="10"/>
        <v>1.8281747586981017E-2</v>
      </c>
      <c r="S52" s="235">
        <f t="shared" si="10"/>
        <v>1.7862782083625971E-2</v>
      </c>
      <c r="T52" s="235">
        <f t="shared" si="10"/>
        <v>1.7233307887575072E-2</v>
      </c>
      <c r="U52" s="235">
        <f t="shared" si="10"/>
        <v>1.7876039412008705E-2</v>
      </c>
      <c r="V52" s="235">
        <f t="shared" si="10"/>
        <v>1.7812149393975629E-2</v>
      </c>
      <c r="W52" s="235">
        <f t="shared" si="10"/>
        <v>1.8137969054552734E-2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0.36231618473785454</v>
      </c>
      <c r="C53" s="236">
        <f t="shared" si="11"/>
        <v>0.37083534081298813</v>
      </c>
      <c r="D53" s="236">
        <f t="shared" si="11"/>
        <v>0.39483723601850917</v>
      </c>
      <c r="E53" s="236">
        <f t="shared" si="11"/>
        <v>0.39956063073043552</v>
      </c>
      <c r="F53" s="236">
        <f t="shared" si="11"/>
        <v>0.38334938425911474</v>
      </c>
      <c r="G53" s="236">
        <f t="shared" si="11"/>
        <v>0.37931519234440053</v>
      </c>
      <c r="H53" s="236">
        <f t="shared" si="11"/>
        <v>0.40923082048961285</v>
      </c>
      <c r="I53" s="236">
        <f t="shared" si="11"/>
        <v>0.41838879050861577</v>
      </c>
      <c r="J53" s="236">
        <f t="shared" si="11"/>
        <v>0.39577593644293579</v>
      </c>
      <c r="K53" s="236">
        <f t="shared" si="11"/>
        <v>0.39925776642270577</v>
      </c>
      <c r="L53" s="236">
        <f t="shared" si="11"/>
        <v>0.40352238603188273</v>
      </c>
      <c r="M53" s="236">
        <f t="shared" si="11"/>
        <v>0.39297791703709872</v>
      </c>
      <c r="N53" s="236">
        <f t="shared" si="11"/>
        <v>0.41693746465457404</v>
      </c>
      <c r="O53" s="236">
        <f t="shared" si="11"/>
        <v>0.40193500054306497</v>
      </c>
      <c r="P53" s="236">
        <f t="shared" si="11"/>
        <v>0.41075695629301046</v>
      </c>
      <c r="Q53" s="236">
        <f t="shared" si="11"/>
        <v>0.40704559180706978</v>
      </c>
      <c r="R53" s="236">
        <f t="shared" si="11"/>
        <v>0.42002725523920575</v>
      </c>
      <c r="S53" s="236">
        <f t="shared" si="11"/>
        <v>0.410398745724111</v>
      </c>
      <c r="T53" s="236">
        <f t="shared" si="11"/>
        <v>0.41286944513240847</v>
      </c>
      <c r="U53" s="236">
        <f t="shared" si="11"/>
        <v>0.41184820913594894</v>
      </c>
      <c r="V53" s="236">
        <f t="shared" si="11"/>
        <v>0.42888412203002124</v>
      </c>
      <c r="W53" s="236">
        <f t="shared" si="11"/>
        <v>0.42353948342957753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0.3854800927051944</v>
      </c>
      <c r="C54" s="237">
        <f t="shared" si="12"/>
        <v>0.38579685172583517</v>
      </c>
      <c r="D54" s="237">
        <f t="shared" si="12"/>
        <v>0.36977247914253708</v>
      </c>
      <c r="E54" s="237">
        <f t="shared" si="12"/>
        <v>0.36869022706117144</v>
      </c>
      <c r="F54" s="237">
        <f t="shared" si="12"/>
        <v>0.37079146376308958</v>
      </c>
      <c r="G54" s="237">
        <f t="shared" si="12"/>
        <v>0.37156587877645686</v>
      </c>
      <c r="H54" s="237">
        <f t="shared" si="12"/>
        <v>0.35608198610184416</v>
      </c>
      <c r="I54" s="237">
        <f t="shared" si="12"/>
        <v>0.35290462502563752</v>
      </c>
      <c r="J54" s="237">
        <f t="shared" si="12"/>
        <v>0.36516354109319288</v>
      </c>
      <c r="K54" s="237">
        <f t="shared" si="12"/>
        <v>0.36351084038384052</v>
      </c>
      <c r="L54" s="237">
        <f t="shared" si="12"/>
        <v>0.35585732215115878</v>
      </c>
      <c r="M54" s="237">
        <f t="shared" si="12"/>
        <v>0.35774671401568919</v>
      </c>
      <c r="N54" s="237">
        <f t="shared" si="12"/>
        <v>0.34794544011005457</v>
      </c>
      <c r="O54" s="237">
        <f t="shared" si="12"/>
        <v>0.35077086842997918</v>
      </c>
      <c r="P54" s="237">
        <f t="shared" si="12"/>
        <v>0.34408985139544734</v>
      </c>
      <c r="Q54" s="237">
        <f t="shared" si="12"/>
        <v>0.3590830745319748</v>
      </c>
      <c r="R54" s="237">
        <f t="shared" si="12"/>
        <v>0.36400200578911224</v>
      </c>
      <c r="S54" s="237">
        <f t="shared" si="12"/>
        <v>0.36138916097734758</v>
      </c>
      <c r="T54" s="237">
        <f t="shared" si="12"/>
        <v>0.35076772157009156</v>
      </c>
      <c r="U54" s="237">
        <f t="shared" si="12"/>
        <v>0.34782184222685902</v>
      </c>
      <c r="V54" s="237">
        <f t="shared" si="12"/>
        <v>0.34455190628323967</v>
      </c>
      <c r="W54" s="237">
        <f t="shared" si="12"/>
        <v>0.35560689273717772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0.23043553553706964</v>
      </c>
      <c r="C55" s="242">
        <f t="shared" si="13"/>
        <v>0.22258303168466764</v>
      </c>
      <c r="D55" s="242">
        <f t="shared" si="13"/>
        <v>0.21537813039816153</v>
      </c>
      <c r="E55" s="242">
        <f t="shared" si="13"/>
        <v>0.21185360647361609</v>
      </c>
      <c r="F55" s="242">
        <f t="shared" si="13"/>
        <v>0.22595643968991461</v>
      </c>
      <c r="G55" s="242">
        <f t="shared" si="13"/>
        <v>0.22913189925934724</v>
      </c>
      <c r="H55" s="242">
        <f t="shared" si="13"/>
        <v>0.21631377439622571</v>
      </c>
      <c r="I55" s="242">
        <f t="shared" si="13"/>
        <v>0.21119863993056534</v>
      </c>
      <c r="J55" s="242">
        <f t="shared" si="13"/>
        <v>0.22135646769606804</v>
      </c>
      <c r="K55" s="242">
        <f t="shared" si="13"/>
        <v>0.21963625100335912</v>
      </c>
      <c r="L55" s="242">
        <f t="shared" si="13"/>
        <v>0.22267168294401551</v>
      </c>
      <c r="M55" s="242">
        <f t="shared" si="13"/>
        <v>0.23092463680800557</v>
      </c>
      <c r="N55" s="242">
        <f t="shared" si="13"/>
        <v>0.21679066624939805</v>
      </c>
      <c r="O55" s="242">
        <f t="shared" si="13"/>
        <v>0.22829464154485712</v>
      </c>
      <c r="P55" s="242">
        <f t="shared" si="13"/>
        <v>0.22710159630838425</v>
      </c>
      <c r="Q55" s="242">
        <f t="shared" si="13"/>
        <v>0.21573063735169007</v>
      </c>
      <c r="R55" s="242">
        <f t="shared" si="13"/>
        <v>0.197688991384701</v>
      </c>
      <c r="S55" s="242">
        <f t="shared" si="13"/>
        <v>0.2103493112149154</v>
      </c>
      <c r="T55" s="242">
        <f t="shared" si="13"/>
        <v>0.21912952540992495</v>
      </c>
      <c r="U55" s="242">
        <f t="shared" si="13"/>
        <v>0.22245390922518343</v>
      </c>
      <c r="V55" s="242">
        <f t="shared" si="13"/>
        <v>0.20875182229276332</v>
      </c>
      <c r="W55" s="242">
        <f t="shared" si="13"/>
        <v>0.20271565477869194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NL: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1467.7341711216388</v>
      </c>
      <c r="C3" s="205">
        <f t="shared" si="0"/>
        <v>1232.3943661971832</v>
      </c>
      <c r="D3" s="205">
        <f t="shared" si="0"/>
        <v>1222.0419106752272</v>
      </c>
      <c r="E3" s="205">
        <f t="shared" si="0"/>
        <v>1264.662883191932</v>
      </c>
      <c r="F3" s="205">
        <f t="shared" si="0"/>
        <v>1609.7510917528473</v>
      </c>
      <c r="G3" s="205">
        <f t="shared" si="0"/>
        <v>1736.6971860938861</v>
      </c>
      <c r="H3" s="205">
        <f t="shared" si="0"/>
        <v>1861.9379354021535</v>
      </c>
      <c r="I3" s="205">
        <f t="shared" si="0"/>
        <v>1922.6207648171305</v>
      </c>
      <c r="J3" s="205">
        <f t="shared" si="0"/>
        <v>1692.7486505711538</v>
      </c>
      <c r="K3" s="205">
        <f t="shared" si="0"/>
        <v>1023.3833050114156</v>
      </c>
      <c r="L3" s="205">
        <f t="shared" si="0"/>
        <v>1174.5304501597745</v>
      </c>
      <c r="M3" s="205">
        <f t="shared" si="0"/>
        <v>1277.9333415933593</v>
      </c>
      <c r="N3" s="205">
        <f t="shared" si="0"/>
        <v>1482.225102943419</v>
      </c>
      <c r="O3" s="205">
        <f t="shared" si="0"/>
        <v>1454.9377727493127</v>
      </c>
      <c r="P3" s="205">
        <f t="shared" si="0"/>
        <v>1633.2054905127172</v>
      </c>
      <c r="Q3" s="205">
        <f t="shared" si="0"/>
        <v>1470.2</v>
      </c>
      <c r="R3" s="205">
        <f t="shared" si="0"/>
        <v>1614.247464624405</v>
      </c>
      <c r="S3" s="205">
        <f t="shared" si="0"/>
        <v>1628.2428838766871</v>
      </c>
      <c r="T3" s="205">
        <f t="shared" si="0"/>
        <v>1800</v>
      </c>
      <c r="U3" s="205">
        <f t="shared" si="0"/>
        <v>1501.746007918488</v>
      </c>
      <c r="V3" s="205">
        <f t="shared" si="0"/>
        <v>1100</v>
      </c>
      <c r="W3" s="205">
        <f t="shared" si="0"/>
        <v>1760.1861747510029</v>
      </c>
      <c r="DA3" s="112"/>
    </row>
    <row r="4" spans="1:105" ht="12" customHeight="1" x14ac:dyDescent="0.25">
      <c r="A4" s="50" t="s">
        <v>41</v>
      </c>
      <c r="B4" s="243">
        <v>1435.2190380294869</v>
      </c>
      <c r="C4" s="243">
        <v>1216.984075426551</v>
      </c>
      <c r="D4" s="243">
        <v>1210.0538297023611</v>
      </c>
      <c r="E4" s="243">
        <v>1255.0607250183009</v>
      </c>
      <c r="F4" s="243">
        <v>1588.8572110898151</v>
      </c>
      <c r="G4" s="243">
        <v>1711.011819055635</v>
      </c>
      <c r="H4" s="243">
        <v>1823.803154094154</v>
      </c>
      <c r="I4" s="243">
        <v>1889.25921553786</v>
      </c>
      <c r="J4" s="243">
        <v>1666.5314710349171</v>
      </c>
      <c r="K4" s="243">
        <v>1021.115635592977</v>
      </c>
      <c r="L4" s="243">
        <v>1166.5894497024881</v>
      </c>
      <c r="M4" s="243">
        <v>1261.8517380512019</v>
      </c>
      <c r="N4" s="243">
        <v>1464.688086242769</v>
      </c>
      <c r="O4" s="243">
        <v>1438.59359962093</v>
      </c>
      <c r="P4" s="243">
        <v>1614.6683084420331</v>
      </c>
      <c r="Q4" s="243">
        <v>1460.182030929079</v>
      </c>
      <c r="R4" s="243">
        <v>1602.5581281347711</v>
      </c>
      <c r="S4" s="243">
        <v>1628.2428838766871</v>
      </c>
      <c r="T4" s="243">
        <v>1800</v>
      </c>
      <c r="U4" s="243">
        <v>1501.746007918488</v>
      </c>
      <c r="V4" s="243">
        <v>1100</v>
      </c>
      <c r="W4" s="243">
        <v>1760.1861747510029</v>
      </c>
      <c r="DA4" s="83" t="s">
        <v>114</v>
      </c>
    </row>
    <row r="5" spans="1:105" ht="12" customHeight="1" x14ac:dyDescent="0.25">
      <c r="A5" s="49" t="s">
        <v>42</v>
      </c>
      <c r="B5" s="244">
        <v>32.515133092151927</v>
      </c>
      <c r="C5" s="244">
        <v>15.410290770632169</v>
      </c>
      <c r="D5" s="244">
        <v>11.988080972866101</v>
      </c>
      <c r="E5" s="244">
        <v>9.6021581736310964</v>
      </c>
      <c r="F5" s="244">
        <v>20.893880663032181</v>
      </c>
      <c r="G5" s="244">
        <v>25.685367038251119</v>
      </c>
      <c r="H5" s="244">
        <v>38.134781307999447</v>
      </c>
      <c r="I5" s="244">
        <v>33.361549279270548</v>
      </c>
      <c r="J5" s="244">
        <v>26.217179536236699</v>
      </c>
      <c r="K5" s="244">
        <v>2.2676694184385719</v>
      </c>
      <c r="L5" s="244">
        <v>7.9410004572864636</v>
      </c>
      <c r="M5" s="244">
        <v>16.081603542157382</v>
      </c>
      <c r="N5" s="244">
        <v>17.537016700649929</v>
      </c>
      <c r="O5" s="244">
        <v>16.344173128382639</v>
      </c>
      <c r="P5" s="244">
        <v>18.537182070684139</v>
      </c>
      <c r="Q5" s="244">
        <v>10.01796907092103</v>
      </c>
      <c r="R5" s="244">
        <v>11.68933648963389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5665.8850000000002</v>
      </c>
      <c r="C7" s="205">
        <f t="shared" si="1"/>
        <v>6037.4620000000004</v>
      </c>
      <c r="D7" s="205">
        <f t="shared" si="1"/>
        <v>6117.3209999999999</v>
      </c>
      <c r="E7" s="205">
        <f t="shared" si="1"/>
        <v>6571.34</v>
      </c>
      <c r="F7" s="205">
        <f t="shared" si="1"/>
        <v>6848.1769999999997</v>
      </c>
      <c r="G7" s="205">
        <f t="shared" si="1"/>
        <v>6918.8779999999997</v>
      </c>
      <c r="H7" s="205">
        <f t="shared" si="1"/>
        <v>6372.3109999999997</v>
      </c>
      <c r="I7" s="205">
        <f t="shared" si="1"/>
        <v>7368.1890000000003</v>
      </c>
      <c r="J7" s="205">
        <f t="shared" si="1"/>
        <v>6853.4880000000003</v>
      </c>
      <c r="K7" s="205">
        <f t="shared" si="1"/>
        <v>5193.7860000000001</v>
      </c>
      <c r="L7" s="205">
        <f t="shared" si="1"/>
        <v>6650.9430000000002</v>
      </c>
      <c r="M7" s="205">
        <f t="shared" si="1"/>
        <v>6937.3969999999999</v>
      </c>
      <c r="N7" s="205">
        <f t="shared" si="1"/>
        <v>6879.4940000000006</v>
      </c>
      <c r="O7" s="205">
        <f t="shared" si="1"/>
        <v>6713.2740000000003</v>
      </c>
      <c r="P7" s="205">
        <f t="shared" si="1"/>
        <v>6964.46</v>
      </c>
      <c r="Q7" s="205">
        <f t="shared" si="1"/>
        <v>6995.1380000000008</v>
      </c>
      <c r="R7" s="205">
        <f t="shared" si="1"/>
        <v>6916.6580000000004</v>
      </c>
      <c r="S7" s="205">
        <f t="shared" si="1"/>
        <v>6781.3230000000003</v>
      </c>
      <c r="T7" s="205">
        <f t="shared" si="1"/>
        <v>6813.0360000000001</v>
      </c>
      <c r="U7" s="205">
        <f t="shared" si="1"/>
        <v>6656.866</v>
      </c>
      <c r="V7" s="205">
        <f t="shared" si="1"/>
        <v>6053.7259999999997</v>
      </c>
      <c r="W7" s="205">
        <f t="shared" si="1"/>
        <v>6620.4009999999998</v>
      </c>
      <c r="DA7" s="112"/>
    </row>
    <row r="8" spans="1:105" ht="12" customHeight="1" x14ac:dyDescent="0.25">
      <c r="A8" s="50" t="s">
        <v>41</v>
      </c>
      <c r="B8" s="243">
        <v>5506.8760000000002</v>
      </c>
      <c r="C8" s="243">
        <v>5902.0140000000001</v>
      </c>
      <c r="D8" s="243">
        <v>5995.7839999999997</v>
      </c>
      <c r="E8" s="243">
        <v>6451.7719999999999</v>
      </c>
      <c r="F8" s="243">
        <v>6712.4859999999999</v>
      </c>
      <c r="G8" s="243">
        <v>6777.7309999999998</v>
      </c>
      <c r="H8" s="243">
        <v>6222.6809999999996</v>
      </c>
      <c r="I8" s="243">
        <v>7202.8010000000004</v>
      </c>
      <c r="J8" s="243">
        <v>6705.76</v>
      </c>
      <c r="K8" s="243">
        <v>5133.68</v>
      </c>
      <c r="L8" s="243">
        <v>6523.3429999999998</v>
      </c>
      <c r="M8" s="243">
        <v>6765.2370000000001</v>
      </c>
      <c r="N8" s="243">
        <v>6738.7150000000001</v>
      </c>
      <c r="O8" s="243">
        <v>6581.3320000000003</v>
      </c>
      <c r="P8" s="243">
        <v>6838.9849999999997</v>
      </c>
      <c r="Q8" s="243">
        <v>6887.8950000000004</v>
      </c>
      <c r="R8" s="243">
        <v>6823.6060000000007</v>
      </c>
      <c r="S8" s="243">
        <v>6781.3230000000003</v>
      </c>
      <c r="T8" s="243">
        <v>6813.0360000000001</v>
      </c>
      <c r="U8" s="243">
        <v>6656.866</v>
      </c>
      <c r="V8" s="243">
        <v>6053.7259999999997</v>
      </c>
      <c r="W8" s="243">
        <v>6620.4009999999998</v>
      </c>
      <c r="DA8" s="83" t="s">
        <v>117</v>
      </c>
    </row>
    <row r="9" spans="1:105" ht="12" customHeight="1" x14ac:dyDescent="0.25">
      <c r="A9" s="49" t="s">
        <v>42</v>
      </c>
      <c r="B9" s="244">
        <v>159.00899999999999</v>
      </c>
      <c r="C9" s="244">
        <v>135.44800000000001</v>
      </c>
      <c r="D9" s="244">
        <v>121.53700000000001</v>
      </c>
      <c r="E9" s="244">
        <v>119.568</v>
      </c>
      <c r="F9" s="244">
        <v>135.691</v>
      </c>
      <c r="G9" s="244">
        <v>141.14699999999999</v>
      </c>
      <c r="H9" s="244">
        <v>149.63</v>
      </c>
      <c r="I9" s="244">
        <v>165.38800000000001</v>
      </c>
      <c r="J9" s="244">
        <v>147.72800000000001</v>
      </c>
      <c r="K9" s="244">
        <v>60.106000000000002</v>
      </c>
      <c r="L9" s="244">
        <v>127.6</v>
      </c>
      <c r="M9" s="244">
        <v>172.16</v>
      </c>
      <c r="N9" s="244">
        <v>140.779</v>
      </c>
      <c r="O9" s="244">
        <v>131.94200000000001</v>
      </c>
      <c r="P9" s="244">
        <v>125.47499999999999</v>
      </c>
      <c r="Q9" s="244">
        <v>107.24299999999999</v>
      </c>
      <c r="R9" s="244">
        <v>93.052000000000007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6007.2378947368425</v>
      </c>
      <c r="C11" s="205">
        <f t="shared" si="2"/>
        <v>6629.6721482686808</v>
      </c>
      <c r="D11" s="205">
        <f t="shared" si="2"/>
        <v>6629.6721482686808</v>
      </c>
      <c r="E11" s="205">
        <f t="shared" si="2"/>
        <v>7271.8577149025159</v>
      </c>
      <c r="F11" s="205">
        <f t="shared" si="2"/>
        <v>7252.1064018005218</v>
      </c>
      <c r="G11" s="205">
        <f t="shared" si="2"/>
        <v>7894.291968434356</v>
      </c>
      <c r="H11" s="205">
        <f t="shared" si="2"/>
        <v>7894.291968434356</v>
      </c>
      <c r="I11" s="205">
        <f t="shared" si="2"/>
        <v>7914.0432815363502</v>
      </c>
      <c r="J11" s="205">
        <f t="shared" si="2"/>
        <v>7894.291968434356</v>
      </c>
      <c r="K11" s="205">
        <f t="shared" si="2"/>
        <v>7894.291968434356</v>
      </c>
      <c r="L11" s="205">
        <f t="shared" si="2"/>
        <v>7252.1064018005218</v>
      </c>
      <c r="M11" s="205">
        <f t="shared" si="2"/>
        <v>7914.0432815363502</v>
      </c>
      <c r="N11" s="205">
        <f t="shared" si="2"/>
        <v>7914.0432815363502</v>
      </c>
      <c r="O11" s="205">
        <f t="shared" si="2"/>
        <v>7914.0432815363502</v>
      </c>
      <c r="P11" s="205">
        <f t="shared" si="2"/>
        <v>7894.291968434356</v>
      </c>
      <c r="Q11" s="205">
        <f t="shared" si="2"/>
        <v>7894.291968434356</v>
      </c>
      <c r="R11" s="205">
        <f t="shared" si="2"/>
        <v>7894.291968434356</v>
      </c>
      <c r="S11" s="205">
        <f t="shared" si="2"/>
        <v>7894.291968434356</v>
      </c>
      <c r="T11" s="205">
        <f t="shared" si="2"/>
        <v>7874.5406553323619</v>
      </c>
      <c r="U11" s="205">
        <f t="shared" si="2"/>
        <v>7874.5406553323619</v>
      </c>
      <c r="V11" s="205">
        <f t="shared" si="2"/>
        <v>7232.3550886985277</v>
      </c>
      <c r="W11" s="205">
        <f t="shared" si="2"/>
        <v>7212.6037755965326</v>
      </c>
      <c r="DA11" s="112"/>
    </row>
    <row r="12" spans="1:105" ht="12" customHeight="1" x14ac:dyDescent="0.25">
      <c r="A12" s="50" t="s">
        <v>41</v>
      </c>
      <c r="B12" s="243">
        <v>5796.7115789473692</v>
      </c>
      <c r="C12" s="243">
        <v>6438.8971455812016</v>
      </c>
      <c r="D12" s="243">
        <v>6438.8971455812016</v>
      </c>
      <c r="E12" s="243">
        <v>7081.0827122150367</v>
      </c>
      <c r="F12" s="243">
        <v>7081.0827122150367</v>
      </c>
      <c r="G12" s="243">
        <v>7723.268278848871</v>
      </c>
      <c r="H12" s="243">
        <v>7723.268278848871</v>
      </c>
      <c r="I12" s="243">
        <v>7723.268278848871</v>
      </c>
      <c r="J12" s="243">
        <v>7723.268278848871</v>
      </c>
      <c r="K12" s="243">
        <v>7723.268278848871</v>
      </c>
      <c r="L12" s="243">
        <v>7081.0827122150367</v>
      </c>
      <c r="M12" s="243">
        <v>7723.268278848871</v>
      </c>
      <c r="N12" s="243">
        <v>7723.268278848871</v>
      </c>
      <c r="O12" s="243">
        <v>7723.268278848871</v>
      </c>
      <c r="P12" s="243">
        <v>7723.268278848871</v>
      </c>
      <c r="Q12" s="243">
        <v>7723.268278848871</v>
      </c>
      <c r="R12" s="243">
        <v>7723.268278848871</v>
      </c>
      <c r="S12" s="243">
        <v>7723.268278848871</v>
      </c>
      <c r="T12" s="243">
        <v>7723.268278848871</v>
      </c>
      <c r="U12" s="243">
        <v>7723.268278848871</v>
      </c>
      <c r="V12" s="243">
        <v>7081.0827122150367</v>
      </c>
      <c r="W12" s="243">
        <v>7081.0827122150367</v>
      </c>
      <c r="DA12" s="83" t="s">
        <v>120</v>
      </c>
    </row>
    <row r="13" spans="1:105" ht="12" customHeight="1" x14ac:dyDescent="0.25">
      <c r="A13" s="49" t="s">
        <v>42</v>
      </c>
      <c r="B13" s="244">
        <v>210.5263157894737</v>
      </c>
      <c r="C13" s="244">
        <v>190.77500268747929</v>
      </c>
      <c r="D13" s="244">
        <v>190.77500268747929</v>
      </c>
      <c r="E13" s="244">
        <v>190.77500268747929</v>
      </c>
      <c r="F13" s="244">
        <v>171.02368958548499</v>
      </c>
      <c r="G13" s="244">
        <v>171.02368958548499</v>
      </c>
      <c r="H13" s="244">
        <v>171.02368958548499</v>
      </c>
      <c r="I13" s="244">
        <v>190.77500268747929</v>
      </c>
      <c r="J13" s="244">
        <v>171.02368958548499</v>
      </c>
      <c r="K13" s="244">
        <v>171.02368958548499</v>
      </c>
      <c r="L13" s="244">
        <v>171.02368958548499</v>
      </c>
      <c r="M13" s="244">
        <v>190.77500268747929</v>
      </c>
      <c r="N13" s="244">
        <v>190.77500268747929</v>
      </c>
      <c r="O13" s="244">
        <v>190.77500268747929</v>
      </c>
      <c r="P13" s="244">
        <v>171.02368958548499</v>
      </c>
      <c r="Q13" s="244">
        <v>171.02368958548499</v>
      </c>
      <c r="R13" s="244">
        <v>171.02368958548499</v>
      </c>
      <c r="S13" s="244">
        <v>171.02368958548499</v>
      </c>
      <c r="T13" s="244">
        <v>151.2723764834906</v>
      </c>
      <c r="U13" s="244">
        <v>151.2723764834906</v>
      </c>
      <c r="V13" s="244">
        <v>151.2723764834906</v>
      </c>
      <c r="W13" s="244">
        <v>131.5210633814963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642.18556663383379</v>
      </c>
      <c r="D14" s="212">
        <f t="shared" si="3"/>
        <v>0</v>
      </c>
      <c r="E14" s="212">
        <f t="shared" si="3"/>
        <v>642.18556663383379</v>
      </c>
      <c r="F14" s="212">
        <f t="shared" si="3"/>
        <v>0</v>
      </c>
      <c r="G14" s="212">
        <f t="shared" si="3"/>
        <v>1284.371133267668</v>
      </c>
      <c r="H14" s="212">
        <f t="shared" si="3"/>
        <v>0</v>
      </c>
      <c r="I14" s="212">
        <f t="shared" si="3"/>
        <v>19.751313101994359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681.6881928378225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642.18556663383379</v>
      </c>
      <c r="R14" s="212">
        <f t="shared" si="3"/>
        <v>0</v>
      </c>
      <c r="S14" s="212">
        <f t="shared" si="3"/>
        <v>0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0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642.18556663383379</v>
      </c>
      <c r="D15" s="243">
        <v>0</v>
      </c>
      <c r="E15" s="243">
        <v>642.18556663383379</v>
      </c>
      <c r="F15" s="243">
        <v>0</v>
      </c>
      <c r="G15" s="243">
        <v>1284.371133267668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642.18556663383379</v>
      </c>
      <c r="N15" s="243">
        <v>0</v>
      </c>
      <c r="O15" s="243">
        <v>0</v>
      </c>
      <c r="P15" s="243">
        <v>0</v>
      </c>
      <c r="Q15" s="243">
        <v>642.18556663383379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4">
        <v>19.751313101994359</v>
      </c>
      <c r="J16" s="244">
        <v>0</v>
      </c>
      <c r="K16" s="244">
        <v>0</v>
      </c>
      <c r="L16" s="244">
        <v>0</v>
      </c>
      <c r="M16" s="244">
        <v>39.502626203988733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19.751313101994413</v>
      </c>
      <c r="D17" s="212">
        <f t="shared" si="4"/>
        <v>0</v>
      </c>
      <c r="E17" s="212">
        <f t="shared" si="4"/>
        <v>0</v>
      </c>
      <c r="F17" s="212">
        <f t="shared" si="4"/>
        <v>19.751313101994299</v>
      </c>
      <c r="G17" s="212">
        <f t="shared" si="4"/>
        <v>642.18556663383424</v>
      </c>
      <c r="H17" s="212">
        <f t="shared" si="4"/>
        <v>0</v>
      </c>
      <c r="I17" s="212">
        <f t="shared" si="4"/>
        <v>0</v>
      </c>
      <c r="J17" s="212">
        <f t="shared" si="4"/>
        <v>19.751313101994299</v>
      </c>
      <c r="K17" s="212">
        <f t="shared" si="4"/>
        <v>0</v>
      </c>
      <c r="L17" s="212">
        <f t="shared" si="4"/>
        <v>642.18556663383424</v>
      </c>
      <c r="M17" s="212">
        <f t="shared" si="4"/>
        <v>19.751313101994441</v>
      </c>
      <c r="N17" s="212">
        <f t="shared" si="4"/>
        <v>0</v>
      </c>
      <c r="O17" s="212">
        <f t="shared" si="4"/>
        <v>0</v>
      </c>
      <c r="P17" s="212">
        <f t="shared" si="4"/>
        <v>19.751313101994299</v>
      </c>
      <c r="Q17" s="212">
        <f t="shared" si="4"/>
        <v>642.18556663383424</v>
      </c>
      <c r="R17" s="212">
        <f t="shared" si="4"/>
        <v>0</v>
      </c>
      <c r="S17" s="212">
        <f t="shared" si="4"/>
        <v>0</v>
      </c>
      <c r="T17" s="212">
        <f t="shared" si="4"/>
        <v>19.751313101994384</v>
      </c>
      <c r="U17" s="212">
        <f t="shared" si="4"/>
        <v>0</v>
      </c>
      <c r="V17" s="212">
        <f t="shared" si="4"/>
        <v>642.18556663383424</v>
      </c>
      <c r="W17" s="212">
        <f t="shared" si="4"/>
        <v>19.751313101994299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642.18556663383424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642.18556663383424</v>
      </c>
      <c r="M18" s="243">
        <f t="shared" si="5"/>
        <v>0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642.18556663383424</v>
      </c>
      <c r="R18" s="243">
        <f t="shared" si="5"/>
        <v>0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642.18556663383424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19.751313101994413</v>
      </c>
      <c r="D19" s="244">
        <f t="shared" si="6"/>
        <v>0</v>
      </c>
      <c r="E19" s="244">
        <f t="shared" si="6"/>
        <v>0</v>
      </c>
      <c r="F19" s="244">
        <f t="shared" si="6"/>
        <v>19.751313101994299</v>
      </c>
      <c r="G19" s="244">
        <f t="shared" si="6"/>
        <v>0</v>
      </c>
      <c r="H19" s="244">
        <f t="shared" si="6"/>
        <v>0</v>
      </c>
      <c r="I19" s="244">
        <f t="shared" si="6"/>
        <v>0</v>
      </c>
      <c r="J19" s="244">
        <f t="shared" si="6"/>
        <v>19.751313101994299</v>
      </c>
      <c r="K19" s="244">
        <f t="shared" si="6"/>
        <v>0</v>
      </c>
      <c r="L19" s="244">
        <f t="shared" si="6"/>
        <v>0</v>
      </c>
      <c r="M19" s="244">
        <f t="shared" si="6"/>
        <v>19.751313101994441</v>
      </c>
      <c r="N19" s="244">
        <f t="shared" si="6"/>
        <v>0</v>
      </c>
      <c r="O19" s="244">
        <f t="shared" si="6"/>
        <v>0</v>
      </c>
      <c r="P19" s="244">
        <f t="shared" si="6"/>
        <v>19.751313101994299</v>
      </c>
      <c r="Q19" s="244">
        <f t="shared" si="6"/>
        <v>0</v>
      </c>
      <c r="R19" s="244">
        <f t="shared" si="6"/>
        <v>0</v>
      </c>
      <c r="S19" s="244">
        <f t="shared" si="6"/>
        <v>0</v>
      </c>
      <c r="T19" s="244">
        <f t="shared" si="6"/>
        <v>19.751313101994384</v>
      </c>
      <c r="U19" s="244">
        <f t="shared" si="6"/>
        <v>0</v>
      </c>
      <c r="V19" s="244">
        <f t="shared" si="6"/>
        <v>0</v>
      </c>
      <c r="W19" s="244">
        <f t="shared" si="6"/>
        <v>19.751313101994299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341.3528947368427</v>
      </c>
      <c r="C20" s="205">
        <f t="shared" si="7"/>
        <v>592.21014826868077</v>
      </c>
      <c r="D20" s="205">
        <f t="shared" si="7"/>
        <v>512.35114826868119</v>
      </c>
      <c r="E20" s="205">
        <f t="shared" si="7"/>
        <v>700.5177149025161</v>
      </c>
      <c r="F20" s="205">
        <f t="shared" si="7"/>
        <v>403.92940180052187</v>
      </c>
      <c r="G20" s="205">
        <f t="shared" si="7"/>
        <v>975.41396843435621</v>
      </c>
      <c r="H20" s="205">
        <f t="shared" si="7"/>
        <v>1521.9809684343563</v>
      </c>
      <c r="I20" s="205">
        <f t="shared" si="7"/>
        <v>545.85428153634984</v>
      </c>
      <c r="J20" s="205">
        <f t="shared" si="7"/>
        <v>1040.8039684343557</v>
      </c>
      <c r="K20" s="205">
        <f t="shared" si="7"/>
        <v>2700.5059684343555</v>
      </c>
      <c r="L20" s="205">
        <f t="shared" si="7"/>
        <v>601.16340180052191</v>
      </c>
      <c r="M20" s="205">
        <f t="shared" si="7"/>
        <v>976.64628153635022</v>
      </c>
      <c r="N20" s="205">
        <f t="shared" si="7"/>
        <v>1034.54928153635</v>
      </c>
      <c r="O20" s="205">
        <f t="shared" si="7"/>
        <v>1200.7692815363498</v>
      </c>
      <c r="P20" s="205">
        <f t="shared" si="7"/>
        <v>929.83196843435633</v>
      </c>
      <c r="Q20" s="205">
        <f t="shared" si="7"/>
        <v>899.15396843435553</v>
      </c>
      <c r="R20" s="205">
        <f t="shared" si="7"/>
        <v>977.63396843435532</v>
      </c>
      <c r="S20" s="205">
        <f t="shared" si="7"/>
        <v>1112.9689684343557</v>
      </c>
      <c r="T20" s="205">
        <f t="shared" si="7"/>
        <v>1061.5046553323616</v>
      </c>
      <c r="U20" s="205">
        <f t="shared" si="7"/>
        <v>1217.6746553323617</v>
      </c>
      <c r="V20" s="205">
        <f t="shared" si="7"/>
        <v>1178.6290886985278</v>
      </c>
      <c r="W20" s="205">
        <f t="shared" si="7"/>
        <v>592.20277559653323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289.83557894736896</v>
      </c>
      <c r="C21" s="243">
        <f t="shared" si="8"/>
        <v>536.88314558120146</v>
      </c>
      <c r="D21" s="243">
        <f t="shared" si="8"/>
        <v>443.11314558120193</v>
      </c>
      <c r="E21" s="243">
        <f t="shared" si="8"/>
        <v>629.3107122150368</v>
      </c>
      <c r="F21" s="243">
        <f t="shared" si="8"/>
        <v>368.59671221503686</v>
      </c>
      <c r="G21" s="243">
        <f t="shared" si="8"/>
        <v>945.53727884887121</v>
      </c>
      <c r="H21" s="243">
        <f t="shared" si="8"/>
        <v>1500.5872788488714</v>
      </c>
      <c r="I21" s="243">
        <f t="shared" si="8"/>
        <v>520.46727884887059</v>
      </c>
      <c r="J21" s="243">
        <f t="shared" si="8"/>
        <v>1017.5082788488708</v>
      </c>
      <c r="K21" s="243">
        <f t="shared" si="8"/>
        <v>2589.5882788488707</v>
      </c>
      <c r="L21" s="243">
        <f t="shared" si="8"/>
        <v>557.73971221503689</v>
      </c>
      <c r="M21" s="243">
        <f t="shared" si="8"/>
        <v>958.0312788488709</v>
      </c>
      <c r="N21" s="243">
        <f t="shared" si="8"/>
        <v>984.55327884887083</v>
      </c>
      <c r="O21" s="243">
        <f t="shared" si="8"/>
        <v>1141.9362788488706</v>
      </c>
      <c r="P21" s="243">
        <f t="shared" si="8"/>
        <v>884.2832788488713</v>
      </c>
      <c r="Q21" s="243">
        <f t="shared" si="8"/>
        <v>835.37327884887054</v>
      </c>
      <c r="R21" s="243">
        <f t="shared" si="8"/>
        <v>899.6622788488703</v>
      </c>
      <c r="S21" s="243">
        <f t="shared" si="8"/>
        <v>941.94527884887066</v>
      </c>
      <c r="T21" s="243">
        <f t="shared" si="8"/>
        <v>910.23227884887092</v>
      </c>
      <c r="U21" s="243">
        <f t="shared" si="8"/>
        <v>1066.402278848871</v>
      </c>
      <c r="V21" s="243">
        <f t="shared" si="8"/>
        <v>1027.3567122150371</v>
      </c>
      <c r="W21" s="243">
        <f t="shared" si="8"/>
        <v>460.6817122150369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51.517315789473713</v>
      </c>
      <c r="C22" s="244">
        <f t="shared" si="9"/>
        <v>55.327002687479279</v>
      </c>
      <c r="D22" s="244">
        <f t="shared" si="9"/>
        <v>69.23800268747928</v>
      </c>
      <c r="E22" s="244">
        <f t="shared" si="9"/>
        <v>71.207002687479289</v>
      </c>
      <c r="F22" s="244">
        <f t="shared" si="9"/>
        <v>35.332689585484985</v>
      </c>
      <c r="G22" s="244">
        <f t="shared" si="9"/>
        <v>29.876689585484996</v>
      </c>
      <c r="H22" s="244">
        <f t="shared" si="9"/>
        <v>21.393689585484992</v>
      </c>
      <c r="I22" s="244">
        <f t="shared" si="9"/>
        <v>25.387002687479281</v>
      </c>
      <c r="J22" s="244">
        <f t="shared" si="9"/>
        <v>23.295689585484979</v>
      </c>
      <c r="K22" s="244">
        <f t="shared" si="9"/>
        <v>110.91768958548499</v>
      </c>
      <c r="L22" s="244">
        <f t="shared" si="9"/>
        <v>43.423689585484993</v>
      </c>
      <c r="M22" s="244">
        <f t="shared" si="9"/>
        <v>18.61500268747929</v>
      </c>
      <c r="N22" s="244">
        <f t="shared" si="9"/>
        <v>49.99600268747929</v>
      </c>
      <c r="O22" s="244">
        <f t="shared" si="9"/>
        <v>58.833002687479279</v>
      </c>
      <c r="P22" s="244">
        <f t="shared" si="9"/>
        <v>45.548689585484993</v>
      </c>
      <c r="Q22" s="244">
        <f t="shared" si="9"/>
        <v>63.780689585484993</v>
      </c>
      <c r="R22" s="244">
        <f t="shared" si="9"/>
        <v>77.971689585484981</v>
      </c>
      <c r="S22" s="244">
        <f t="shared" si="9"/>
        <v>171.02368958548499</v>
      </c>
      <c r="T22" s="244">
        <f t="shared" si="9"/>
        <v>151.2723764834906</v>
      </c>
      <c r="U22" s="244">
        <f t="shared" si="9"/>
        <v>151.2723764834906</v>
      </c>
      <c r="V22" s="244">
        <f t="shared" si="9"/>
        <v>151.2723764834906</v>
      </c>
      <c r="W22" s="244">
        <f t="shared" si="9"/>
        <v>131.5210633814963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690.57188306104899</v>
      </c>
      <c r="C25" s="212">
        <v>699.31530524505581</v>
      </c>
      <c r="D25" s="212">
        <v>694.78589853826304</v>
      </c>
      <c r="E25" s="212">
        <v>698.07592433361992</v>
      </c>
      <c r="F25" s="212">
        <v>720.67601031814263</v>
      </c>
      <c r="G25" s="212">
        <v>711.62579535683562</v>
      </c>
      <c r="H25" s="212">
        <v>721.32932072227004</v>
      </c>
      <c r="I25" s="212">
        <v>706.59346517626818</v>
      </c>
      <c r="J25" s="212">
        <v>688.07652622527939</v>
      </c>
      <c r="K25" s="212">
        <v>601.97773000859854</v>
      </c>
      <c r="L25" s="212">
        <v>691.67927773000849</v>
      </c>
      <c r="M25" s="212">
        <v>686.10748065348218</v>
      </c>
      <c r="N25" s="212">
        <v>688.05640584694743</v>
      </c>
      <c r="O25" s="212">
        <v>683.21392949269125</v>
      </c>
      <c r="P25" s="212">
        <v>684.03748925193452</v>
      </c>
      <c r="Q25" s="212">
        <v>794.74307824591574</v>
      </c>
      <c r="R25" s="212">
        <v>824.12803095442814</v>
      </c>
      <c r="S25" s="212">
        <v>851.35219260533097</v>
      </c>
      <c r="T25" s="212">
        <v>799.08976784178833</v>
      </c>
      <c r="U25" s="212">
        <v>771.28993981083397</v>
      </c>
      <c r="V25" s="212">
        <v>728.29785038693035</v>
      </c>
      <c r="W25" s="212">
        <v>769.12596732588133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10.344368013757522</v>
      </c>
      <c r="C26" s="215">
        <f t="shared" si="10"/>
        <v>5.5411865864144456</v>
      </c>
      <c r="D26" s="215">
        <f t="shared" si="10"/>
        <v>15.751848667239894</v>
      </c>
      <c r="E26" s="215">
        <f t="shared" si="10"/>
        <v>8.2449699054170242</v>
      </c>
      <c r="F26" s="215">
        <f t="shared" si="10"/>
        <v>8.2640584694754935</v>
      </c>
      <c r="G26" s="215">
        <f t="shared" si="10"/>
        <v>4.8604471195184864</v>
      </c>
      <c r="H26" s="215">
        <f t="shared" si="10"/>
        <v>12.252794496990539</v>
      </c>
      <c r="I26" s="215">
        <f t="shared" si="10"/>
        <v>9.5299226139294912</v>
      </c>
      <c r="J26" s="215">
        <f t="shared" si="10"/>
        <v>7.4877901977644017</v>
      </c>
      <c r="K26" s="215">
        <f t="shared" si="10"/>
        <v>5.4456577815993112</v>
      </c>
      <c r="L26" s="215">
        <f t="shared" si="10"/>
        <v>10.21066208082545</v>
      </c>
      <c r="M26" s="215">
        <f t="shared" si="10"/>
        <v>7.4877901977644017</v>
      </c>
      <c r="N26" s="215">
        <f t="shared" si="10"/>
        <v>6.8071367153912297</v>
      </c>
      <c r="O26" s="215">
        <f t="shared" si="10"/>
        <v>6.8071367153912297</v>
      </c>
      <c r="P26" s="215">
        <f t="shared" si="10"/>
        <v>6.8071367153912297</v>
      </c>
      <c r="Q26" s="215">
        <f t="shared" si="10"/>
        <v>122.5892519346518</v>
      </c>
      <c r="R26" s="215">
        <f t="shared" si="10"/>
        <v>154.95365434221841</v>
      </c>
      <c r="S26" s="215">
        <f t="shared" si="10"/>
        <v>157.62123817712805</v>
      </c>
      <c r="T26" s="215">
        <f t="shared" si="10"/>
        <v>144.68942390369736</v>
      </c>
      <c r="U26" s="215">
        <f t="shared" si="10"/>
        <v>141.20756663800512</v>
      </c>
      <c r="V26" s="215">
        <f t="shared" si="10"/>
        <v>121.02441960447119</v>
      </c>
      <c r="W26" s="215">
        <f t="shared" si="10"/>
        <v>92.55477214101461</v>
      </c>
      <c r="DA26" s="85"/>
    </row>
    <row r="27" spans="1:105" ht="12" customHeight="1" x14ac:dyDescent="0.25">
      <c r="A27" s="18" t="s">
        <v>39</v>
      </c>
      <c r="B27" s="206">
        <v>4.8987102321582112</v>
      </c>
      <c r="C27" s="206">
        <v>3.4990541702493561</v>
      </c>
      <c r="D27" s="206">
        <v>3.4990541702493552</v>
      </c>
      <c r="E27" s="206">
        <v>2.799312123817713</v>
      </c>
      <c r="F27" s="206">
        <v>3.4990541702493538</v>
      </c>
      <c r="G27" s="206">
        <v>3.4990541702493552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6.263972484952717</v>
      </c>
      <c r="S27" s="206">
        <v>14.11857265692174</v>
      </c>
      <c r="T27" s="206">
        <v>18.204471195184869</v>
      </c>
      <c r="U27" s="206">
        <v>7.0401547721410216</v>
      </c>
      <c r="V27" s="206">
        <v>7.0244196044711913</v>
      </c>
      <c r="W27" s="206">
        <v>9.6339638865004247</v>
      </c>
      <c r="DA27" s="71" t="s">
        <v>128</v>
      </c>
    </row>
    <row r="28" spans="1:105" ht="12" customHeight="1" x14ac:dyDescent="0.25">
      <c r="A28" s="18" t="s">
        <v>40</v>
      </c>
      <c r="B28" s="206">
        <v>5.4456577815993112</v>
      </c>
      <c r="C28" s="206">
        <v>2.04213241616509</v>
      </c>
      <c r="D28" s="206">
        <v>12.252794496990539</v>
      </c>
      <c r="E28" s="206">
        <v>5.4456577815993112</v>
      </c>
      <c r="F28" s="206">
        <v>4.7650042992261392</v>
      </c>
      <c r="G28" s="206">
        <v>1.361392949269131</v>
      </c>
      <c r="H28" s="206">
        <v>12.252794496990539</v>
      </c>
      <c r="I28" s="206">
        <v>9.5299226139294912</v>
      </c>
      <c r="J28" s="206">
        <v>7.4877901977644017</v>
      </c>
      <c r="K28" s="206">
        <v>5.4456577815993112</v>
      </c>
      <c r="L28" s="206">
        <v>10.21066208082545</v>
      </c>
      <c r="M28" s="206">
        <v>7.4877901977644017</v>
      </c>
      <c r="N28" s="206">
        <v>6.8071367153912297</v>
      </c>
      <c r="O28" s="206">
        <v>6.8071367153912297</v>
      </c>
      <c r="P28" s="206">
        <v>6.8071367153912297</v>
      </c>
      <c r="Q28" s="206">
        <v>122.5892519346518</v>
      </c>
      <c r="R28" s="206">
        <v>148.6896818572657</v>
      </c>
      <c r="S28" s="206">
        <v>143.50266552020631</v>
      </c>
      <c r="T28" s="206">
        <v>126.48495270851249</v>
      </c>
      <c r="U28" s="206">
        <v>134.1674118658641</v>
      </c>
      <c r="V28" s="206">
        <v>114</v>
      </c>
      <c r="W28" s="206">
        <v>82.920808254514185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4.1677558039552878</v>
      </c>
      <c r="C29" s="206">
        <f t="shared" si="11"/>
        <v>4.1677558039552878</v>
      </c>
      <c r="D29" s="206">
        <f t="shared" si="11"/>
        <v>3.138263112639724</v>
      </c>
      <c r="E29" s="206">
        <f t="shared" si="11"/>
        <v>4.1677558039552878</v>
      </c>
      <c r="F29" s="206">
        <f t="shared" si="11"/>
        <v>4.1677558039552878</v>
      </c>
      <c r="G29" s="206">
        <f t="shared" si="11"/>
        <v>4.1677558039552878</v>
      </c>
      <c r="H29" s="206">
        <f t="shared" si="11"/>
        <v>3.0883061049011178</v>
      </c>
      <c r="I29" s="206">
        <f t="shared" si="11"/>
        <v>5.2472914875322436</v>
      </c>
      <c r="J29" s="206">
        <f t="shared" si="11"/>
        <v>5.2544282029234726</v>
      </c>
      <c r="K29" s="206">
        <f t="shared" si="11"/>
        <v>5.3020636285468612</v>
      </c>
      <c r="L29" s="206">
        <f t="shared" si="11"/>
        <v>3.0954428202923472</v>
      </c>
      <c r="M29" s="206">
        <f t="shared" si="11"/>
        <v>3.0954428202923472</v>
      </c>
      <c r="N29" s="206">
        <f t="shared" si="11"/>
        <v>3.0954428202923472</v>
      </c>
      <c r="O29" s="206">
        <f t="shared" si="11"/>
        <v>4.1272570937231299</v>
      </c>
      <c r="P29" s="206">
        <f t="shared" si="11"/>
        <v>4.1272570937231299</v>
      </c>
      <c r="Q29" s="206">
        <f t="shared" si="11"/>
        <v>1.2372312983662939</v>
      </c>
      <c r="R29" s="206">
        <f t="shared" si="11"/>
        <v>0.643164230438521</v>
      </c>
      <c r="S29" s="206">
        <f t="shared" si="11"/>
        <v>2.4761822871883057</v>
      </c>
      <c r="T29" s="206">
        <f t="shared" si="11"/>
        <v>2.0976784178847812</v>
      </c>
      <c r="U29" s="206">
        <f t="shared" si="11"/>
        <v>2.510490111779879</v>
      </c>
      <c r="V29" s="206">
        <f t="shared" si="11"/>
        <v>3.7033533963886502</v>
      </c>
      <c r="W29" s="206">
        <f t="shared" si="11"/>
        <v>5.0750644883920888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1.07944969905417</v>
      </c>
      <c r="C31" s="206">
        <v>1.07944969905417</v>
      </c>
      <c r="D31" s="206">
        <v>1.07944969905417</v>
      </c>
      <c r="E31" s="206">
        <v>1.07944969905417</v>
      </c>
      <c r="F31" s="206">
        <v>1.07944969905417</v>
      </c>
      <c r="G31" s="206">
        <v>1.07944969905417</v>
      </c>
      <c r="H31" s="206">
        <v>0</v>
      </c>
      <c r="I31" s="206">
        <v>2.1589853826311258</v>
      </c>
      <c r="J31" s="206">
        <v>2.1589853826311258</v>
      </c>
      <c r="K31" s="206">
        <v>3.2384350816852958</v>
      </c>
      <c r="L31" s="206">
        <v>0</v>
      </c>
      <c r="M31" s="206">
        <v>0</v>
      </c>
      <c r="N31" s="206">
        <v>0</v>
      </c>
      <c r="O31" s="206">
        <v>0</v>
      </c>
      <c r="P31" s="206">
        <v>0</v>
      </c>
      <c r="Q31" s="206">
        <v>0.66147893379191736</v>
      </c>
      <c r="R31" s="206">
        <v>0.57102321582115212</v>
      </c>
      <c r="S31" s="206">
        <v>1.0049871023215819</v>
      </c>
      <c r="T31" s="206">
        <v>0.77721410146173686</v>
      </c>
      <c r="U31" s="206">
        <v>0.86466036113499556</v>
      </c>
      <c r="V31" s="206">
        <v>1.4325021496130701</v>
      </c>
      <c r="W31" s="206">
        <v>1.094582975064488</v>
      </c>
      <c r="DA31" s="71" t="s">
        <v>131</v>
      </c>
    </row>
    <row r="32" spans="1:105" ht="12" customHeight="1" x14ac:dyDescent="0.25">
      <c r="A32" s="18" t="s">
        <v>69</v>
      </c>
      <c r="B32" s="206">
        <v>3.0883061049011178</v>
      </c>
      <c r="C32" s="206">
        <v>3.0883061049011178</v>
      </c>
      <c r="D32" s="206">
        <v>2.058813413585554</v>
      </c>
      <c r="E32" s="206">
        <v>3.0883061049011178</v>
      </c>
      <c r="F32" s="206">
        <v>3.0883061049011178</v>
      </c>
      <c r="G32" s="206">
        <v>3.0883061049011178</v>
      </c>
      <c r="H32" s="206">
        <v>3.0883061049011178</v>
      </c>
      <c r="I32" s="206">
        <v>3.0883061049011178</v>
      </c>
      <c r="J32" s="206">
        <v>3.0954428202923472</v>
      </c>
      <c r="K32" s="206">
        <v>2.0636285468615649</v>
      </c>
      <c r="L32" s="206">
        <v>3.0954428202923472</v>
      </c>
      <c r="M32" s="206">
        <v>3.0954428202923472</v>
      </c>
      <c r="N32" s="206">
        <v>3.0954428202923472</v>
      </c>
      <c r="O32" s="206">
        <v>4.1272570937231299</v>
      </c>
      <c r="P32" s="206">
        <v>4.1272570937231299</v>
      </c>
      <c r="Q32" s="206">
        <v>0.57575236457437651</v>
      </c>
      <c r="R32" s="206">
        <v>7.2141014617368868E-2</v>
      </c>
      <c r="S32" s="206">
        <v>7.2226999140154763E-2</v>
      </c>
      <c r="T32" s="206">
        <v>6.5262252794496989E-2</v>
      </c>
      <c r="U32" s="206">
        <v>7.222699914015477E-3</v>
      </c>
      <c r="V32" s="206">
        <v>0.41513327601031808</v>
      </c>
      <c r="W32" s="206">
        <v>2.029406706792777</v>
      </c>
      <c r="DA32" s="71" t="s">
        <v>132</v>
      </c>
    </row>
    <row r="33" spans="1:105" ht="12" customHeight="1" x14ac:dyDescent="0.25">
      <c r="A33" s="18" t="s">
        <v>70</v>
      </c>
      <c r="B33" s="206">
        <v>0</v>
      </c>
      <c r="C33" s="206">
        <v>0</v>
      </c>
      <c r="D33" s="206">
        <v>0</v>
      </c>
      <c r="E33" s="206">
        <v>0</v>
      </c>
      <c r="F33" s="206">
        <v>0</v>
      </c>
      <c r="G33" s="206">
        <v>0</v>
      </c>
      <c r="H33" s="206">
        <v>0</v>
      </c>
      <c r="I33" s="206">
        <v>0</v>
      </c>
      <c r="J33" s="206">
        <v>0</v>
      </c>
      <c r="K33" s="206">
        <v>0</v>
      </c>
      <c r="L33" s="206">
        <v>0</v>
      </c>
      <c r="M33" s="206">
        <v>0</v>
      </c>
      <c r="N33" s="206">
        <v>0</v>
      </c>
      <c r="O33" s="206">
        <v>0</v>
      </c>
      <c r="P33" s="206">
        <v>0</v>
      </c>
      <c r="Q33" s="206">
        <v>0</v>
      </c>
      <c r="R33" s="206">
        <v>0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1.398968185726569</v>
      </c>
      <c r="T34" s="206">
        <v>1.255202063628547</v>
      </c>
      <c r="U34" s="206">
        <v>1.6386070507308681</v>
      </c>
      <c r="V34" s="206">
        <v>1.855717970765262</v>
      </c>
      <c r="W34" s="206">
        <v>1.951074806534824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459.78056749785037</v>
      </c>
      <c r="C35" s="206">
        <f t="shared" si="12"/>
        <v>472.89535683576952</v>
      </c>
      <c r="D35" s="206">
        <f t="shared" si="12"/>
        <v>464.06981943250207</v>
      </c>
      <c r="E35" s="206">
        <f t="shared" si="12"/>
        <v>466.91203783318997</v>
      </c>
      <c r="F35" s="206">
        <f t="shared" si="12"/>
        <v>485.29613069647462</v>
      </c>
      <c r="G35" s="206">
        <f t="shared" si="12"/>
        <v>478.47944969905404</v>
      </c>
      <c r="H35" s="206">
        <f t="shared" si="12"/>
        <v>484.4593293207223</v>
      </c>
      <c r="I35" s="206">
        <f t="shared" si="12"/>
        <v>464.35434221840069</v>
      </c>
      <c r="J35" s="206">
        <f t="shared" si="12"/>
        <v>455.8288048151332</v>
      </c>
      <c r="K35" s="206">
        <f t="shared" si="12"/>
        <v>393.95571797076525</v>
      </c>
      <c r="L35" s="206">
        <f t="shared" si="12"/>
        <v>460.39828030954436</v>
      </c>
      <c r="M35" s="206">
        <f t="shared" si="12"/>
        <v>453.56835769561468</v>
      </c>
      <c r="N35" s="206">
        <f t="shared" si="12"/>
        <v>455.48108340498709</v>
      </c>
      <c r="O35" s="206">
        <f t="shared" si="12"/>
        <v>454.34024075666366</v>
      </c>
      <c r="P35" s="206">
        <f t="shared" si="12"/>
        <v>450.87558039552869</v>
      </c>
      <c r="Q35" s="206">
        <f t="shared" si="12"/>
        <v>452.87386070507307</v>
      </c>
      <c r="R35" s="206">
        <f t="shared" si="12"/>
        <v>454.77282889079959</v>
      </c>
      <c r="S35" s="206">
        <f t="shared" si="12"/>
        <v>480.41435941530517</v>
      </c>
      <c r="T35" s="206">
        <f t="shared" si="12"/>
        <v>446.79922613929477</v>
      </c>
      <c r="U35" s="206">
        <f t="shared" si="12"/>
        <v>425.64453998280311</v>
      </c>
      <c r="V35" s="206">
        <f t="shared" si="12"/>
        <v>427.11754084264828</v>
      </c>
      <c r="W35" s="206">
        <f t="shared" si="12"/>
        <v>482.62304385210655</v>
      </c>
      <c r="DA35" s="71"/>
    </row>
    <row r="36" spans="1:105" ht="12" customHeight="1" x14ac:dyDescent="0.25">
      <c r="A36" s="18" t="s">
        <v>72</v>
      </c>
      <c r="B36" s="206">
        <v>304.22889079965603</v>
      </c>
      <c r="C36" s="206">
        <v>306.55322441960442</v>
      </c>
      <c r="D36" s="206">
        <v>299.89518486672398</v>
      </c>
      <c r="E36" s="206">
        <v>282.45821152192599</v>
      </c>
      <c r="F36" s="206">
        <v>263.99862424763541</v>
      </c>
      <c r="G36" s="206">
        <v>263.76947549441098</v>
      </c>
      <c r="H36" s="206">
        <v>253.07601031814269</v>
      </c>
      <c r="I36" s="206">
        <v>237.75735167669819</v>
      </c>
      <c r="J36" s="206">
        <v>235.3522785898538</v>
      </c>
      <c r="K36" s="206">
        <v>213.18142734307821</v>
      </c>
      <c r="L36" s="206">
        <v>261.81547721410152</v>
      </c>
      <c r="M36" s="206">
        <v>262.75881341358547</v>
      </c>
      <c r="N36" s="206">
        <v>262.57042132416171</v>
      </c>
      <c r="O36" s="206">
        <v>256.46423043852099</v>
      </c>
      <c r="P36" s="206">
        <v>246.92476354256229</v>
      </c>
      <c r="Q36" s="206">
        <v>236.90094582975061</v>
      </c>
      <c r="R36" s="206">
        <v>234.10851246775579</v>
      </c>
      <c r="S36" s="206">
        <v>242.30834049871021</v>
      </c>
      <c r="T36" s="206">
        <v>233.81375752364571</v>
      </c>
      <c r="U36" s="206">
        <v>248.5596732588134</v>
      </c>
      <c r="V36" s="206">
        <v>235.5980223559759</v>
      </c>
      <c r="W36" s="206">
        <v>263.55563198624247</v>
      </c>
      <c r="DA36" s="71" t="s">
        <v>135</v>
      </c>
    </row>
    <row r="37" spans="1:105" ht="12" customHeight="1" x14ac:dyDescent="0.25">
      <c r="A37" s="18" t="s">
        <v>36</v>
      </c>
      <c r="B37" s="206">
        <v>155.55167669819431</v>
      </c>
      <c r="C37" s="206">
        <v>166.3421324161651</v>
      </c>
      <c r="D37" s="206">
        <v>164.17463456577809</v>
      </c>
      <c r="E37" s="206">
        <v>184.45382631126401</v>
      </c>
      <c r="F37" s="206">
        <v>221.29750644883919</v>
      </c>
      <c r="G37" s="206">
        <v>214.70997420464309</v>
      </c>
      <c r="H37" s="206">
        <v>231.38331900257961</v>
      </c>
      <c r="I37" s="206">
        <v>226.5969905417025</v>
      </c>
      <c r="J37" s="206">
        <v>220.4765262252794</v>
      </c>
      <c r="K37" s="206">
        <v>180.77429062768701</v>
      </c>
      <c r="L37" s="206">
        <v>198.58280309544281</v>
      </c>
      <c r="M37" s="206">
        <v>190.80954428202921</v>
      </c>
      <c r="N37" s="206">
        <v>192.9106620808254</v>
      </c>
      <c r="O37" s="206">
        <v>197.8760103181427</v>
      </c>
      <c r="P37" s="206">
        <v>203.9508168529664</v>
      </c>
      <c r="Q37" s="206">
        <v>215.97291487532249</v>
      </c>
      <c r="R37" s="206">
        <v>220.6643164230438</v>
      </c>
      <c r="S37" s="206">
        <v>238.10601891659499</v>
      </c>
      <c r="T37" s="206">
        <v>212.9854686156491</v>
      </c>
      <c r="U37" s="206">
        <v>177.08486672398971</v>
      </c>
      <c r="V37" s="206">
        <v>191.51951848667241</v>
      </c>
      <c r="W37" s="206">
        <v>219.0674118658641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</v>
      </c>
      <c r="H38" s="206">
        <f t="shared" si="13"/>
        <v>0</v>
      </c>
      <c r="I38" s="206">
        <f t="shared" si="13"/>
        <v>0</v>
      </c>
      <c r="J38" s="206">
        <f t="shared" si="13"/>
        <v>0</v>
      </c>
      <c r="K38" s="206">
        <f t="shared" si="13"/>
        <v>0</v>
      </c>
      <c r="L38" s="206">
        <f t="shared" si="13"/>
        <v>0</v>
      </c>
      <c r="M38" s="206">
        <f t="shared" si="13"/>
        <v>0</v>
      </c>
      <c r="N38" s="206">
        <f t="shared" si="13"/>
        <v>0</v>
      </c>
      <c r="O38" s="206">
        <f t="shared" si="13"/>
        <v>0</v>
      </c>
      <c r="P38" s="206">
        <f t="shared" si="13"/>
        <v>0</v>
      </c>
      <c r="Q38" s="206">
        <f t="shared" si="13"/>
        <v>0</v>
      </c>
      <c r="R38" s="206">
        <f t="shared" si="13"/>
        <v>0</v>
      </c>
      <c r="S38" s="206">
        <f t="shared" si="13"/>
        <v>0</v>
      </c>
      <c r="T38" s="206">
        <f t="shared" si="13"/>
        <v>0</v>
      </c>
      <c r="U38" s="206">
        <f t="shared" si="13"/>
        <v>0</v>
      </c>
      <c r="V38" s="206">
        <f t="shared" si="13"/>
        <v>0</v>
      </c>
      <c r="W38" s="206">
        <f t="shared" si="13"/>
        <v>0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2.3903697334479789E-2</v>
      </c>
      <c r="D45" s="206">
        <v>0</v>
      </c>
      <c r="E45" s="206">
        <v>0</v>
      </c>
      <c r="F45" s="206">
        <v>2.3903697334479789E-2</v>
      </c>
      <c r="G45" s="206">
        <v>2.3903697334479789E-2</v>
      </c>
      <c r="H45" s="206">
        <v>2.3903697334479789E-2</v>
      </c>
      <c r="I45" s="206">
        <v>0.1194325021496131</v>
      </c>
      <c r="J45" s="206">
        <v>2.3903697334479789E-2</v>
      </c>
      <c r="K45" s="206">
        <v>0.2149613069647463</v>
      </c>
      <c r="L45" s="206">
        <v>0.42992261392949271</v>
      </c>
      <c r="M45" s="206">
        <v>0.14333619948409279</v>
      </c>
      <c r="N45" s="206">
        <v>0.16715391229578669</v>
      </c>
      <c r="O45" s="206">
        <v>0.19105760963026661</v>
      </c>
      <c r="P45" s="206">
        <v>0.14333619948409279</v>
      </c>
      <c r="Q45" s="206">
        <v>2.020636285468615E-2</v>
      </c>
      <c r="R45" s="206">
        <v>0.15657781599312121</v>
      </c>
      <c r="S45" s="206">
        <v>0.13731728288907999</v>
      </c>
      <c r="T45" s="206">
        <v>0.1691315563198624</v>
      </c>
      <c r="U45" s="206">
        <v>0.24582975064488391</v>
      </c>
      <c r="V45" s="206">
        <v>0.1766122098022356</v>
      </c>
      <c r="W45" s="206">
        <v>4.3926913155631988</v>
      </c>
      <c r="DA45" s="71" t="s">
        <v>143</v>
      </c>
    </row>
    <row r="46" spans="1:105" ht="12" customHeight="1" x14ac:dyDescent="0.25">
      <c r="A46" s="21" t="s">
        <v>38</v>
      </c>
      <c r="B46" s="209">
        <v>216.2791917454858</v>
      </c>
      <c r="C46" s="209">
        <v>216.6871023215821</v>
      </c>
      <c r="D46" s="209">
        <v>211.82596732588129</v>
      </c>
      <c r="E46" s="209">
        <v>218.7511607910576</v>
      </c>
      <c r="F46" s="209">
        <v>222.92416165090279</v>
      </c>
      <c r="G46" s="209">
        <v>224.09423903697331</v>
      </c>
      <c r="H46" s="209">
        <v>221.50498710232159</v>
      </c>
      <c r="I46" s="209">
        <v>227.34247635425621</v>
      </c>
      <c r="J46" s="209">
        <v>219.48159931212379</v>
      </c>
      <c r="K46" s="209">
        <v>197.0593293207223</v>
      </c>
      <c r="L46" s="209">
        <v>217.54496990541699</v>
      </c>
      <c r="M46" s="209">
        <v>221.81255374032671</v>
      </c>
      <c r="N46" s="209">
        <v>222.50558899398101</v>
      </c>
      <c r="O46" s="209">
        <v>217.7482373172829</v>
      </c>
      <c r="P46" s="209">
        <v>222.08417884780741</v>
      </c>
      <c r="Q46" s="209">
        <v>218.02252794496991</v>
      </c>
      <c r="R46" s="209">
        <v>213.60180567497849</v>
      </c>
      <c r="S46" s="209">
        <v>210.70309544282031</v>
      </c>
      <c r="T46" s="209">
        <v>205.33430782459149</v>
      </c>
      <c r="U46" s="209">
        <v>201.68151332760101</v>
      </c>
      <c r="V46" s="209">
        <v>176.27592433361991</v>
      </c>
      <c r="W46" s="209">
        <v>184.48039552880479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690.57188306104911</v>
      </c>
      <c r="C47" s="212">
        <f t="shared" si="14"/>
        <v>699.31530524505547</v>
      </c>
      <c r="D47" s="212">
        <f t="shared" si="14"/>
        <v>694.78589853826304</v>
      </c>
      <c r="E47" s="212">
        <f t="shared" si="14"/>
        <v>698.0759243336197</v>
      </c>
      <c r="F47" s="212">
        <f t="shared" si="14"/>
        <v>720.67601031814263</v>
      </c>
      <c r="G47" s="212">
        <f t="shared" si="14"/>
        <v>711.62579535683506</v>
      </c>
      <c r="H47" s="212">
        <f t="shared" si="14"/>
        <v>721.32932072226981</v>
      </c>
      <c r="I47" s="212">
        <f t="shared" si="14"/>
        <v>706.5934651762683</v>
      </c>
      <c r="J47" s="212">
        <f t="shared" si="14"/>
        <v>688.07652622527939</v>
      </c>
      <c r="K47" s="212">
        <f t="shared" si="14"/>
        <v>601.97773000859854</v>
      </c>
      <c r="L47" s="212">
        <f t="shared" si="14"/>
        <v>691.67927773000838</v>
      </c>
      <c r="M47" s="212">
        <f t="shared" si="14"/>
        <v>686.10748065348207</v>
      </c>
      <c r="N47" s="212">
        <f t="shared" si="14"/>
        <v>688.0564058469472</v>
      </c>
      <c r="O47" s="212">
        <f t="shared" si="14"/>
        <v>683.21392949269125</v>
      </c>
      <c r="P47" s="212">
        <f t="shared" si="14"/>
        <v>684.03748925193452</v>
      </c>
      <c r="Q47" s="212">
        <f t="shared" si="14"/>
        <v>794.74307824591551</v>
      </c>
      <c r="R47" s="212">
        <f t="shared" si="14"/>
        <v>824.1280309544278</v>
      </c>
      <c r="S47" s="212">
        <f t="shared" si="14"/>
        <v>851.35219260533074</v>
      </c>
      <c r="T47" s="212">
        <f t="shared" si="14"/>
        <v>799.08976784178822</v>
      </c>
      <c r="U47" s="212">
        <f t="shared" si="14"/>
        <v>771.28993981083386</v>
      </c>
      <c r="V47" s="212">
        <f t="shared" si="14"/>
        <v>728.29785038693012</v>
      </c>
      <c r="W47" s="212">
        <f t="shared" si="14"/>
        <v>769.12596732588122</v>
      </c>
      <c r="DA47" s="109"/>
    </row>
    <row r="48" spans="1:105" ht="12" customHeight="1" x14ac:dyDescent="0.25">
      <c r="A48" s="51" t="s">
        <v>41</v>
      </c>
      <c r="B48" s="243">
        <f>ISI_fec!B5</f>
        <v>677.89968337332255</v>
      </c>
      <c r="C48" s="243">
        <f>ISI_fec!C5</f>
        <v>688.80742858116957</v>
      </c>
      <c r="D48" s="243">
        <f>ISI_fec!D5</f>
        <v>685.45475429755652</v>
      </c>
      <c r="E48" s="243">
        <f>ISI_fec!E5</f>
        <v>689.20417047224294</v>
      </c>
      <c r="F48" s="243">
        <f>ISI_fec!F5</f>
        <v>710.65328141525731</v>
      </c>
      <c r="G48" s="243">
        <f>ISI_fec!G5</f>
        <v>701.3195449401677</v>
      </c>
      <c r="H48" s="243">
        <f>ISI_fec!H5</f>
        <v>709.85369754723695</v>
      </c>
      <c r="I48" s="243">
        <f>ISI_fec!I5</f>
        <v>694.93641240460465</v>
      </c>
      <c r="J48" s="243">
        <f>ISI_fec!J5</f>
        <v>677.42010031817608</v>
      </c>
      <c r="K48" s="243">
        <f>ISI_fec!K5</f>
        <v>597.32209076366541</v>
      </c>
      <c r="L48" s="243">
        <f>ISI_fec!L5</f>
        <v>682.3104192302244</v>
      </c>
      <c r="M48" s="243">
        <f>ISI_fec!M5</f>
        <v>673.77544446944557</v>
      </c>
      <c r="N48" s="243">
        <f>ISI_fec!N5</f>
        <v>677.92099537395359</v>
      </c>
      <c r="O48" s="243">
        <f>ISI_fec!O5</f>
        <v>673.63170943704506</v>
      </c>
      <c r="P48" s="243">
        <f>ISI_fec!P5</f>
        <v>675.08960989952743</v>
      </c>
      <c r="Q48" s="243">
        <f>ISI_fec!Q5</f>
        <v>786.51447905584382</v>
      </c>
      <c r="R48" s="243">
        <f>ISI_fec!R5</f>
        <v>816.81708168754074</v>
      </c>
      <c r="S48" s="243">
        <f>ISI_fec!S5</f>
        <v>851.35219260533074</v>
      </c>
      <c r="T48" s="243">
        <f>ISI_fec!T5</f>
        <v>799.08976784178822</v>
      </c>
      <c r="U48" s="243">
        <f>ISI_fec!U5</f>
        <v>771.28993981083386</v>
      </c>
      <c r="V48" s="243">
        <f>ISI_fec!V5</f>
        <v>728.29785038693012</v>
      </c>
      <c r="W48" s="243">
        <f>ISI_fec!W5</f>
        <v>769.12596732588122</v>
      </c>
      <c r="DA48" s="83"/>
    </row>
    <row r="49" spans="1:105" ht="12" customHeight="1" x14ac:dyDescent="0.25">
      <c r="A49" s="52" t="s">
        <v>42</v>
      </c>
      <c r="B49" s="244">
        <f>ISI_fec!B54</f>
        <v>12.67219968772654</v>
      </c>
      <c r="C49" s="244">
        <f>ISI_fec!C54</f>
        <v>10.507876663885851</v>
      </c>
      <c r="D49" s="244">
        <f>ISI_fec!D54</f>
        <v>9.331144240706486</v>
      </c>
      <c r="E49" s="244">
        <f>ISI_fec!E54</f>
        <v>8.8717538613767086</v>
      </c>
      <c r="F49" s="244">
        <f>ISI_fec!F54</f>
        <v>10.02272890288533</v>
      </c>
      <c r="G49" s="244">
        <f>ISI_fec!G54</f>
        <v>10.30625041666732</v>
      </c>
      <c r="H49" s="244">
        <f>ISI_fec!H54</f>
        <v>11.475623175032901</v>
      </c>
      <c r="I49" s="244">
        <f>ISI_fec!I54</f>
        <v>11.65705277166364</v>
      </c>
      <c r="J49" s="244">
        <f>ISI_fec!J54</f>
        <v>10.656425907103349</v>
      </c>
      <c r="K49" s="244">
        <f>ISI_fec!K54</f>
        <v>4.6556392449330737</v>
      </c>
      <c r="L49" s="244">
        <f>ISI_fec!L54</f>
        <v>9.3688584997839879</v>
      </c>
      <c r="M49" s="244">
        <f>ISI_fec!M54</f>
        <v>12.33203618403652</v>
      </c>
      <c r="N49" s="244">
        <f>ISI_fec!N54</f>
        <v>10.13541047299366</v>
      </c>
      <c r="O49" s="244">
        <f>ISI_fec!O54</f>
        <v>9.5822200556461681</v>
      </c>
      <c r="P49" s="244">
        <f>ISI_fec!P54</f>
        <v>8.9478793524071065</v>
      </c>
      <c r="Q49" s="244">
        <f>ISI_fec!Q54</f>
        <v>8.2285991900717459</v>
      </c>
      <c r="R49" s="244">
        <f>ISI_fec!R54</f>
        <v>7.3109492668870333</v>
      </c>
      <c r="S49" s="244">
        <f>ISI_fec!S54</f>
        <v>0</v>
      </c>
      <c r="T49" s="244">
        <f>ISI_fec!T54</f>
        <v>0</v>
      </c>
      <c r="U49" s="244">
        <f>ISI_fec!U54</f>
        <v>0</v>
      </c>
      <c r="V49" s="244">
        <f>ISI_fec!V54</f>
        <v>0</v>
      </c>
      <c r="W49" s="244">
        <f>ISI_fec!W54</f>
        <v>0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1598.4828806385051</v>
      </c>
      <c r="C51" s="205">
        <f t="shared" si="15"/>
        <v>1715.7167059582423</v>
      </c>
      <c r="D51" s="205">
        <f t="shared" si="15"/>
        <v>1786.0355801564929</v>
      </c>
      <c r="E51" s="205">
        <f t="shared" si="15"/>
        <v>1764.4354635580835</v>
      </c>
      <c r="F51" s="205">
        <f t="shared" si="15"/>
        <v>1809.8977326363661</v>
      </c>
      <c r="G51" s="205">
        <f t="shared" si="15"/>
        <v>1793.3836653976114</v>
      </c>
      <c r="H51" s="205">
        <f t="shared" si="15"/>
        <v>1843.9810595173585</v>
      </c>
      <c r="I51" s="205">
        <f t="shared" si="15"/>
        <v>1764.2642231172199</v>
      </c>
      <c r="J51" s="205">
        <f t="shared" si="15"/>
        <v>1727.6648083978262</v>
      </c>
      <c r="K51" s="205">
        <f t="shared" si="15"/>
        <v>1545.2862806774876</v>
      </c>
      <c r="L51" s="205">
        <f t="shared" si="15"/>
        <v>1722.2227817981579</v>
      </c>
      <c r="M51" s="205">
        <f t="shared" si="15"/>
        <v>1676.3365065153648</v>
      </c>
      <c r="N51" s="205">
        <f t="shared" si="15"/>
        <v>1681.8398931645575</v>
      </c>
      <c r="O51" s="205">
        <f t="shared" si="15"/>
        <v>1661.9008412279184</v>
      </c>
      <c r="P51" s="205">
        <f t="shared" si="15"/>
        <v>1630.9581313616059</v>
      </c>
      <c r="Q51" s="205">
        <f t="shared" si="15"/>
        <v>2045.7109718939832</v>
      </c>
      <c r="R51" s="205">
        <f t="shared" si="15"/>
        <v>2298.906404777239</v>
      </c>
      <c r="S51" s="205">
        <f t="shared" si="15"/>
        <v>2516.8916673924673</v>
      </c>
      <c r="T51" s="205">
        <f t="shared" si="15"/>
        <v>2251.2738021976679</v>
      </c>
      <c r="U51" s="205">
        <f t="shared" si="15"/>
        <v>2057.6559431899341</v>
      </c>
      <c r="V51" s="205">
        <f t="shared" si="15"/>
        <v>2044.7610203262157</v>
      </c>
      <c r="W51" s="205">
        <f t="shared" si="15"/>
        <v>2282.922585762858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1564.9263806385052</v>
      </c>
      <c r="C52" s="215">
        <f>(ISI_emi!C5-ISI_emi!C52)+(ISI_emi!C54-ISI_emi!C96)</f>
        <v>1667.1742059582423</v>
      </c>
      <c r="D52" s="215">
        <f>(ISI_emi!D5-ISI_emi!D52)+(ISI_emi!D54-ISI_emi!D96)</f>
        <v>1718.5688571564929</v>
      </c>
      <c r="E52" s="215">
        <f>(ISI_emi!E5-ISI_emi!E52)+(ISI_emi!E54-ISI_emi!E96)</f>
        <v>1709.2905735580835</v>
      </c>
      <c r="F52" s="215">
        <f>(ISI_emi!F5-ISI_emi!F52)+(ISI_emi!F54-ISI_emi!F96)</f>
        <v>1766.8407326363661</v>
      </c>
      <c r="G52" s="215">
        <f>(ISI_emi!G5-ISI_emi!G52)+(ISI_emi!G54-ISI_emi!G96)</f>
        <v>1724.4921653976114</v>
      </c>
      <c r="H52" s="215">
        <f>(ISI_emi!H5-ISI_emi!H52)+(ISI_emi!H54-ISI_emi!H96)</f>
        <v>1781.1777265173585</v>
      </c>
      <c r="I52" s="215">
        <f>(ISI_emi!I5-ISI_emi!I52)+(ISI_emi!I54-ISI_emi!I96)</f>
        <v>1705.17039011722</v>
      </c>
      <c r="J52" s="215">
        <f>(ISI_emi!J5-ISI_emi!J52)+(ISI_emi!J54-ISI_emi!J96)</f>
        <v>1663.1451413978261</v>
      </c>
      <c r="K52" s="215">
        <f>(ISI_emi!K5-ISI_emi!K52)+(ISI_emi!K54-ISI_emi!K96)</f>
        <v>1524.4769476774877</v>
      </c>
      <c r="L52" s="215">
        <f>(ISI_emi!L5-ISI_emi!L52)+(ISI_emi!L54-ISI_emi!L96)</f>
        <v>1699.797556798158</v>
      </c>
      <c r="M52" s="215">
        <f>(ISI_emi!M5-ISI_emi!M52)+(ISI_emi!M54-ISI_emi!M96)</f>
        <v>1653.5172175153648</v>
      </c>
      <c r="N52" s="215">
        <f>(ISI_emi!N5-ISI_emi!N52)+(ISI_emi!N54-ISI_emi!N96)</f>
        <v>1661.4686905155097</v>
      </c>
      <c r="O52" s="215">
        <f>(ISI_emi!O5-ISI_emi!O52)+(ISI_emi!O54-ISI_emi!O96)</f>
        <v>1646.6537069983383</v>
      </c>
      <c r="P52" s="215">
        <f>(ISI_emi!P5-ISI_emi!P52)+(ISI_emi!P54-ISI_emi!P96)</f>
        <v>1605.7099954774656</v>
      </c>
      <c r="Q52" s="215">
        <f>(ISI_emi!Q5-ISI_emi!Q52)+(ISI_emi!Q54-ISI_emi!Q96)</f>
        <v>2029.2874894755428</v>
      </c>
      <c r="R52" s="215">
        <f>(ISI_emi!R5-ISI_emi!R52)+(ISI_emi!R54-ISI_emi!R96)</f>
        <v>2287.9342555151252</v>
      </c>
      <c r="S52" s="215">
        <f>(ISI_emi!S5-ISI_emi!S52)+(ISI_emi!S54-ISI_emi!S96)</f>
        <v>2502.8550979152715</v>
      </c>
      <c r="T52" s="215">
        <f>(ISI_emi!T5-ISI_emi!T52)+(ISI_emi!T54-ISI_emi!T96)</f>
        <v>2231.8461791976679</v>
      </c>
      <c r="U52" s="215">
        <f>(ISI_emi!U5-ISI_emi!U52)+(ISI_emi!U54-ISI_emi!U96)</f>
        <v>2039.5491249577067</v>
      </c>
      <c r="V52" s="215">
        <f>(ISI_emi!V5-ISI_emi!V52)+(ISI_emi!V54-ISI_emi!V96)</f>
        <v>2027.6349389973566</v>
      </c>
      <c r="W52" s="215">
        <f>(ISI_emi!W5-ISI_emi!W52)+(ISI_emi!W54-ISI_emi!W96)</f>
        <v>2199.5210710769425</v>
      </c>
      <c r="DA52" s="85"/>
    </row>
    <row r="53" spans="1:105" ht="12" customHeight="1" x14ac:dyDescent="0.25">
      <c r="A53" s="14" t="s">
        <v>147</v>
      </c>
      <c r="B53" s="206">
        <f>ISI_emi!B52+ISI_emi!B96</f>
        <v>33.556499999999986</v>
      </c>
      <c r="C53" s="206">
        <f>ISI_emi!C52+ISI_emi!C96</f>
        <v>48.542500000000011</v>
      </c>
      <c r="D53" s="206">
        <f>ISI_emi!D52+ISI_emi!D96</f>
        <v>67.466723000000002</v>
      </c>
      <c r="E53" s="206">
        <f>ISI_emi!E52+ISI_emi!E96</f>
        <v>55.144889999999997</v>
      </c>
      <c r="F53" s="206">
        <f>ISI_emi!F52+ISI_emi!F96</f>
        <v>43.057000000000002</v>
      </c>
      <c r="G53" s="206">
        <f>ISI_emi!G52+ISI_emi!G96</f>
        <v>68.891499999999994</v>
      </c>
      <c r="H53" s="206">
        <f>ISI_emi!H52+ISI_emi!H96</f>
        <v>62.803333000000002</v>
      </c>
      <c r="I53" s="206">
        <f>ISI_emi!I52+ISI_emi!I96</f>
        <v>59.093832999999989</v>
      </c>
      <c r="J53" s="206">
        <f>ISI_emi!J52+ISI_emi!J96</f>
        <v>64.519666999999984</v>
      </c>
      <c r="K53" s="206">
        <f>ISI_emi!K52+ISI_emi!K96</f>
        <v>20.809332999999999</v>
      </c>
      <c r="L53" s="206">
        <f>ISI_emi!L52+ISI_emi!L96</f>
        <v>22.425224999999998</v>
      </c>
      <c r="M53" s="206">
        <f>ISI_emi!M52+ISI_emi!M96</f>
        <v>22.819289000000001</v>
      </c>
      <c r="N53" s="206">
        <f>ISI_emi!N52+ISI_emi!N96</f>
        <v>20.371202649047795</v>
      </c>
      <c r="O53" s="206">
        <f>ISI_emi!O52+ISI_emi!O96</f>
        <v>15.247134229579995</v>
      </c>
      <c r="P53" s="206">
        <f>ISI_emi!P52+ISI_emi!P96</f>
        <v>25.248135884140321</v>
      </c>
      <c r="Q53" s="206">
        <f>ISI_emi!Q52+ISI_emi!Q96</f>
        <v>16.423482418440543</v>
      </c>
      <c r="R53" s="206">
        <f>ISI_emi!R52+ISI_emi!R96</f>
        <v>10.972149262113682</v>
      </c>
      <c r="S53" s="206">
        <f>ISI_emi!S52+ISI_emi!S96</f>
        <v>14.036569477195799</v>
      </c>
      <c r="T53" s="206">
        <f>ISI_emi!T52+ISI_emi!T96</f>
        <v>19.427623000000001</v>
      </c>
      <c r="U53" s="206">
        <f>ISI_emi!U52+ISI_emi!U96</f>
        <v>18.1068182322275</v>
      </c>
      <c r="V53" s="206">
        <f>ISI_emi!V52+ISI_emi!V96</f>
        <v>17.126081328859101</v>
      </c>
      <c r="W53" s="206">
        <f>ISI_emi!W52+ISI_emi!W96</f>
        <v>83.401514685915799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1598.4828806385051</v>
      </c>
      <c r="C54" s="212">
        <f t="shared" si="16"/>
        <v>1715.7167059582423</v>
      </c>
      <c r="D54" s="212">
        <f t="shared" si="16"/>
        <v>1786.0355801564929</v>
      </c>
      <c r="E54" s="212">
        <f t="shared" si="16"/>
        <v>1764.4354635580835</v>
      </c>
      <c r="F54" s="212">
        <f t="shared" si="16"/>
        <v>1809.8977326363661</v>
      </c>
      <c r="G54" s="212">
        <f t="shared" si="16"/>
        <v>1793.3836653976114</v>
      </c>
      <c r="H54" s="212">
        <f t="shared" si="16"/>
        <v>1843.9810595173585</v>
      </c>
      <c r="I54" s="212">
        <f t="shared" si="16"/>
        <v>1764.2642231172201</v>
      </c>
      <c r="J54" s="212">
        <f t="shared" si="16"/>
        <v>1727.6648083978264</v>
      </c>
      <c r="K54" s="212">
        <f t="shared" si="16"/>
        <v>1545.2862806774879</v>
      </c>
      <c r="L54" s="212">
        <f t="shared" si="16"/>
        <v>1722.2227817981579</v>
      </c>
      <c r="M54" s="212">
        <f t="shared" si="16"/>
        <v>1676.3365065153648</v>
      </c>
      <c r="N54" s="212">
        <f t="shared" si="16"/>
        <v>1681.8398931645575</v>
      </c>
      <c r="O54" s="212">
        <f t="shared" si="16"/>
        <v>1661.9008412279184</v>
      </c>
      <c r="P54" s="212">
        <f t="shared" si="16"/>
        <v>1630.9581313616059</v>
      </c>
      <c r="Q54" s="212">
        <f t="shared" si="16"/>
        <v>2045.7109718939832</v>
      </c>
      <c r="R54" s="212">
        <f t="shared" si="16"/>
        <v>2298.9064047772385</v>
      </c>
      <c r="S54" s="212">
        <f t="shared" si="16"/>
        <v>2516.8916673924673</v>
      </c>
      <c r="T54" s="212">
        <f t="shared" si="16"/>
        <v>2251.2738021976679</v>
      </c>
      <c r="U54" s="212">
        <f t="shared" si="16"/>
        <v>2057.6559431899341</v>
      </c>
      <c r="V54" s="212">
        <f t="shared" si="16"/>
        <v>2044.7610203262157</v>
      </c>
      <c r="W54" s="212">
        <f t="shared" si="16"/>
        <v>2282.922585762858</v>
      </c>
      <c r="DA54" s="109"/>
    </row>
    <row r="55" spans="1:105" ht="12" customHeight="1" x14ac:dyDescent="0.25">
      <c r="A55" s="51" t="s">
        <v>41</v>
      </c>
      <c r="B55" s="243">
        <f>ISI_emi!B$5</f>
        <v>1585.0249501479439</v>
      </c>
      <c r="C55" s="243">
        <f>ISI_emi!C$5</f>
        <v>1704.1084433508167</v>
      </c>
      <c r="D55" s="243">
        <f>ISI_emi!D$5</f>
        <v>1775.4487906815498</v>
      </c>
      <c r="E55" s="243">
        <f>ISI_emi!E$5</f>
        <v>1754.4933812896927</v>
      </c>
      <c r="F55" s="243">
        <f>ISI_emi!F$5</f>
        <v>1798.6260866120815</v>
      </c>
      <c r="G55" s="243">
        <f>ISI_emi!G$5</f>
        <v>1781.8899033190692</v>
      </c>
      <c r="H55" s="243">
        <f>ISI_emi!H$5</f>
        <v>1830.9779443736265</v>
      </c>
      <c r="I55" s="243">
        <f>ISI_emi!I$5</f>
        <v>1751.4070519576107</v>
      </c>
      <c r="J55" s="243">
        <f>ISI_emi!J$5</f>
        <v>1715.8599087793186</v>
      </c>
      <c r="K55" s="243">
        <f>ISI_emi!K$5</f>
        <v>1540.0247634251334</v>
      </c>
      <c r="L55" s="243">
        <f>ISI_emi!L$5</f>
        <v>1711.7647438437932</v>
      </c>
      <c r="M55" s="243">
        <f>ISI_emi!M$5</f>
        <v>1662.784238978212</v>
      </c>
      <c r="N55" s="243">
        <f>ISI_emi!N$5</f>
        <v>1670.7165785233663</v>
      </c>
      <c r="O55" s="243">
        <f>ISI_emi!O$5</f>
        <v>1651.363078860802</v>
      </c>
      <c r="P55" s="243">
        <f>ISI_emi!P$5</f>
        <v>1621.3541805001732</v>
      </c>
      <c r="Q55" s="243">
        <f>ISI_emi!Q$5</f>
        <v>2036.4756808164555</v>
      </c>
      <c r="R55" s="243">
        <f>ISI_emi!R$5</f>
        <v>2289.9620347416039</v>
      </c>
      <c r="S55" s="243">
        <f>ISI_emi!S$5</f>
        <v>2516.8916673924673</v>
      </c>
      <c r="T55" s="243">
        <f>ISI_emi!T$5</f>
        <v>2251.2738021976679</v>
      </c>
      <c r="U55" s="243">
        <f>ISI_emi!U$5</f>
        <v>2057.6559431899341</v>
      </c>
      <c r="V55" s="243">
        <f>ISI_emi!V$5</f>
        <v>2044.7610203262157</v>
      </c>
      <c r="W55" s="243">
        <f>ISI_emi!W$5</f>
        <v>2282.922585762858</v>
      </c>
      <c r="DA55" s="83"/>
    </row>
    <row r="56" spans="1:105" ht="12" customHeight="1" x14ac:dyDescent="0.25">
      <c r="A56" s="52" t="s">
        <v>42</v>
      </c>
      <c r="B56" s="244">
        <f>ISI_emi!B$54</f>
        <v>13.457930490561314</v>
      </c>
      <c r="C56" s="244">
        <f>ISI_emi!C$54</f>
        <v>11.608262607425504</v>
      </c>
      <c r="D56" s="244">
        <f>ISI_emi!D$54</f>
        <v>10.586789474943078</v>
      </c>
      <c r="E56" s="244">
        <f>ISI_emi!E$54</f>
        <v>9.9420822683906707</v>
      </c>
      <c r="F56" s="244">
        <f>ISI_emi!F$54</f>
        <v>11.271646024284559</v>
      </c>
      <c r="G56" s="244">
        <f>ISI_emi!G$54</f>
        <v>11.493762078542291</v>
      </c>
      <c r="H56" s="244">
        <f>ISI_emi!H$54</f>
        <v>13.003115143732087</v>
      </c>
      <c r="I56" s="244">
        <f>ISI_emi!I$54</f>
        <v>12.857171159609344</v>
      </c>
      <c r="J56" s="244">
        <f>ISI_emi!J$54</f>
        <v>11.804899618507665</v>
      </c>
      <c r="K56" s="244">
        <f>ISI_emi!K$54</f>
        <v>5.2615172523543654</v>
      </c>
      <c r="L56" s="244">
        <f>ISI_emi!L$54</f>
        <v>10.458037954364722</v>
      </c>
      <c r="M56" s="244">
        <f>ISI_emi!M$54</f>
        <v>13.552267537152764</v>
      </c>
      <c r="N56" s="244">
        <f>ISI_emi!N$54</f>
        <v>11.123314641191188</v>
      </c>
      <c r="O56" s="244">
        <f>ISI_emi!O$54</f>
        <v>10.537762367116235</v>
      </c>
      <c r="P56" s="244">
        <f>ISI_emi!P$54</f>
        <v>9.6039508614326241</v>
      </c>
      <c r="Q56" s="244">
        <f>ISI_emi!Q$54</f>
        <v>9.2352910775277124</v>
      </c>
      <c r="R56" s="244">
        <f>ISI_emi!R$54</f>
        <v>8.944370035634801</v>
      </c>
      <c r="S56" s="244">
        <f>ISI_emi!S$54</f>
        <v>0</v>
      </c>
      <c r="T56" s="244">
        <f>ISI_emi!T$54</f>
        <v>0</v>
      </c>
      <c r="U56" s="244">
        <f>ISI_emi!U$54</f>
        <v>0</v>
      </c>
      <c r="V56" s="244">
        <f>ISI_emi!V$54</f>
        <v>0</v>
      </c>
      <c r="W56" s="244">
        <f>ISI_emi!W$54</f>
        <v>0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259.04764588791312</v>
      </c>
      <c r="C58" s="252">
        <f t="shared" si="17"/>
        <v>204.12457522667358</v>
      </c>
      <c r="D58" s="252">
        <f t="shared" si="17"/>
        <v>199.7674980069261</v>
      </c>
      <c r="E58" s="252">
        <f t="shared" si="17"/>
        <v>192.45129352490235</v>
      </c>
      <c r="F58" s="252">
        <f t="shared" si="17"/>
        <v>235.06271694683818</v>
      </c>
      <c r="G58" s="252">
        <f t="shared" si="17"/>
        <v>251.00849965758698</v>
      </c>
      <c r="H58" s="252">
        <f t="shared" si="17"/>
        <v>292.19194345695831</v>
      </c>
      <c r="I58" s="252">
        <f t="shared" si="17"/>
        <v>260.93532139541082</v>
      </c>
      <c r="J58" s="252">
        <f t="shared" si="17"/>
        <v>246.99082431765456</v>
      </c>
      <c r="K58" s="252">
        <f t="shared" si="17"/>
        <v>197.03994446660212</v>
      </c>
      <c r="L58" s="252">
        <f t="shared" si="17"/>
        <v>176.59607820421471</v>
      </c>
      <c r="M58" s="252">
        <f t="shared" si="17"/>
        <v>184.20934272514017</v>
      </c>
      <c r="N58" s="252">
        <f t="shared" si="17"/>
        <v>215.45554119873043</v>
      </c>
      <c r="O58" s="252">
        <f t="shared" si="17"/>
        <v>216.72551615639591</v>
      </c>
      <c r="P58" s="252">
        <f t="shared" si="17"/>
        <v>234.50568895689216</v>
      </c>
      <c r="Q58" s="252">
        <f t="shared" si="17"/>
        <v>210.17455266786732</v>
      </c>
      <c r="R58" s="252">
        <f t="shared" si="17"/>
        <v>233.38546804315104</v>
      </c>
      <c r="S58" s="252">
        <f t="shared" si="17"/>
        <v>240.10696495015605</v>
      </c>
      <c r="T58" s="252">
        <f t="shared" si="17"/>
        <v>264.19939656857821</v>
      </c>
      <c r="U58" s="252">
        <f t="shared" si="17"/>
        <v>225.59354626013021</v>
      </c>
      <c r="V58" s="252">
        <f t="shared" si="17"/>
        <v>181.70627478019324</v>
      </c>
      <c r="W58" s="252">
        <f t="shared" si="17"/>
        <v>265.87304526583853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0.12188243902956891</v>
      </c>
      <c r="C59" s="253">
        <f t="shared" si="18"/>
        <v>0.11582935101621433</v>
      </c>
      <c r="D59" s="253">
        <f t="shared" si="18"/>
        <v>0.11357682530281851</v>
      </c>
      <c r="E59" s="253">
        <f t="shared" si="18"/>
        <v>0.10623037680802085</v>
      </c>
      <c r="F59" s="253">
        <f t="shared" si="18"/>
        <v>0.10523618334020027</v>
      </c>
      <c r="G59" s="253">
        <f t="shared" si="18"/>
        <v>0.10285277401290138</v>
      </c>
      <c r="H59" s="253">
        <f t="shared" si="18"/>
        <v>0.11319744449419838</v>
      </c>
      <c r="I59" s="253">
        <f t="shared" si="18"/>
        <v>9.589784751399133E-2</v>
      </c>
      <c r="J59" s="253">
        <f t="shared" si="18"/>
        <v>0.10039800554480863</v>
      </c>
      <c r="K59" s="253">
        <f t="shared" si="18"/>
        <v>0.11590345270455858</v>
      </c>
      <c r="L59" s="253">
        <f t="shared" si="18"/>
        <v>0.10399717419469816</v>
      </c>
      <c r="M59" s="253">
        <f t="shared" si="18"/>
        <v>9.8899843940527268E-2</v>
      </c>
      <c r="N59" s="253">
        <f t="shared" si="18"/>
        <v>0.1000155543193943</v>
      </c>
      <c r="O59" s="253">
        <f t="shared" si="18"/>
        <v>0.1017706009754244</v>
      </c>
      <c r="P59" s="253">
        <f t="shared" si="18"/>
        <v>9.8218309711296289E-2</v>
      </c>
      <c r="Q59" s="253">
        <f t="shared" si="18"/>
        <v>0.11361363825072721</v>
      </c>
      <c r="R59" s="253">
        <f t="shared" si="18"/>
        <v>0.11915118991779379</v>
      </c>
      <c r="S59" s="253">
        <f t="shared" si="18"/>
        <v>0.12554367231959468</v>
      </c>
      <c r="T59" s="253">
        <f t="shared" si="18"/>
        <v>0.11728835248218096</v>
      </c>
      <c r="U59" s="253">
        <f t="shared" si="18"/>
        <v>0.11586382237690136</v>
      </c>
      <c r="V59" s="253">
        <f t="shared" si="18"/>
        <v>0.12030571756748326</v>
      </c>
      <c r="W59" s="253">
        <f t="shared" si="18"/>
        <v>0.11617513309630055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0.12310058976692458</v>
      </c>
      <c r="C60" s="254">
        <f t="shared" si="19"/>
        <v>0.11670718310413522</v>
      </c>
      <c r="D60" s="254">
        <f t="shared" si="19"/>
        <v>0.11432278986327002</v>
      </c>
      <c r="E60" s="254">
        <f t="shared" si="19"/>
        <v>0.10682401214305821</v>
      </c>
      <c r="F60" s="254">
        <f t="shared" si="19"/>
        <v>0.10587035584361104</v>
      </c>
      <c r="G60" s="254">
        <f t="shared" si="19"/>
        <v>0.10347408962382362</v>
      </c>
      <c r="H60" s="254">
        <f t="shared" si="19"/>
        <v>0.11407521895260853</v>
      </c>
      <c r="I60" s="254">
        <f t="shared" si="19"/>
        <v>9.6481412217914203E-2</v>
      </c>
      <c r="J60" s="254">
        <f t="shared" si="19"/>
        <v>0.10102063007297846</v>
      </c>
      <c r="K60" s="254">
        <f t="shared" si="19"/>
        <v>0.11635358860771715</v>
      </c>
      <c r="L60" s="254">
        <f t="shared" si="19"/>
        <v>0.10459520819773303</v>
      </c>
      <c r="M60" s="254">
        <f t="shared" si="19"/>
        <v>9.9593768033469574E-2</v>
      </c>
      <c r="N60" s="254">
        <f t="shared" si="19"/>
        <v>0.1006009299063625</v>
      </c>
      <c r="O60" s="254">
        <f t="shared" si="19"/>
        <v>0.10235491986075844</v>
      </c>
      <c r="P60" s="254">
        <f t="shared" si="19"/>
        <v>9.8711959435431929E-2</v>
      </c>
      <c r="Q60" s="254">
        <f t="shared" si="19"/>
        <v>0.11418793100879787</v>
      </c>
      <c r="R60" s="254">
        <f t="shared" si="19"/>
        <v>0.11970460804559065</v>
      </c>
      <c r="S60" s="254">
        <f t="shared" si="19"/>
        <v>0.12554367231959468</v>
      </c>
      <c r="T60" s="254">
        <f t="shared" si="19"/>
        <v>0.11728835248218096</v>
      </c>
      <c r="U60" s="254">
        <f t="shared" si="19"/>
        <v>0.11586382237690136</v>
      </c>
      <c r="V60" s="254">
        <f t="shared" si="19"/>
        <v>0.12030571756748326</v>
      </c>
      <c r="W60" s="254">
        <f t="shared" si="19"/>
        <v>0.11617513309630055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7.9694858075495978E-2</v>
      </c>
      <c r="C61" s="255">
        <f t="shared" si="20"/>
        <v>7.7578677159395856E-2</v>
      </c>
      <c r="D61" s="255">
        <f t="shared" si="20"/>
        <v>7.6776160681162817E-2</v>
      </c>
      <c r="E61" s="255">
        <f t="shared" si="20"/>
        <v>7.4198396405197958E-2</v>
      </c>
      <c r="F61" s="255">
        <f t="shared" si="20"/>
        <v>7.3864360222014203E-2</v>
      </c>
      <c r="G61" s="255">
        <f t="shared" si="20"/>
        <v>7.3017849594162965E-2</v>
      </c>
      <c r="H61" s="255">
        <f t="shared" si="20"/>
        <v>7.6693331384300609E-2</v>
      </c>
      <c r="I61" s="255">
        <f t="shared" si="20"/>
        <v>7.0483062686915857E-2</v>
      </c>
      <c r="J61" s="255">
        <f t="shared" si="20"/>
        <v>7.2135451012017682E-2</v>
      </c>
      <c r="K61" s="255">
        <f t="shared" si="20"/>
        <v>7.7457146456810858E-2</v>
      </c>
      <c r="L61" s="255">
        <f t="shared" si="20"/>
        <v>7.3423655954419964E-2</v>
      </c>
      <c r="M61" s="255">
        <f t="shared" si="20"/>
        <v>7.1631251068985366E-2</v>
      </c>
      <c r="N61" s="255">
        <f t="shared" si="20"/>
        <v>7.1995187300617713E-2</v>
      </c>
      <c r="O61" s="255">
        <f t="shared" si="20"/>
        <v>7.2624486938550031E-2</v>
      </c>
      <c r="P61" s="255">
        <f t="shared" si="20"/>
        <v>7.1312049032931715E-2</v>
      </c>
      <c r="Q61" s="255">
        <f t="shared" si="20"/>
        <v>7.6728543495349313E-2</v>
      </c>
      <c r="R61" s="255">
        <f t="shared" si="20"/>
        <v>7.8568426975100303E-2</v>
      </c>
      <c r="S61" s="255" t="str">
        <f t="shared" si="20"/>
        <v/>
      </c>
      <c r="T61" s="255" t="str">
        <f t="shared" si="20"/>
        <v/>
      </c>
      <c r="U61" s="255" t="str">
        <f t="shared" si="20"/>
        <v/>
      </c>
      <c r="V61" s="255" t="str">
        <f t="shared" si="20"/>
        <v/>
      </c>
      <c r="W61" s="255" t="str">
        <f t="shared" si="20"/>
        <v/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7.2013999375758267E-2</v>
      </c>
      <c r="C62" s="253">
        <f>IF(SUM(ISI_ued!C$5,ISI_ued!C$54)=0,"",SUM(ISI_ued!C$5,ISI_ued!C$54)/C$7)</f>
        <v>6.8423309932725163E-2</v>
      </c>
      <c r="D62" s="253">
        <f>IF(SUM(ISI_ued!D$5,ISI_ued!D$54)=0,"",SUM(ISI_ued!D$5,ISI_ued!D$54)/D$7)</f>
        <v>6.7002076990152148E-2</v>
      </c>
      <c r="E62" s="253">
        <f>IF(SUM(ISI_ued!E$5,ISI_ued!E$54)=0,"",SUM(ISI_ued!E$5,ISI_ued!E$54)/E$7)</f>
        <v>6.2972109590125364E-2</v>
      </c>
      <c r="F62" s="253">
        <f>IF(SUM(ISI_ued!F$5,ISI_ued!F$54)=0,"",SUM(ISI_ued!F$5,ISI_ued!F$54)/F$7)</f>
        <v>6.2272553649635E-2</v>
      </c>
      <c r="G62" s="253">
        <f>IF(SUM(ISI_ued!G$5,ISI_ued!G$54)=0,"",SUM(ISI_ued!G$5,ISI_ued!G$54)/G$7)</f>
        <v>6.165212601260802E-2</v>
      </c>
      <c r="H62" s="253">
        <f>IF(SUM(ISI_ued!H$5,ISI_ued!H$54)=0,"",SUM(ISI_ued!H$5,ISI_ued!H$54)/H$7)</f>
        <v>6.7782571832725708E-2</v>
      </c>
      <c r="I62" s="253">
        <f>IF(SUM(ISI_ued!I$5,ISI_ued!I$54)=0,"",SUM(ISI_ued!I$5,ISI_ued!I$54)/I$7)</f>
        <v>5.7620889400893105E-2</v>
      </c>
      <c r="J62" s="253">
        <f>IF(SUM(ISI_ued!J$5,ISI_ued!J$54)=0,"",SUM(ISI_ued!J$5,ISI_ued!J$54)/J$7)</f>
        <v>6.0275801879379566E-2</v>
      </c>
      <c r="K62" s="253">
        <f>IF(SUM(ISI_ued!K$5,ISI_ued!K$54)=0,"",SUM(ISI_ued!K$5,ISI_ued!K$54)/K$7)</f>
        <v>6.9612237166135016E-2</v>
      </c>
      <c r="L62" s="253">
        <f>IF(SUM(ISI_ued!L$5,ISI_ued!L$54)=0,"",SUM(ISI_ued!L$5,ISI_ued!L$54)/L$7)</f>
        <v>6.2410410040590288E-2</v>
      </c>
      <c r="M62" s="253">
        <f>IF(SUM(ISI_ued!M$5,ISI_ued!M$54)=0,"",SUM(ISI_ued!M$5,ISI_ued!M$54)/M$7)</f>
        <v>6.0295948698385643E-2</v>
      </c>
      <c r="N62" s="253">
        <f>IF(SUM(ISI_ued!N$5,ISI_ued!N$54)=0,"",SUM(ISI_ued!N$5,ISI_ued!N$54)/N$7)</f>
        <v>6.0939428994518784E-2</v>
      </c>
      <c r="O62" s="253">
        <f>IF(SUM(ISI_ued!O$5,ISI_ued!O$54)=0,"",SUM(ISI_ued!O$5,ISI_ued!O$54)/O$7)</f>
        <v>6.1923741540059724E-2</v>
      </c>
      <c r="P62" s="253">
        <f>IF(SUM(ISI_ued!P$5,ISI_ued!P$54)=0,"",SUM(ISI_ued!P$5,ISI_ued!P$54)/P$7)</f>
        <v>5.9817608190981836E-2</v>
      </c>
      <c r="Q62" s="253">
        <f>IF(SUM(ISI_ued!Q$5,ISI_ued!Q$54)=0,"",SUM(ISI_ued!Q$5,ISI_ued!Q$54)/Q$7)</f>
        <v>6.973084900864078E-2</v>
      </c>
      <c r="R62" s="253">
        <f>IF(SUM(ISI_ued!R$5,ISI_ued!R$54)=0,"",SUM(ISI_ued!R$5,ISI_ued!R$54)/R$7)</f>
        <v>7.2857571961095227E-2</v>
      </c>
      <c r="S62" s="253">
        <f>IF(SUM(ISI_ued!S$5,ISI_ued!S$54)=0,"",SUM(ISI_ued!S$5,ISI_ued!S$54)/S$7)</f>
        <v>7.6285585183002089E-2</v>
      </c>
      <c r="T62" s="253">
        <f>IF(SUM(ISI_ued!T$5,ISI_ued!T$54)=0,"",SUM(ISI_ued!T$5,ISI_ued!T$54)/T$7)</f>
        <v>7.1382639772523265E-2</v>
      </c>
      <c r="U62" s="253">
        <f>IF(SUM(ISI_ued!U$5,ISI_ued!U$54)=0,"",SUM(ISI_ued!U$5,ISI_ued!U$54)/U$7)</f>
        <v>7.077337102067964E-2</v>
      </c>
      <c r="V62" s="253">
        <f>IF(SUM(ISI_ued!V$5,ISI_ued!V$54)=0,"",SUM(ISI_ued!V$5,ISI_ued!V$54)/V$7)</f>
        <v>7.3075050728223331E-2</v>
      </c>
      <c r="W62" s="253">
        <f>IF(SUM(ISI_ued!W$5,ISI_ued!W$54)=0,"",SUM(ISI_ued!W$5,ISI_ued!W$54)/W$7)</f>
        <v>7.04421643584726E-2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7.2289255112915271E-2</v>
      </c>
      <c r="C63" s="254">
        <f>IF(ISI_ued!C$5=0,"",ISI_ued!C$5/C$8)</f>
        <v>6.8598300055122421E-2</v>
      </c>
      <c r="D63" s="254">
        <f>IF(ISI_ued!D$5=0,"",ISI_ued!D$5/D$8)</f>
        <v>6.7141232766573633E-2</v>
      </c>
      <c r="E63" s="254">
        <f>IF(ISI_ued!E$5=0,"",ISI_ued!E$5/E$8)</f>
        <v>6.3061273141087518E-2</v>
      </c>
      <c r="F63" s="254">
        <f>IF(ISI_ued!F$5=0,"",ISI_ued!F$5/F$8)</f>
        <v>6.2362715687215832E-2</v>
      </c>
      <c r="G63" s="254">
        <f>IF(ISI_ued!G$5=0,"",ISI_ued!G$5/G$8)</f>
        <v>6.1744799180393571E-2</v>
      </c>
      <c r="H63" s="254">
        <f>IF(ISI_ued!H$5=0,"",ISI_ued!H$5/H$8)</f>
        <v>6.7969816900008945E-2</v>
      </c>
      <c r="I63" s="254">
        <f>IF(ISI_ued!I$5=0,"",ISI_ued!I$5/I$8)</f>
        <v>5.7668819100951722E-2</v>
      </c>
      <c r="J63" s="254">
        <f>IF(ISI_ued!J$5=0,"",ISI_ued!J$5/J$8)</f>
        <v>6.0351407267122972E-2</v>
      </c>
      <c r="K63" s="254">
        <f>IF(ISI_ued!K$5=0,"",ISI_ued!K$5/K$8)</f>
        <v>6.9711175555158517E-2</v>
      </c>
      <c r="L63" s="254">
        <f>IF(ISI_ued!L$5=0,"",ISI_ued!L$5/L$8)</f>
        <v>6.249934651955593E-2</v>
      </c>
      <c r="M63" s="254">
        <f>IF(ISI_ued!M$5=0,"",ISI_ued!M$5/M$8)</f>
        <v>6.0383921575433423E-2</v>
      </c>
      <c r="N63" s="254">
        <f>IF(ISI_ued!N$5=0,"",ISI_ued!N$5/N$8)</f>
        <v>6.101300505271863E-2</v>
      </c>
      <c r="O63" s="254">
        <f>IF(ISI_ued!O$5=0,"",ISI_ued!O$5/O$8)</f>
        <v>6.2001090793305076E-2</v>
      </c>
      <c r="P63" s="254">
        <f>IF(ISI_ued!P$5=0,"",ISI_ued!P$5/P$8)</f>
        <v>5.9866861173309083E-2</v>
      </c>
      <c r="Q63" s="254">
        <f>IF(ISI_ued!Q$5=0,"",ISI_ued!Q$5/Q$8)</f>
        <v>6.9864582708787162E-2</v>
      </c>
      <c r="R63" s="254">
        <f>IF(ISI_ued!R$5=0,"",ISI_ued!R$5/R$8)</f>
        <v>7.2999356320597217E-2</v>
      </c>
      <c r="S63" s="254">
        <f>IF(ISI_ued!S$5=0,"",ISI_ued!S$5/S$8)</f>
        <v>7.6285585183002089E-2</v>
      </c>
      <c r="T63" s="254">
        <f>IF(ISI_ued!T$5=0,"",ISI_ued!T$5/T$8)</f>
        <v>7.1382639772523265E-2</v>
      </c>
      <c r="U63" s="254">
        <f>IF(ISI_ued!U$5=0,"",ISI_ued!U$5/U$8)</f>
        <v>7.077337102067964E-2</v>
      </c>
      <c r="V63" s="254">
        <f>IF(ISI_ued!V$5=0,"",ISI_ued!V$5/V$8)</f>
        <v>7.3075050728223331E-2</v>
      </c>
      <c r="W63" s="254">
        <f>IF(ISI_ued!W$5=0,"",ISI_ued!W$5/W$8)</f>
        <v>7.04421643584726E-2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6.2481210585110067E-2</v>
      </c>
      <c r="C64" s="255">
        <f>IF(ISI_ued!C$54=0,"",ISI_ued!C$54/C$9)</f>
        <v>6.0798286659953675E-2</v>
      </c>
      <c r="D64" s="255">
        <f>IF(ISI_ued!D$54=0,"",ISI_ued!D$54/D$9)</f>
        <v>6.0137106011968484E-2</v>
      </c>
      <c r="E64" s="255">
        <f>IF(ISI_ued!E$54=0,"",ISI_ued!E$54/E$9)</f>
        <v>5.8160931837564524E-2</v>
      </c>
      <c r="F64" s="255">
        <f>IF(ISI_ued!F$54=0,"",ISI_ued!F$54/F$9)</f>
        <v>5.7812335838631879E-2</v>
      </c>
      <c r="G64" s="255">
        <f>IF(ISI_ued!G$54=0,"",ISI_ued!G$54/G$9)</f>
        <v>5.7202057628807389E-2</v>
      </c>
      <c r="H64" s="255">
        <f>IF(ISI_ued!H$54=0,"",ISI_ued!H$54/H$9)</f>
        <v>5.999558845688497E-2</v>
      </c>
      <c r="I64" s="255">
        <f>IF(ISI_ued!I$54=0,"",ISI_ued!I$54/I$9)</f>
        <v>5.5533506449821052E-2</v>
      </c>
      <c r="J64" s="255">
        <f>IF(ISI_ued!J$54=0,"",ISI_ued!J$54/J$9)</f>
        <v>5.6843875738673444E-2</v>
      </c>
      <c r="K64" s="255">
        <f>IF(ISI_ued!K$54=0,"",ISI_ued!K$54/K$9)</f>
        <v>6.1161865673069873E-2</v>
      </c>
      <c r="L64" s="255">
        <f>IF(ISI_ued!L$54=0,"",ISI_ued!L$54/L$9)</f>
        <v>5.7863676831302543E-2</v>
      </c>
      <c r="M64" s="255">
        <f>IF(ISI_ued!M$54=0,"",ISI_ued!M$54/M$9)</f>
        <v>5.6838947288068709E-2</v>
      </c>
      <c r="N64" s="255">
        <f>IF(ISI_ued!N$54=0,"",ISI_ued!N$54/N$9)</f>
        <v>5.7417539458209134E-2</v>
      </c>
      <c r="O64" s="255">
        <f>IF(ISI_ued!O$54=0,"",ISI_ued!O$54/O$9)</f>
        <v>5.8065522659341125E-2</v>
      </c>
      <c r="P64" s="255">
        <f>IF(ISI_ued!P$54=0,"",ISI_ued!P$54/P$9)</f>
        <v>5.7133086116135698E-2</v>
      </c>
      <c r="Q64" s="255">
        <f>IF(ISI_ued!Q$54=0,"",ISI_ued!Q$54/Q$9)</f>
        <v>6.1141536097124437E-2</v>
      </c>
      <c r="R64" s="255">
        <f>IF(ISI_ued!R$54=0,"",ISI_ued!R$54/R$9)</f>
        <v>6.2460368180370866E-2</v>
      </c>
      <c r="S64" s="255" t="str">
        <f>IF(ISI_ued!S$54=0,"",ISI_ued!S$54/S$9)</f>
        <v/>
      </c>
      <c r="T64" s="255" t="str">
        <f>IF(ISI_ued!T$54=0,"",ISI_ued!T$54/T$9)</f>
        <v/>
      </c>
      <c r="U64" s="255" t="str">
        <f>IF(ISI_ued!U$54=0,"",ISI_ued!U$54/U$9)</f>
        <v/>
      </c>
      <c r="V64" s="255" t="str">
        <f>IF(ISI_ued!V$54=0,"",ISI_ued!V$54/V$9)</f>
        <v/>
      </c>
      <c r="W64" s="255" t="str">
        <f>IF(ISI_ued!W$54=0,"",ISI_ued!W$54/W$9)</f>
        <v/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2.3147233761574872</v>
      </c>
      <c r="C65" s="256">
        <f t="shared" si="21"/>
        <v>2.4534236460862493</v>
      </c>
      <c r="D65" s="256">
        <f t="shared" si="21"/>
        <v>2.5706272736883027</v>
      </c>
      <c r="E65" s="256">
        <f t="shared" si="21"/>
        <v>2.5275695695169635</v>
      </c>
      <c r="F65" s="256">
        <f t="shared" si="21"/>
        <v>2.5113888997600826</v>
      </c>
      <c r="G65" s="256">
        <f t="shared" si="21"/>
        <v>2.520121779029024</v>
      </c>
      <c r="H65" s="256">
        <f t="shared" si="21"/>
        <v>2.556365042351215</v>
      </c>
      <c r="I65" s="256">
        <f t="shared" si="21"/>
        <v>2.4968589578975275</v>
      </c>
      <c r="J65" s="256">
        <f t="shared" si="21"/>
        <v>2.5108614268177796</v>
      </c>
      <c r="K65" s="256">
        <f t="shared" si="21"/>
        <v>2.5670156945098537</v>
      </c>
      <c r="L65" s="256">
        <f t="shared" si="21"/>
        <v>2.4899152501000819</v>
      </c>
      <c r="M65" s="256">
        <f t="shared" si="21"/>
        <v>2.4432564194151341</v>
      </c>
      <c r="N65" s="256">
        <f t="shared" si="21"/>
        <v>2.444334329093754</v>
      </c>
      <c r="O65" s="256">
        <f t="shared" si="21"/>
        <v>2.4324750557441566</v>
      </c>
      <c r="P65" s="256">
        <f t="shared" si="21"/>
        <v>2.3843110311764151</v>
      </c>
      <c r="Q65" s="256">
        <f t="shared" si="21"/>
        <v>2.5740532102639886</v>
      </c>
      <c r="R65" s="256">
        <f t="shared" si="21"/>
        <v>2.7895015318370628</v>
      </c>
      <c r="S65" s="256">
        <f t="shared" si="21"/>
        <v>2.9563460213689097</v>
      </c>
      <c r="T65" s="256">
        <f t="shared" si="21"/>
        <v>2.8172977465072453</v>
      </c>
      <c r="U65" s="256">
        <f t="shared" si="21"/>
        <v>2.6678112042983391</v>
      </c>
      <c r="V65" s="256">
        <f t="shared" si="21"/>
        <v>2.8075889819527475</v>
      </c>
      <c r="W65" s="256">
        <f t="shared" si="21"/>
        <v>2.9682037569218829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2.3381408621709934</v>
      </c>
      <c r="C66" s="257">
        <f t="shared" si="22"/>
        <v>2.4739983522840352</v>
      </c>
      <c r="D66" s="257">
        <f t="shared" si="22"/>
        <v>2.590176491665015</v>
      </c>
      <c r="E66" s="257">
        <f t="shared" si="22"/>
        <v>2.5456801575758217</v>
      </c>
      <c r="F66" s="257">
        <f t="shared" si="22"/>
        <v>2.53094741648155</v>
      </c>
      <c r="G66" s="257">
        <f t="shared" si="22"/>
        <v>2.5407674948957668</v>
      </c>
      <c r="H66" s="257">
        <f t="shared" si="22"/>
        <v>2.5793736803798009</v>
      </c>
      <c r="I66" s="257">
        <f t="shared" si="22"/>
        <v>2.5202407309431782</v>
      </c>
      <c r="J66" s="257">
        <f t="shared" si="22"/>
        <v>2.5329332684008046</v>
      </c>
      <c r="K66" s="257">
        <f t="shared" si="22"/>
        <v>2.5782149818973541</v>
      </c>
      <c r="L66" s="257">
        <f t="shared" si="22"/>
        <v>2.5087770838601418</v>
      </c>
      <c r="M66" s="257">
        <f t="shared" si="22"/>
        <v>2.4678611436894182</v>
      </c>
      <c r="N66" s="257">
        <f t="shared" si="22"/>
        <v>2.4644709190659726</v>
      </c>
      <c r="O66" s="257">
        <f t="shared" si="22"/>
        <v>2.4514331135641587</v>
      </c>
      <c r="P66" s="257">
        <f t="shared" si="22"/>
        <v>2.4016873563518137</v>
      </c>
      <c r="Q66" s="257">
        <f t="shared" si="22"/>
        <v>2.5892411837873648</v>
      </c>
      <c r="R66" s="257">
        <f t="shared" si="22"/>
        <v>2.8035187878423793</v>
      </c>
      <c r="S66" s="257">
        <f t="shared" si="22"/>
        <v>2.9563460213689097</v>
      </c>
      <c r="T66" s="257">
        <f t="shared" si="22"/>
        <v>2.8172977465072453</v>
      </c>
      <c r="U66" s="257">
        <f t="shared" si="22"/>
        <v>2.6678112042983391</v>
      </c>
      <c r="V66" s="257">
        <f t="shared" si="22"/>
        <v>2.8075889819527475</v>
      </c>
      <c r="W66" s="257">
        <f t="shared" si="22"/>
        <v>2.9682037569218829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1.0620042946131745</v>
      </c>
      <c r="C67" s="258">
        <f t="shared" si="23"/>
        <v>1.1047201046165236</v>
      </c>
      <c r="D67" s="258">
        <f t="shared" si="23"/>
        <v>1.1345649795829889</v>
      </c>
      <c r="E67" s="258">
        <f t="shared" si="23"/>
        <v>1.1206445110784296</v>
      </c>
      <c r="F67" s="258">
        <f t="shared" si="23"/>
        <v>1.1246084907115159</v>
      </c>
      <c r="G67" s="258">
        <f t="shared" si="23"/>
        <v>1.1152224731464435</v>
      </c>
      <c r="H67" s="258">
        <f t="shared" si="23"/>
        <v>1.1331075398173143</v>
      </c>
      <c r="I67" s="258">
        <f t="shared" si="23"/>
        <v>1.1029521279051762</v>
      </c>
      <c r="J67" s="258">
        <f t="shared" si="23"/>
        <v>1.1077728800834403</v>
      </c>
      <c r="K67" s="258">
        <f t="shared" si="23"/>
        <v>1.1301385213815041</v>
      </c>
      <c r="L67" s="258">
        <f t="shared" si="23"/>
        <v>1.1162552998965505</v>
      </c>
      <c r="M67" s="258">
        <f t="shared" si="23"/>
        <v>1.0989480840719394</v>
      </c>
      <c r="N67" s="258">
        <f t="shared" si="23"/>
        <v>1.0974705633116537</v>
      </c>
      <c r="O67" s="258">
        <f t="shared" si="23"/>
        <v>1.0997203472599264</v>
      </c>
      <c r="P67" s="258">
        <f t="shared" si="23"/>
        <v>1.0733214522890304</v>
      </c>
      <c r="Q67" s="258">
        <f t="shared" si="23"/>
        <v>1.1223406152374751</v>
      </c>
      <c r="R67" s="258">
        <f t="shared" si="23"/>
        <v>1.223421160388283</v>
      </c>
      <c r="S67" s="258" t="str">
        <f t="shared" si="23"/>
        <v/>
      </c>
      <c r="T67" s="258" t="str">
        <f t="shared" si="23"/>
        <v/>
      </c>
      <c r="U67" s="258" t="str">
        <f t="shared" si="23"/>
        <v/>
      </c>
      <c r="V67" s="258" t="str">
        <f t="shared" si="23"/>
        <v/>
      </c>
      <c r="W67" s="258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NL: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677.89968337332255</v>
      </c>
      <c r="C5" s="225">
        <v>688.80742858116957</v>
      </c>
      <c r="D5" s="225">
        <v>685.45475429755652</v>
      </c>
      <c r="E5" s="225">
        <v>689.20417047224294</v>
      </c>
      <c r="F5" s="225">
        <v>710.65328141525731</v>
      </c>
      <c r="G5" s="225">
        <v>701.3195449401677</v>
      </c>
      <c r="H5" s="225">
        <v>709.85369754723695</v>
      </c>
      <c r="I5" s="225">
        <v>694.93641240460465</v>
      </c>
      <c r="J5" s="225">
        <v>677.42010031817608</v>
      </c>
      <c r="K5" s="225">
        <v>597.32209076366541</v>
      </c>
      <c r="L5" s="225">
        <v>682.3104192302244</v>
      </c>
      <c r="M5" s="225">
        <v>673.77544446944557</v>
      </c>
      <c r="N5" s="225">
        <v>677.92099537395359</v>
      </c>
      <c r="O5" s="225">
        <v>673.63170943704506</v>
      </c>
      <c r="P5" s="225">
        <v>675.08960989952743</v>
      </c>
      <c r="Q5" s="225">
        <v>786.51447905584382</v>
      </c>
      <c r="R5" s="225">
        <v>816.81708168754074</v>
      </c>
      <c r="S5" s="225">
        <v>851.35219260533074</v>
      </c>
      <c r="T5" s="225">
        <v>799.08976784178822</v>
      </c>
      <c r="U5" s="225">
        <v>771.28993981083386</v>
      </c>
      <c r="V5" s="225">
        <v>728.29785038693012</v>
      </c>
      <c r="W5" s="225">
        <v>769.12596732588122</v>
      </c>
      <c r="DA5" s="89" t="s">
        <v>154</v>
      </c>
    </row>
    <row r="6" spans="1:105" ht="12" customHeight="1" x14ac:dyDescent="0.25">
      <c r="A6" s="55" t="s">
        <v>92</v>
      </c>
      <c r="B6" s="261">
        <v>1.7702626630619169</v>
      </c>
      <c r="C6" s="261">
        <v>1.7956673669198751</v>
      </c>
      <c r="D6" s="261">
        <v>1.7659506612313269</v>
      </c>
      <c r="E6" s="261">
        <v>1.7629814133093069</v>
      </c>
      <c r="F6" s="261">
        <v>1.757595923222125</v>
      </c>
      <c r="G6" s="261">
        <v>1.751609367038681</v>
      </c>
      <c r="H6" s="261">
        <v>1.7220921133225591</v>
      </c>
      <c r="I6" s="261">
        <v>1.698494860506133</v>
      </c>
      <c r="J6" s="261">
        <v>1.6602782499419939</v>
      </c>
      <c r="K6" s="261">
        <v>1.5008061913240589</v>
      </c>
      <c r="L6" s="261">
        <v>1.709250958804551</v>
      </c>
      <c r="M6" s="261">
        <v>1.705321819233317</v>
      </c>
      <c r="N6" s="261">
        <v>1.718131136488859</v>
      </c>
      <c r="O6" s="261">
        <v>1.6938768274661291</v>
      </c>
      <c r="P6" s="261">
        <v>1.690623764539305</v>
      </c>
      <c r="Q6" s="261">
        <v>1.707707557835328</v>
      </c>
      <c r="R6" s="261">
        <v>1.7033142787107549</v>
      </c>
      <c r="S6" s="261">
        <v>1.766481141652398</v>
      </c>
      <c r="T6" s="261">
        <v>1.6980855708414131</v>
      </c>
      <c r="U6" s="261">
        <v>1.693445862982536</v>
      </c>
      <c r="V6" s="261">
        <v>1.5685598626390549</v>
      </c>
      <c r="W6" s="261">
        <v>1.699254940906421</v>
      </c>
      <c r="DA6" s="67" t="s">
        <v>155</v>
      </c>
    </row>
    <row r="7" spans="1:105" ht="12" customHeight="1" x14ac:dyDescent="0.25">
      <c r="A7" s="202" t="s">
        <v>93</v>
      </c>
      <c r="B7" s="226">
        <v>0.94414008696635576</v>
      </c>
      <c r="C7" s="226">
        <v>0.95768926235726681</v>
      </c>
      <c r="D7" s="226">
        <v>0.94184035265670807</v>
      </c>
      <c r="E7" s="226">
        <v>0.94025675376496398</v>
      </c>
      <c r="F7" s="226">
        <v>0.93738449238513355</v>
      </c>
      <c r="G7" s="226">
        <v>0.93419166242063023</v>
      </c>
      <c r="H7" s="226">
        <v>0.91844912710536497</v>
      </c>
      <c r="I7" s="226">
        <v>0.90586392560327078</v>
      </c>
      <c r="J7" s="226">
        <v>0.88548173330239688</v>
      </c>
      <c r="K7" s="226">
        <v>0.80042996870616523</v>
      </c>
      <c r="L7" s="226">
        <v>0.91160051136242715</v>
      </c>
      <c r="M7" s="226">
        <v>0.90950497025776933</v>
      </c>
      <c r="N7" s="226">
        <v>0.91633660612739121</v>
      </c>
      <c r="O7" s="226">
        <v>0.90340097464860214</v>
      </c>
      <c r="P7" s="226">
        <v>0.90166600775429606</v>
      </c>
      <c r="Q7" s="226">
        <v>0.91077736417884159</v>
      </c>
      <c r="R7" s="226">
        <v>0.90843428197906961</v>
      </c>
      <c r="S7" s="226">
        <v>0.94212327554794528</v>
      </c>
      <c r="T7" s="226">
        <v>0.90564563778208729</v>
      </c>
      <c r="U7" s="226">
        <v>0.90317112692401913</v>
      </c>
      <c r="V7" s="226">
        <v>0.83656526007416299</v>
      </c>
      <c r="W7" s="226">
        <v>0.90626930181675813</v>
      </c>
      <c r="DA7" s="174" t="s">
        <v>156</v>
      </c>
    </row>
    <row r="8" spans="1:105" ht="12" customHeight="1" x14ac:dyDescent="0.25">
      <c r="A8" s="202" t="s">
        <v>94</v>
      </c>
      <c r="B8" s="226">
        <v>23.603502174158891</v>
      </c>
      <c r="C8" s="226">
        <v>23.94223155893167</v>
      </c>
      <c r="D8" s="226">
        <v>23.5460088164177</v>
      </c>
      <c r="E8" s="226">
        <v>23.506418844124099</v>
      </c>
      <c r="F8" s="226">
        <v>23.434612309628331</v>
      </c>
      <c r="G8" s="226">
        <v>23.354791560515761</v>
      </c>
      <c r="H8" s="226">
        <v>22.961228177634119</v>
      </c>
      <c r="I8" s="226">
        <v>22.646598140081771</v>
      </c>
      <c r="J8" s="226">
        <v>22.137043332559919</v>
      </c>
      <c r="K8" s="226">
        <v>20.01074921765413</v>
      </c>
      <c r="L8" s="226">
        <v>22.790012784060679</v>
      </c>
      <c r="M8" s="226">
        <v>22.737624256444221</v>
      </c>
      <c r="N8" s="226">
        <v>22.90841515318478</v>
      </c>
      <c r="O8" s="226">
        <v>22.585024366215048</v>
      </c>
      <c r="P8" s="226">
        <v>22.5416501938574</v>
      </c>
      <c r="Q8" s="226">
        <v>22.769434104471038</v>
      </c>
      <c r="R8" s="226">
        <v>22.71085704947674</v>
      </c>
      <c r="S8" s="226">
        <v>23.553081888698639</v>
      </c>
      <c r="T8" s="226">
        <v>22.641140944552181</v>
      </c>
      <c r="U8" s="226">
        <v>22.57927817310048</v>
      </c>
      <c r="V8" s="226">
        <v>20.914131501854079</v>
      </c>
      <c r="W8" s="226">
        <v>22.65673254541894</v>
      </c>
      <c r="DA8" s="174" t="s">
        <v>157</v>
      </c>
    </row>
    <row r="9" spans="1:105" ht="12" customHeight="1" x14ac:dyDescent="0.25">
      <c r="A9" s="202" t="s">
        <v>95</v>
      </c>
      <c r="B9" s="226">
        <v>0.5900875543539722</v>
      </c>
      <c r="C9" s="226">
        <v>0.59855578897329176</v>
      </c>
      <c r="D9" s="226">
        <v>0.58865022041044235</v>
      </c>
      <c r="E9" s="226">
        <v>0.5876604711031026</v>
      </c>
      <c r="F9" s="226">
        <v>0.58586530774070844</v>
      </c>
      <c r="G9" s="226">
        <v>0.58386978901289388</v>
      </c>
      <c r="H9" s="226">
        <v>0.57403070444085291</v>
      </c>
      <c r="I9" s="226">
        <v>0.56616495350204421</v>
      </c>
      <c r="J9" s="226">
        <v>0.5534260833139979</v>
      </c>
      <c r="K9" s="226">
        <v>0.50026873044135334</v>
      </c>
      <c r="L9" s="226">
        <v>0.56975031960151701</v>
      </c>
      <c r="M9" s="226">
        <v>0.5684406064111055</v>
      </c>
      <c r="N9" s="226">
        <v>0.57271037882961962</v>
      </c>
      <c r="O9" s="226">
        <v>0.56462560915537618</v>
      </c>
      <c r="P9" s="226">
        <v>0.56354125484643491</v>
      </c>
      <c r="Q9" s="226">
        <v>0.56923585261177589</v>
      </c>
      <c r="R9" s="226">
        <v>0.56777142623691812</v>
      </c>
      <c r="S9" s="226">
        <v>0.58882704721746559</v>
      </c>
      <c r="T9" s="226">
        <v>0.5660285236138044</v>
      </c>
      <c r="U9" s="226">
        <v>0.56448195432751191</v>
      </c>
      <c r="V9" s="226">
        <v>0.52285328754635163</v>
      </c>
      <c r="W9" s="226">
        <v>0.56641831363547357</v>
      </c>
      <c r="DA9" s="174" t="s">
        <v>158</v>
      </c>
    </row>
    <row r="10" spans="1:105" ht="12" customHeight="1" x14ac:dyDescent="0.25">
      <c r="A10" s="56" t="s">
        <v>96</v>
      </c>
      <c r="B10" s="262">
        <v>1.1149852346324129</v>
      </c>
      <c r="C10" s="262">
        <v>1.1308029897215339</v>
      </c>
      <c r="D10" s="262">
        <v>1.115268537985685</v>
      </c>
      <c r="E10" s="262">
        <v>1.115495422686432</v>
      </c>
      <c r="F10" s="262">
        <v>1.122423428897009</v>
      </c>
      <c r="G10" s="262">
        <v>1.1158281023040391</v>
      </c>
      <c r="H10" s="262">
        <v>1.1054379215102501</v>
      </c>
      <c r="I10" s="262">
        <v>1.0879046791583851</v>
      </c>
      <c r="J10" s="262">
        <v>1.0626215648699699</v>
      </c>
      <c r="K10" s="262">
        <v>0.95250794486174295</v>
      </c>
      <c r="L10" s="262">
        <v>1.0877847237583349</v>
      </c>
      <c r="M10" s="262">
        <v>1.083234577778688</v>
      </c>
      <c r="N10" s="262">
        <v>1.0901606688018881</v>
      </c>
      <c r="O10" s="262">
        <v>1.0774337956375051</v>
      </c>
      <c r="P10" s="262">
        <v>1.0761340361567151</v>
      </c>
      <c r="Q10" s="262">
        <v>1.1174681758687219</v>
      </c>
      <c r="R10" s="262">
        <v>1.121325590484324</v>
      </c>
      <c r="S10" s="262">
        <v>1.1615530052278029</v>
      </c>
      <c r="T10" s="262">
        <v>1.112268483911198</v>
      </c>
      <c r="U10" s="262">
        <v>1.1036878257755249</v>
      </c>
      <c r="V10" s="262">
        <v>1.027684212271355</v>
      </c>
      <c r="W10" s="262">
        <v>1.1101881589914271</v>
      </c>
      <c r="DA10" s="68" t="s">
        <v>159</v>
      </c>
    </row>
    <row r="11" spans="1:105" ht="12" customHeight="1" x14ac:dyDescent="0.25">
      <c r="A11" s="37" t="s">
        <v>160</v>
      </c>
      <c r="B11" s="228">
        <v>9.947859590156715E-3</v>
      </c>
      <c r="C11" s="228">
        <v>9.9913820312882776E-3</v>
      </c>
      <c r="D11" s="228">
        <v>6.6743065349283244E-3</v>
      </c>
      <c r="E11" s="228">
        <v>1.004202825721634E-2</v>
      </c>
      <c r="F11" s="228">
        <v>1.0091831150219289E-2</v>
      </c>
      <c r="G11" s="228">
        <v>1.007377311782014E-2</v>
      </c>
      <c r="H11" s="228">
        <v>1.0064934231942199E-2</v>
      </c>
      <c r="I11" s="228">
        <v>1.0102100019874971E-2</v>
      </c>
      <c r="J11" s="228">
        <v>1.0135545057336961E-2</v>
      </c>
      <c r="K11" s="228">
        <v>6.8056394065925813E-3</v>
      </c>
      <c r="L11" s="228">
        <v>1.006282212187668E-2</v>
      </c>
      <c r="M11" s="228">
        <v>1.000095756519591E-2</v>
      </c>
      <c r="N11" s="228">
        <v>1.003116058647655E-2</v>
      </c>
      <c r="O11" s="228">
        <v>1.340461575393977E-2</v>
      </c>
      <c r="P11" s="228">
        <v>1.342213109122815E-2</v>
      </c>
      <c r="Q11" s="228">
        <v>1.892305652283578E-3</v>
      </c>
      <c r="R11" s="228">
        <v>2.3810883668435489E-4</v>
      </c>
      <c r="S11" s="228">
        <v>2.4167802352306319E-4</v>
      </c>
      <c r="T11" s="228">
        <v>2.1778371938133389E-4</v>
      </c>
      <c r="U11" s="228">
        <v>2.394967024626025E-5</v>
      </c>
      <c r="V11" s="228">
        <v>1.3869639014517021E-3</v>
      </c>
      <c r="W11" s="228">
        <v>6.7995551521807364E-3</v>
      </c>
      <c r="DA11" s="69" t="s">
        <v>161</v>
      </c>
    </row>
    <row r="12" spans="1:105" ht="12" customHeight="1" x14ac:dyDescent="0.25">
      <c r="A12" s="37" t="s">
        <v>162</v>
      </c>
      <c r="B12" s="228">
        <v>0.58904666755688562</v>
      </c>
      <c r="C12" s="228">
        <v>0.5990665072472362</v>
      </c>
      <c r="D12" s="228">
        <v>0.59620830163248895</v>
      </c>
      <c r="E12" s="228">
        <v>0.56828734749648324</v>
      </c>
      <c r="F12" s="228">
        <v>0.55585095391441341</v>
      </c>
      <c r="G12" s="228">
        <v>0.54794426586257072</v>
      </c>
      <c r="H12" s="228">
        <v>0.54246603059241039</v>
      </c>
      <c r="I12" s="228">
        <v>0.50551371540131274</v>
      </c>
      <c r="J12" s="228">
        <v>0.49989951032874902</v>
      </c>
      <c r="K12" s="228">
        <v>0.44338614920828029</v>
      </c>
      <c r="L12" s="228">
        <v>0.53947985156307554</v>
      </c>
      <c r="M12" s="228">
        <v>0.53052016649389921</v>
      </c>
      <c r="N12" s="228">
        <v>0.53158972076493927</v>
      </c>
      <c r="O12" s="228">
        <v>0.52525256115992691</v>
      </c>
      <c r="P12" s="228">
        <v>0.50862677284236124</v>
      </c>
      <c r="Q12" s="228">
        <v>0.56040963279018174</v>
      </c>
      <c r="R12" s="228">
        <v>0.57254133953214448</v>
      </c>
      <c r="S12" s="228">
        <v>0.60606080849619282</v>
      </c>
      <c r="T12" s="228">
        <v>0.57339283928648843</v>
      </c>
      <c r="U12" s="228">
        <v>0.58638139664366884</v>
      </c>
      <c r="V12" s="228">
        <v>0.57136035114199613</v>
      </c>
      <c r="W12" s="228">
        <v>0.62956953474995259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0.51599070748537046</v>
      </c>
      <c r="C15" s="228">
        <v>0.52174510044300937</v>
      </c>
      <c r="D15" s="228">
        <v>0.51238592981826803</v>
      </c>
      <c r="E15" s="228">
        <v>0.53716604693273229</v>
      </c>
      <c r="F15" s="228">
        <v>0.55648064383237617</v>
      </c>
      <c r="G15" s="228">
        <v>0.55781006332364791</v>
      </c>
      <c r="H15" s="228">
        <v>0.55290695668589751</v>
      </c>
      <c r="I15" s="228">
        <v>0.57228886373719734</v>
      </c>
      <c r="J15" s="228">
        <v>0.55258650948388433</v>
      </c>
      <c r="K15" s="228">
        <v>0.50231615624687009</v>
      </c>
      <c r="L15" s="228">
        <v>0.53824205007338266</v>
      </c>
      <c r="M15" s="228">
        <v>0.5427134537195929</v>
      </c>
      <c r="N15" s="228">
        <v>0.54853978745047238</v>
      </c>
      <c r="O15" s="228">
        <v>0.53877661872363869</v>
      </c>
      <c r="P15" s="228">
        <v>0.55408513222312583</v>
      </c>
      <c r="Q15" s="228">
        <v>0.55516623742625637</v>
      </c>
      <c r="R15" s="228">
        <v>0.54854614211549513</v>
      </c>
      <c r="S15" s="228">
        <v>0.55525051870808739</v>
      </c>
      <c r="T15" s="228">
        <v>0.53865786090532841</v>
      </c>
      <c r="U15" s="228">
        <v>0.51728247946161032</v>
      </c>
      <c r="V15" s="228">
        <v>0.45493689722790742</v>
      </c>
      <c r="W15" s="228">
        <v>0.47381906908929378</v>
      </c>
      <c r="DA15" s="69" t="s">
        <v>166</v>
      </c>
    </row>
    <row r="16" spans="1:105" ht="12" customHeight="1" x14ac:dyDescent="0.25">
      <c r="A16" s="57" t="s">
        <v>167</v>
      </c>
      <c r="B16" s="263">
        <v>114.8739041177521</v>
      </c>
      <c r="C16" s="263">
        <v>117.1976256507311</v>
      </c>
      <c r="D16" s="263">
        <v>116.3907122134765</v>
      </c>
      <c r="E16" s="263">
        <v>117.9560792713114</v>
      </c>
      <c r="F16" s="263">
        <v>123.566897412595</v>
      </c>
      <c r="G16" s="263">
        <v>121.6196409067833</v>
      </c>
      <c r="H16" s="263">
        <v>123.8827392317792</v>
      </c>
      <c r="I16" s="263">
        <v>120.7814859240063</v>
      </c>
      <c r="J16" s="263">
        <v>117.81417842307989</v>
      </c>
      <c r="K16" s="263">
        <v>102.835880697588</v>
      </c>
      <c r="L16" s="263">
        <v>117.37711888849159</v>
      </c>
      <c r="M16" s="263">
        <v>115.4881691412392</v>
      </c>
      <c r="N16" s="263">
        <v>116.25986531602661</v>
      </c>
      <c r="O16" s="263">
        <v>115.925796044762</v>
      </c>
      <c r="P16" s="263">
        <v>116.3509144146458</v>
      </c>
      <c r="Q16" s="263">
        <v>132.9779430891532</v>
      </c>
      <c r="R16" s="263">
        <v>138.39888845414711</v>
      </c>
      <c r="S16" s="263">
        <v>146.85829969378199</v>
      </c>
      <c r="T16" s="263">
        <v>136.98178031156431</v>
      </c>
      <c r="U16" s="263">
        <v>127.6294565238034</v>
      </c>
      <c r="V16" s="263">
        <v>123.9480465074093</v>
      </c>
      <c r="W16" s="263">
        <v>133.45935017135051</v>
      </c>
      <c r="DA16" s="70" t="s">
        <v>168</v>
      </c>
    </row>
    <row r="17" spans="1:105" ht="12" customHeight="1" x14ac:dyDescent="0.25">
      <c r="A17" s="18" t="s">
        <v>30</v>
      </c>
      <c r="B17" s="232">
        <v>1.380017677902768</v>
      </c>
      <c r="C17" s="232">
        <v>0.98511776484010216</v>
      </c>
      <c r="D17" s="232">
        <v>1.012617205880691</v>
      </c>
      <c r="E17" s="232">
        <v>0.79624086446654452</v>
      </c>
      <c r="F17" s="232">
        <v>1.0085990094856729</v>
      </c>
      <c r="G17" s="232">
        <v>0.99459000692575938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2.414344057906229</v>
      </c>
      <c r="S17" s="232">
        <v>5.4299370495964681</v>
      </c>
      <c r="T17" s="232">
        <v>6.8505295138814706</v>
      </c>
      <c r="U17" s="232">
        <v>2.6918422213763278</v>
      </c>
      <c r="V17" s="232">
        <v>2.667382043666529</v>
      </c>
      <c r="W17" s="232">
        <v>3.4495573692718988</v>
      </c>
      <c r="DA17" s="71" t="s">
        <v>169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37.139793785482603</v>
      </c>
      <c r="C19" s="232">
        <v>37.083600115484977</v>
      </c>
      <c r="D19" s="232">
        <v>36.498927044844741</v>
      </c>
      <c r="E19" s="232">
        <v>33.25738947049026</v>
      </c>
      <c r="F19" s="232">
        <v>29.368117499019629</v>
      </c>
      <c r="G19" s="232">
        <v>29.53150655909112</v>
      </c>
      <c r="H19" s="232">
        <v>27.66984479838937</v>
      </c>
      <c r="I19" s="232">
        <v>26.037187899548101</v>
      </c>
      <c r="J19" s="232">
        <v>25.830024718180589</v>
      </c>
      <c r="K19" s="232">
        <v>24.204243093518539</v>
      </c>
      <c r="L19" s="232">
        <v>30.058343583003339</v>
      </c>
      <c r="M19" s="232">
        <v>30.35479929852988</v>
      </c>
      <c r="N19" s="232">
        <v>30.321768258252838</v>
      </c>
      <c r="O19" s="232">
        <v>29.353150282959309</v>
      </c>
      <c r="P19" s="232">
        <v>27.942090689545509</v>
      </c>
      <c r="Q19" s="232">
        <v>27.012163326164941</v>
      </c>
      <c r="R19" s="232">
        <v>26.011649944849498</v>
      </c>
      <c r="S19" s="232">
        <v>26.01756711073158</v>
      </c>
      <c r="T19" s="232">
        <v>25.771920966808299</v>
      </c>
      <c r="U19" s="232">
        <v>30.405608229505091</v>
      </c>
      <c r="V19" s="232">
        <v>27.031535348194751</v>
      </c>
      <c r="W19" s="232">
        <v>29.42475133192481</v>
      </c>
      <c r="DA19" s="71" t="s">
        <v>171</v>
      </c>
    </row>
    <row r="20" spans="1:105" ht="12" customHeight="1" x14ac:dyDescent="0.25">
      <c r="A20" s="18" t="s">
        <v>36</v>
      </c>
      <c r="B20" s="232">
        <v>43.820526934157968</v>
      </c>
      <c r="C20" s="232">
        <v>46.831681280564787</v>
      </c>
      <c r="D20" s="232">
        <v>47.511713635069142</v>
      </c>
      <c r="E20" s="232">
        <v>52.466344451772393</v>
      </c>
      <c r="F20" s="232">
        <v>63.788794041460221</v>
      </c>
      <c r="G20" s="232">
        <v>61.030319720945442</v>
      </c>
      <c r="H20" s="232">
        <v>68.010483929010107</v>
      </c>
      <c r="I20" s="232">
        <v>65.267763117556697</v>
      </c>
      <c r="J20" s="232">
        <v>63.431768867564138</v>
      </c>
      <c r="K20" s="232">
        <v>51.210432910799312</v>
      </c>
      <c r="L20" s="232">
        <v>57.329398640075922</v>
      </c>
      <c r="M20" s="232">
        <v>54.080906609985703</v>
      </c>
      <c r="N20" s="232">
        <v>54.6495004845168</v>
      </c>
      <c r="O20" s="232">
        <v>56.463718689813803</v>
      </c>
      <c r="P20" s="232">
        <v>57.969417384400593</v>
      </c>
      <c r="Q20" s="232">
        <v>79.206352013920423</v>
      </c>
      <c r="R20" s="232">
        <v>85.051392295816783</v>
      </c>
      <c r="S20" s="232">
        <v>91.574461899537837</v>
      </c>
      <c r="T20" s="232">
        <v>80.148619706421698</v>
      </c>
      <c r="U20" s="232">
        <v>67.709380893265248</v>
      </c>
      <c r="V20" s="232">
        <v>72.725684595754984</v>
      </c>
      <c r="W20" s="232">
        <v>78.439738187945352</v>
      </c>
      <c r="DA20" s="71" t="s">
        <v>172</v>
      </c>
    </row>
    <row r="21" spans="1:105" ht="12" customHeight="1" x14ac:dyDescent="0.25">
      <c r="A21" s="18" t="s">
        <v>38</v>
      </c>
      <c r="B21" s="232">
        <v>32.533565720208813</v>
      </c>
      <c r="C21" s="232">
        <v>32.297226489841243</v>
      </c>
      <c r="D21" s="232">
        <v>31.367454327681909</v>
      </c>
      <c r="E21" s="232">
        <v>31.436104484582209</v>
      </c>
      <c r="F21" s="232">
        <v>29.401386862629511</v>
      </c>
      <c r="G21" s="232">
        <v>30.063224619820939</v>
      </c>
      <c r="H21" s="232">
        <v>28.20241050437976</v>
      </c>
      <c r="I21" s="232">
        <v>29.476534906901541</v>
      </c>
      <c r="J21" s="232">
        <v>28.55238483733519</v>
      </c>
      <c r="K21" s="232">
        <v>27.42120469327017</v>
      </c>
      <c r="L21" s="232">
        <v>29.989376665412379</v>
      </c>
      <c r="M21" s="232">
        <v>31.05246323272365</v>
      </c>
      <c r="N21" s="232">
        <v>31.28859657325695</v>
      </c>
      <c r="O21" s="232">
        <v>30.108927071988909</v>
      </c>
      <c r="P21" s="232">
        <v>30.439406340699701</v>
      </c>
      <c r="Q21" s="232">
        <v>26.759427749067829</v>
      </c>
      <c r="R21" s="232">
        <v>24.921502155574629</v>
      </c>
      <c r="S21" s="232">
        <v>23.836333633916102</v>
      </c>
      <c r="T21" s="232">
        <v>24.210710124452842</v>
      </c>
      <c r="U21" s="232">
        <v>26.822625179656711</v>
      </c>
      <c r="V21" s="232">
        <v>21.523444519793038</v>
      </c>
      <c r="W21" s="232">
        <v>22.145303282208459</v>
      </c>
      <c r="DA21" s="71" t="s">
        <v>173</v>
      </c>
    </row>
    <row r="22" spans="1:105" ht="12" customHeight="1" x14ac:dyDescent="0.25">
      <c r="A22" s="57" t="s">
        <v>174</v>
      </c>
      <c r="B22" s="263">
        <v>190.7305202502059</v>
      </c>
      <c r="C22" s="263">
        <v>193.84446325133109</v>
      </c>
      <c r="D22" s="263">
        <v>196.33668128852241</v>
      </c>
      <c r="E22" s="263">
        <v>198.04049305245169</v>
      </c>
      <c r="F22" s="263">
        <v>210.43320589782701</v>
      </c>
      <c r="G22" s="263">
        <v>205.5167652294806</v>
      </c>
      <c r="H22" s="263">
        <v>214.6727423538259</v>
      </c>
      <c r="I22" s="263">
        <v>208.5851448103522</v>
      </c>
      <c r="J22" s="263">
        <v>202.61914034805179</v>
      </c>
      <c r="K22" s="263">
        <v>174.7941619348934</v>
      </c>
      <c r="L22" s="263">
        <v>200.40045192112251</v>
      </c>
      <c r="M22" s="263">
        <v>195.73065311221609</v>
      </c>
      <c r="N22" s="263">
        <v>196.748062173195</v>
      </c>
      <c r="O22" s="263">
        <v>196.82133440412079</v>
      </c>
      <c r="P22" s="263">
        <v>198.14061898764811</v>
      </c>
      <c r="Q22" s="263">
        <v>276.31169991557249</v>
      </c>
      <c r="R22" s="263">
        <v>298.73230158817108</v>
      </c>
      <c r="S22" s="263">
        <v>309.78076623376131</v>
      </c>
      <c r="T22" s="263">
        <v>284.95575766392972</v>
      </c>
      <c r="U22" s="263">
        <v>271.14055962804588</v>
      </c>
      <c r="V22" s="263">
        <v>256.28808226029861</v>
      </c>
      <c r="W22" s="263">
        <v>257.80353788682191</v>
      </c>
      <c r="DA22" s="70" t="s">
        <v>175</v>
      </c>
    </row>
    <row r="23" spans="1:105" ht="12" customHeight="1" x14ac:dyDescent="0.25">
      <c r="A23" s="18" t="s">
        <v>30</v>
      </c>
      <c r="B23" s="232">
        <v>3.1053599078007408</v>
      </c>
      <c r="C23" s="232">
        <v>2.225524088354415</v>
      </c>
      <c r="D23" s="232">
        <v>2.1924178833624639</v>
      </c>
      <c r="E23" s="232">
        <v>1.772444785217244</v>
      </c>
      <c r="F23" s="232">
        <v>2.2028951279885018</v>
      </c>
      <c r="G23" s="232">
        <v>2.2177680316111821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3.192305702463432</v>
      </c>
      <c r="S23" s="232">
        <v>7.3391740395749583</v>
      </c>
      <c r="T23" s="232">
        <v>9.6266615598863243</v>
      </c>
      <c r="U23" s="232">
        <v>3.657590437330851</v>
      </c>
      <c r="V23" s="232">
        <v>3.7055225823150311</v>
      </c>
      <c r="W23" s="232">
        <v>5.4195137596888863</v>
      </c>
      <c r="DA23" s="71" t="s">
        <v>176</v>
      </c>
    </row>
    <row r="24" spans="1:105" ht="12" customHeight="1" x14ac:dyDescent="0.25">
      <c r="A24" s="18" t="s">
        <v>40</v>
      </c>
      <c r="B24" s="232">
        <v>5.4456577815870784</v>
      </c>
      <c r="C24" s="232">
        <v>2.042132416160245</v>
      </c>
      <c r="D24" s="232">
        <v>12.25279449693503</v>
      </c>
      <c r="E24" s="232">
        <v>5.4456577815862204</v>
      </c>
      <c r="F24" s="232">
        <v>4.7650042992058701</v>
      </c>
      <c r="G24" s="232">
        <v>1.3613929492652239</v>
      </c>
      <c r="H24" s="232">
        <v>12.252794496953481</v>
      </c>
      <c r="I24" s="232">
        <v>9.5299226138981901</v>
      </c>
      <c r="J24" s="232">
        <v>7.4877901977445456</v>
      </c>
      <c r="K24" s="232">
        <v>5.4456577815815264</v>
      </c>
      <c r="L24" s="232">
        <v>10.210662080802351</v>
      </c>
      <c r="M24" s="232">
        <v>7.4877901977204546</v>
      </c>
      <c r="N24" s="232">
        <v>6.8071367153527964</v>
      </c>
      <c r="O24" s="232">
        <v>6.8071367153768003</v>
      </c>
      <c r="P24" s="232">
        <v>6.8071367153687152</v>
      </c>
      <c r="Q24" s="232">
        <v>122.589251934077</v>
      </c>
      <c r="R24" s="232">
        <v>148.68968185661001</v>
      </c>
      <c r="S24" s="232">
        <v>143.50266551965851</v>
      </c>
      <c r="T24" s="232">
        <v>126.4849527082397</v>
      </c>
      <c r="U24" s="232">
        <v>134.16741186552409</v>
      </c>
      <c r="V24" s="232">
        <v>113.9999999996721</v>
      </c>
      <c r="W24" s="232">
        <v>82.920808254268564</v>
      </c>
      <c r="DA24" s="71" t="s">
        <v>177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83.57315159954841</v>
      </c>
      <c r="C26" s="232">
        <v>83.777237895319217</v>
      </c>
      <c r="D26" s="232">
        <v>79.023840313935736</v>
      </c>
      <c r="E26" s="232">
        <v>74.031476111693749</v>
      </c>
      <c r="F26" s="232">
        <v>64.143313991330274</v>
      </c>
      <c r="G26" s="232">
        <v>65.850280734780156</v>
      </c>
      <c r="H26" s="232">
        <v>58.537931629135578</v>
      </c>
      <c r="I26" s="232">
        <v>56.764043625021309</v>
      </c>
      <c r="J26" s="232">
        <v>56.46590097736199</v>
      </c>
      <c r="K26" s="232">
        <v>54.352184206371319</v>
      </c>
      <c r="L26" s="232">
        <v>65.418672042195496</v>
      </c>
      <c r="M26" s="232">
        <v>67.67367266806859</v>
      </c>
      <c r="N26" s="232">
        <v>67.779907369934904</v>
      </c>
      <c r="O26" s="232">
        <v>64.993227641796196</v>
      </c>
      <c r="P26" s="232">
        <v>62.22981802387784</v>
      </c>
      <c r="Q26" s="232">
        <v>39.092768887600911</v>
      </c>
      <c r="R26" s="232">
        <v>34.393249867393472</v>
      </c>
      <c r="S26" s="232">
        <v>35.165684494661129</v>
      </c>
      <c r="T26" s="232">
        <v>36.215822498519721</v>
      </c>
      <c r="U26" s="232">
        <v>41.314182910989537</v>
      </c>
      <c r="V26" s="232">
        <v>37.552162767691328</v>
      </c>
      <c r="W26" s="232">
        <v>46.228494745240162</v>
      </c>
      <c r="DA26" s="71" t="s">
        <v>179</v>
      </c>
    </row>
    <row r="27" spans="1:105" ht="12" customHeight="1" x14ac:dyDescent="0.25">
      <c r="A27" s="18" t="s">
        <v>36</v>
      </c>
      <c r="B27" s="232">
        <v>98.606350961269669</v>
      </c>
      <c r="C27" s="232">
        <v>105.7995688514972</v>
      </c>
      <c r="D27" s="232">
        <v>102.8676285942892</v>
      </c>
      <c r="E27" s="232">
        <v>116.79091437395449</v>
      </c>
      <c r="F27" s="232">
        <v>139.32199247930231</v>
      </c>
      <c r="G27" s="232">
        <v>136.087323513824</v>
      </c>
      <c r="H27" s="232">
        <v>143.88201622773681</v>
      </c>
      <c r="I27" s="232">
        <v>142.29117857143271</v>
      </c>
      <c r="J27" s="232">
        <v>138.6654491729453</v>
      </c>
      <c r="K27" s="232">
        <v>114.9963199469406</v>
      </c>
      <c r="L27" s="232">
        <v>124.77111779812471</v>
      </c>
      <c r="M27" s="232">
        <v>120.569190246427</v>
      </c>
      <c r="N27" s="232">
        <v>122.16101808790729</v>
      </c>
      <c r="O27" s="232">
        <v>125.0209700469478</v>
      </c>
      <c r="P27" s="232">
        <v>129.10366424840149</v>
      </c>
      <c r="Q27" s="232">
        <v>114.6296790938945</v>
      </c>
      <c r="R27" s="232">
        <v>112.4570641617043</v>
      </c>
      <c r="S27" s="232">
        <v>123.7732421798667</v>
      </c>
      <c r="T27" s="232">
        <v>112.628320897284</v>
      </c>
      <c r="U27" s="232">
        <v>92.001374414201393</v>
      </c>
      <c r="V27" s="232">
        <v>101.0303969106201</v>
      </c>
      <c r="W27" s="232">
        <v>123.2347211276242</v>
      </c>
      <c r="DA27" s="71" t="s">
        <v>180</v>
      </c>
    </row>
    <row r="28" spans="1:105" ht="12" customHeight="1" x14ac:dyDescent="0.25">
      <c r="A28" s="57" t="s">
        <v>181</v>
      </c>
      <c r="B28" s="263">
        <v>263.19078313532339</v>
      </c>
      <c r="C28" s="263">
        <v>266.92194230352101</v>
      </c>
      <c r="D28" s="263">
        <v>263.25501514052672</v>
      </c>
      <c r="E28" s="263">
        <v>263.30454923132021</v>
      </c>
      <c r="F28" s="263">
        <v>264.93109618911228</v>
      </c>
      <c r="G28" s="263">
        <v>263.37662355024372</v>
      </c>
      <c r="H28" s="263">
        <v>260.79831914193102</v>
      </c>
      <c r="I28" s="263">
        <v>256.90466429738251</v>
      </c>
      <c r="J28" s="263">
        <v>250.9413940702841</v>
      </c>
      <c r="K28" s="263">
        <v>225.0968319147818</v>
      </c>
      <c r="L28" s="263">
        <v>256.63352235724159</v>
      </c>
      <c r="M28" s="263">
        <v>255.56003790347771</v>
      </c>
      <c r="N28" s="263">
        <v>257.19406262972092</v>
      </c>
      <c r="O28" s="263">
        <v>254.19149951458101</v>
      </c>
      <c r="P28" s="263">
        <v>253.884856254672</v>
      </c>
      <c r="Q28" s="263">
        <v>263.70231515877362</v>
      </c>
      <c r="R28" s="263">
        <v>264.60090339526272</v>
      </c>
      <c r="S28" s="263">
        <v>274.13102676287878</v>
      </c>
      <c r="T28" s="263">
        <v>262.48445899049102</v>
      </c>
      <c r="U28" s="263">
        <v>260.4745564886922</v>
      </c>
      <c r="V28" s="263">
        <v>242.59913014374649</v>
      </c>
      <c r="W28" s="263">
        <v>262.03427191389642</v>
      </c>
      <c r="DA28" s="70" t="s">
        <v>182</v>
      </c>
    </row>
    <row r="29" spans="1:105" ht="12" customHeight="1" x14ac:dyDescent="0.25">
      <c r="A29" s="60" t="s">
        <v>183</v>
      </c>
      <c r="B29" s="264">
        <v>141.77175393131211</v>
      </c>
      <c r="C29" s="264">
        <v>144.14632532758631</v>
      </c>
      <c r="D29" s="264">
        <v>142.68776452157931</v>
      </c>
      <c r="E29" s="264">
        <v>136.90945204319991</v>
      </c>
      <c r="F29" s="264">
        <v>133.99510223500491</v>
      </c>
      <c r="G29" s="264">
        <v>132.1283971318818</v>
      </c>
      <c r="H29" s="264">
        <v>130.35480699195861</v>
      </c>
      <c r="I29" s="264">
        <v>122.63530305067739</v>
      </c>
      <c r="J29" s="264">
        <v>121.31163547414771</v>
      </c>
      <c r="K29" s="264">
        <v>107.70999498704209</v>
      </c>
      <c r="L29" s="264">
        <v>129.64980014254849</v>
      </c>
      <c r="M29" s="264">
        <v>127.521408368848</v>
      </c>
      <c r="N29" s="264">
        <v>127.7808664964554</v>
      </c>
      <c r="O29" s="264">
        <v>127.08166021747211</v>
      </c>
      <c r="P29" s="264">
        <v>123.16338530322891</v>
      </c>
      <c r="Q29" s="264">
        <v>132.94834080768319</v>
      </c>
      <c r="R29" s="264">
        <v>135.37756268394719</v>
      </c>
      <c r="S29" s="264">
        <v>143.4692897042535</v>
      </c>
      <c r="T29" s="264">
        <v>135.66319817985831</v>
      </c>
      <c r="U29" s="264">
        <v>138.7112732865973</v>
      </c>
      <c r="V29" s="264">
        <v>135.70444300649331</v>
      </c>
      <c r="W29" s="264">
        <v>150.5696768649897</v>
      </c>
      <c r="DA29" s="72" t="s">
        <v>184</v>
      </c>
    </row>
    <row r="30" spans="1:105" ht="12" customHeight="1" x14ac:dyDescent="0.25">
      <c r="A30" s="59" t="s">
        <v>33</v>
      </c>
      <c r="B30" s="232">
        <v>0.82089390681877583</v>
      </c>
      <c r="C30" s="232">
        <v>0.82450387351143417</v>
      </c>
      <c r="D30" s="232">
        <v>0.82614365602117745</v>
      </c>
      <c r="E30" s="232">
        <v>0.82862922774065395</v>
      </c>
      <c r="F30" s="232">
        <v>0.8327327889354923</v>
      </c>
      <c r="G30" s="232">
        <v>0.83123571237798732</v>
      </c>
      <c r="H30" s="232">
        <v>0</v>
      </c>
      <c r="I30" s="232">
        <v>1.662468225266778</v>
      </c>
      <c r="J30" s="232">
        <v>1.6639061674416491</v>
      </c>
      <c r="K30" s="232">
        <v>2.504161132935705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0.51375044511490586</v>
      </c>
      <c r="R30" s="232">
        <v>0.4454792614728188</v>
      </c>
      <c r="S30" s="232">
        <v>0.79398657089689106</v>
      </c>
      <c r="T30" s="232">
        <v>0.61268150919869935</v>
      </c>
      <c r="U30" s="232">
        <v>0.67713702750756355</v>
      </c>
      <c r="V30" s="232">
        <v>1.128317343069182</v>
      </c>
      <c r="W30" s="232">
        <v>0.86564945233420731</v>
      </c>
      <c r="DA30" s="71" t="s">
        <v>185</v>
      </c>
    </row>
    <row r="31" spans="1:105" ht="12" customHeight="1" x14ac:dyDescent="0.25">
      <c r="A31" s="59" t="s">
        <v>160</v>
      </c>
      <c r="B31" s="232">
        <v>2.340855051403981</v>
      </c>
      <c r="C31" s="232">
        <v>2.351144442548875</v>
      </c>
      <c r="D31" s="232">
        <v>1.570501338687796</v>
      </c>
      <c r="E31" s="232">
        <v>2.3628878719798472</v>
      </c>
      <c r="F31" s="232">
        <v>2.3745371148417052</v>
      </c>
      <c r="G31" s="232">
        <v>2.370277881286142</v>
      </c>
      <c r="H31" s="232">
        <v>2.3745502835459469</v>
      </c>
      <c r="I31" s="232">
        <v>2.3701361373018379</v>
      </c>
      <c r="J31" s="232">
        <v>2.37766980639829</v>
      </c>
      <c r="K31" s="232">
        <v>1.5904176548485449</v>
      </c>
      <c r="L31" s="232">
        <v>2.3740519880340858</v>
      </c>
      <c r="M31" s="232">
        <v>2.3594567112818989</v>
      </c>
      <c r="N31" s="232">
        <v>2.3665823010863769</v>
      </c>
      <c r="O31" s="232">
        <v>3.1624582342849572</v>
      </c>
      <c r="P31" s="232">
        <v>3.166590506604487</v>
      </c>
      <c r="Q31" s="232">
        <v>0.44567999284354293</v>
      </c>
      <c r="R31" s="232">
        <v>5.6092308316260053E-2</v>
      </c>
      <c r="S31" s="232">
        <v>5.6871753016804173E-2</v>
      </c>
      <c r="T31" s="232">
        <v>5.1274859016350732E-2</v>
      </c>
      <c r="U31" s="232">
        <v>5.6375203038528457E-3</v>
      </c>
      <c r="V31" s="232">
        <v>0.32588931172595359</v>
      </c>
      <c r="W31" s="232">
        <v>1.5995761061438001</v>
      </c>
      <c r="DA31" s="71" t="s">
        <v>186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138.6100049730893</v>
      </c>
      <c r="C33" s="232">
        <v>140.97067701152599</v>
      </c>
      <c r="D33" s="232">
        <v>140.2911195268704</v>
      </c>
      <c r="E33" s="232">
        <v>133.71793494347941</v>
      </c>
      <c r="F33" s="232">
        <v>130.78783233122769</v>
      </c>
      <c r="G33" s="232">
        <v>128.92688353821771</v>
      </c>
      <c r="H33" s="232">
        <v>127.9802567084127</v>
      </c>
      <c r="I33" s="232">
        <v>118.6026986881088</v>
      </c>
      <c r="J33" s="232">
        <v>117.2700595003078</v>
      </c>
      <c r="K33" s="232">
        <v>103.61541619925779</v>
      </c>
      <c r="L33" s="232">
        <v>127.2757481545145</v>
      </c>
      <c r="M33" s="232">
        <v>125.16195165756611</v>
      </c>
      <c r="N33" s="232">
        <v>125.41428419536901</v>
      </c>
      <c r="O33" s="232">
        <v>123.91920198318709</v>
      </c>
      <c r="P33" s="232">
        <v>119.9967947966245</v>
      </c>
      <c r="Q33" s="232">
        <v>131.98891036972469</v>
      </c>
      <c r="R33" s="232">
        <v>134.87599111415821</v>
      </c>
      <c r="S33" s="232">
        <v>142.61843138033981</v>
      </c>
      <c r="T33" s="232">
        <v>134.9992418116432</v>
      </c>
      <c r="U33" s="232">
        <v>138.02849873878591</v>
      </c>
      <c r="V33" s="232">
        <v>134.25023635169811</v>
      </c>
      <c r="W33" s="232">
        <v>148.10445130651169</v>
      </c>
      <c r="DA33" s="71" t="s">
        <v>188</v>
      </c>
    </row>
    <row r="34" spans="1:105" ht="12" customHeight="1" x14ac:dyDescent="0.25">
      <c r="A34" s="60" t="s">
        <v>189</v>
      </c>
      <c r="B34" s="264">
        <v>121.41902920401139</v>
      </c>
      <c r="C34" s="264">
        <v>122.7756169759347</v>
      </c>
      <c r="D34" s="264">
        <v>120.5672506189474</v>
      </c>
      <c r="E34" s="264">
        <v>126.3950971881203</v>
      </c>
      <c r="F34" s="264">
        <v>130.9359939541074</v>
      </c>
      <c r="G34" s="264">
        <v>131.2482264183619</v>
      </c>
      <c r="H34" s="264">
        <v>130.44351214997241</v>
      </c>
      <c r="I34" s="264">
        <v>134.2693612467051</v>
      </c>
      <c r="J34" s="264">
        <v>129.62975859613641</v>
      </c>
      <c r="K34" s="264">
        <v>117.38683692773969</v>
      </c>
      <c r="L34" s="264">
        <v>126.983722214693</v>
      </c>
      <c r="M34" s="264">
        <v>128.03862953462971</v>
      </c>
      <c r="N34" s="264">
        <v>129.41319613326539</v>
      </c>
      <c r="O34" s="264">
        <v>127.10983929710891</v>
      </c>
      <c r="P34" s="264">
        <v>130.72147095144311</v>
      </c>
      <c r="Q34" s="264">
        <v>130.75397435109039</v>
      </c>
      <c r="R34" s="264">
        <v>129.22334071131539</v>
      </c>
      <c r="S34" s="264">
        <v>130.66173705862531</v>
      </c>
      <c r="T34" s="264">
        <v>126.82126081063269</v>
      </c>
      <c r="U34" s="264">
        <v>121.7632832020949</v>
      </c>
      <c r="V34" s="264">
        <v>106.8946871372532</v>
      </c>
      <c r="W34" s="264">
        <v>111.4645950489067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81.081498156867355</v>
      </c>
      <c r="C35" s="263">
        <f t="shared" si="0"/>
        <v>82.418450408682816</v>
      </c>
      <c r="D35" s="263">
        <f t="shared" si="0"/>
        <v>81.514627066329069</v>
      </c>
      <c r="E35" s="263">
        <f t="shared" si="0"/>
        <v>81.990236012171877</v>
      </c>
      <c r="F35" s="263">
        <f t="shared" si="0"/>
        <v>83.884200453849644</v>
      </c>
      <c r="G35" s="263">
        <f t="shared" si="0"/>
        <v>83.066224772368315</v>
      </c>
      <c r="H35" s="263">
        <f t="shared" si="0"/>
        <v>83.2186587756878</v>
      </c>
      <c r="I35" s="263">
        <f t="shared" si="0"/>
        <v>81.760090814011917</v>
      </c>
      <c r="J35" s="263">
        <f t="shared" si="0"/>
        <v>79.746536512772025</v>
      </c>
      <c r="K35" s="263">
        <f t="shared" si="0"/>
        <v>70.830454163414686</v>
      </c>
      <c r="L35" s="263">
        <f t="shared" si="0"/>
        <v>80.8309267657812</v>
      </c>
      <c r="M35" s="263">
        <f t="shared" si="0"/>
        <v>79.9924580823875</v>
      </c>
      <c r="N35" s="263">
        <f t="shared" si="0"/>
        <v>80.5132513115785</v>
      </c>
      <c r="O35" s="263">
        <f t="shared" si="0"/>
        <v>79.86871790045852</v>
      </c>
      <c r="P35" s="263">
        <f t="shared" si="0"/>
        <v>79.939604985407357</v>
      </c>
      <c r="Q35" s="263">
        <f t="shared" si="0"/>
        <v>86.447897837378861</v>
      </c>
      <c r="R35" s="263">
        <f t="shared" si="0"/>
        <v>88.07328562307201</v>
      </c>
      <c r="S35" s="263">
        <f t="shared" si="0"/>
        <v>92.57003355656451</v>
      </c>
      <c r="T35" s="263">
        <f t="shared" si="0"/>
        <v>87.744601715102476</v>
      </c>
      <c r="U35" s="263">
        <f t="shared" si="0"/>
        <v>85.201302227182396</v>
      </c>
      <c r="V35" s="263">
        <f t="shared" si="0"/>
        <v>80.592797351090738</v>
      </c>
      <c r="W35" s="263">
        <f t="shared" si="0"/>
        <v>88.889944093043368</v>
      </c>
      <c r="DA35" s="70"/>
    </row>
    <row r="36" spans="1:105" ht="12" customHeight="1" x14ac:dyDescent="0.25">
      <c r="A36" s="60" t="s">
        <v>192</v>
      </c>
      <c r="B36" s="264">
        <v>31.248028831385739</v>
      </c>
      <c r="C36" s="264">
        <v>31.77141006492052</v>
      </c>
      <c r="D36" s="264">
        <v>31.44992747861836</v>
      </c>
      <c r="E36" s="264">
        <v>30.176324875037391</v>
      </c>
      <c r="F36" s="264">
        <v>29.533970637991391</v>
      </c>
      <c r="G36" s="264">
        <v>29.12252863163555</v>
      </c>
      <c r="H36" s="264">
        <v>28.73161017086634</v>
      </c>
      <c r="I36" s="264">
        <v>27.030147961137171</v>
      </c>
      <c r="J36" s="264">
        <v>26.73839730243678</v>
      </c>
      <c r="K36" s="264">
        <v>23.74044854106965</v>
      </c>
      <c r="L36" s="264">
        <v>28.576219031617519</v>
      </c>
      <c r="M36" s="264">
        <v>28.10709845107295</v>
      </c>
      <c r="N36" s="264">
        <v>28.16428583027362</v>
      </c>
      <c r="O36" s="264">
        <v>28.01017319952107</v>
      </c>
      <c r="P36" s="264">
        <v>27.14654300454665</v>
      </c>
      <c r="Q36" s="264">
        <v>29.303253091276261</v>
      </c>
      <c r="R36" s="264">
        <v>29.838679882032562</v>
      </c>
      <c r="S36" s="264">
        <v>31.622184086605898</v>
      </c>
      <c r="T36" s="264">
        <v>29.901637036500869</v>
      </c>
      <c r="U36" s="264">
        <v>30.573465776531531</v>
      </c>
      <c r="V36" s="264">
        <v>29.91072784264593</v>
      </c>
      <c r="W36" s="264">
        <v>33.187186257773106</v>
      </c>
      <c r="DA36" s="72" t="s">
        <v>193</v>
      </c>
    </row>
    <row r="37" spans="1:105" ht="12" customHeight="1" x14ac:dyDescent="0.25">
      <c r="A37" s="59" t="s">
        <v>33</v>
      </c>
      <c r="B37" s="232">
        <v>0.1809339008404309</v>
      </c>
      <c r="C37" s="232">
        <v>0.1817295765668325</v>
      </c>
      <c r="D37" s="232">
        <v>0.18209100237783349</v>
      </c>
      <c r="E37" s="232">
        <v>0.18263884928385621</v>
      </c>
      <c r="F37" s="232">
        <v>0.1835433185802563</v>
      </c>
      <c r="G37" s="232">
        <v>0.18321334670550349</v>
      </c>
      <c r="H37" s="232">
        <v>0</v>
      </c>
      <c r="I37" s="232">
        <v>0.36642598820896283</v>
      </c>
      <c r="J37" s="232">
        <v>0.36674292622582649</v>
      </c>
      <c r="K37" s="232">
        <v>0.55194421392516857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0.1132361579505166</v>
      </c>
      <c r="R37" s="232">
        <v>9.8188450239752451E-2</v>
      </c>
      <c r="S37" s="232">
        <v>0.17500323280996971</v>
      </c>
      <c r="T37" s="232">
        <v>0.13504163511423881</v>
      </c>
      <c r="U37" s="232">
        <v>0.14924832889213421</v>
      </c>
      <c r="V37" s="232">
        <v>0.2486933531503078</v>
      </c>
      <c r="W37" s="232">
        <v>0.19079850742001911</v>
      </c>
      <c r="DA37" s="71" t="s">
        <v>194</v>
      </c>
    </row>
    <row r="38" spans="1:105" ht="12" customHeight="1" x14ac:dyDescent="0.25">
      <c r="A38" s="59" t="s">
        <v>160</v>
      </c>
      <c r="B38" s="232">
        <v>0.51594978624448729</v>
      </c>
      <c r="C38" s="232">
        <v>0.51821767940541152</v>
      </c>
      <c r="D38" s="232">
        <v>0.34615549113417088</v>
      </c>
      <c r="E38" s="232">
        <v>0.52080605834030269</v>
      </c>
      <c r="F38" s="232">
        <v>0.52337367753606656</v>
      </c>
      <c r="G38" s="232">
        <v>0.52243489636666429</v>
      </c>
      <c r="H38" s="232">
        <v>0.52337658006099419</v>
      </c>
      <c r="I38" s="232">
        <v>0.52240365445855941</v>
      </c>
      <c r="J38" s="232">
        <v>0.52406415665736905</v>
      </c>
      <c r="K38" s="232">
        <v>0.35054526275191922</v>
      </c>
      <c r="L38" s="232">
        <v>0.52326675033758741</v>
      </c>
      <c r="M38" s="232">
        <v>0.52004979339018764</v>
      </c>
      <c r="N38" s="232">
        <v>0.52162035049678046</v>
      </c>
      <c r="O38" s="232">
        <v>0.6970400192048678</v>
      </c>
      <c r="P38" s="232">
        <v>0.69795081674386394</v>
      </c>
      <c r="Q38" s="232">
        <v>9.8232693606190497E-2</v>
      </c>
      <c r="R38" s="232">
        <v>1.236335178821788E-2</v>
      </c>
      <c r="S38" s="232">
        <v>1.253514983542884E-2</v>
      </c>
      <c r="T38" s="232">
        <v>1.1301533827707639E-2</v>
      </c>
      <c r="U38" s="232">
        <v>1.242570484651448E-3</v>
      </c>
      <c r="V38" s="232">
        <v>7.1829531103825325E-2</v>
      </c>
      <c r="W38" s="232">
        <v>0.35256388453086379</v>
      </c>
      <c r="DA38" s="71" t="s">
        <v>195</v>
      </c>
    </row>
    <row r="39" spans="1:105" ht="12" customHeight="1" x14ac:dyDescent="0.25">
      <c r="A39" s="59" t="s">
        <v>162</v>
      </c>
      <c r="B39" s="232">
        <v>30.551145144300818</v>
      </c>
      <c r="C39" s="232">
        <v>31.071462808948279</v>
      </c>
      <c r="D39" s="232">
        <v>30.921680985106349</v>
      </c>
      <c r="E39" s="232">
        <v>29.472879967413231</v>
      </c>
      <c r="F39" s="232">
        <v>28.827053641875072</v>
      </c>
      <c r="G39" s="232">
        <v>28.416880388563381</v>
      </c>
      <c r="H39" s="232">
        <v>28.208233590805339</v>
      </c>
      <c r="I39" s="232">
        <v>26.14131831846964</v>
      </c>
      <c r="J39" s="232">
        <v>25.847590219553592</v>
      </c>
      <c r="K39" s="232">
        <v>22.83795906439256</v>
      </c>
      <c r="L39" s="232">
        <v>28.052952281279929</v>
      </c>
      <c r="M39" s="232">
        <v>27.587048657682761</v>
      </c>
      <c r="N39" s="232">
        <v>27.642665479776841</v>
      </c>
      <c r="O39" s="232">
        <v>27.3131331803162</v>
      </c>
      <c r="P39" s="232">
        <v>26.448592187802781</v>
      </c>
      <c r="Q39" s="232">
        <v>29.091784239719551</v>
      </c>
      <c r="R39" s="232">
        <v>29.728128080004591</v>
      </c>
      <c r="S39" s="232">
        <v>31.434645703960499</v>
      </c>
      <c r="T39" s="232">
        <v>29.755293867558919</v>
      </c>
      <c r="U39" s="232">
        <v>30.422974877154751</v>
      </c>
      <c r="V39" s="232">
        <v>29.590204958391801</v>
      </c>
      <c r="W39" s="232">
        <v>32.643823865822228</v>
      </c>
      <c r="DA39" s="71" t="s">
        <v>196</v>
      </c>
    </row>
    <row r="40" spans="1:105" ht="12" customHeight="1" x14ac:dyDescent="0.25">
      <c r="A40" s="60" t="s">
        <v>197</v>
      </c>
      <c r="B40" s="264">
        <v>23.071401282759609</v>
      </c>
      <c r="C40" s="264">
        <v>23.58596567501024</v>
      </c>
      <c r="D40" s="264">
        <v>23.49037276315077</v>
      </c>
      <c r="E40" s="264">
        <v>23.95506385932093</v>
      </c>
      <c r="F40" s="264">
        <v>25.49051974888393</v>
      </c>
      <c r="G40" s="264">
        <v>25.015166659632762</v>
      </c>
      <c r="H40" s="264">
        <v>25.735886857154771</v>
      </c>
      <c r="I40" s="264">
        <v>25.135522560652308</v>
      </c>
      <c r="J40" s="264">
        <v>24.43633755243814</v>
      </c>
      <c r="K40" s="264">
        <v>21.216676394011081</v>
      </c>
      <c r="L40" s="264">
        <v>24.266121130347781</v>
      </c>
      <c r="M40" s="264">
        <v>23.664260037895708</v>
      </c>
      <c r="N40" s="264">
        <v>23.82489653388032</v>
      </c>
      <c r="O40" s="264">
        <v>23.842160527308241</v>
      </c>
      <c r="P40" s="264">
        <v>23.980635105258159</v>
      </c>
      <c r="Q40" s="264">
        <v>28.325053769463469</v>
      </c>
      <c r="R40" s="264">
        <v>29.752382983242779</v>
      </c>
      <c r="S40" s="264">
        <v>32.148588590777919</v>
      </c>
      <c r="T40" s="264">
        <v>29.890186326410539</v>
      </c>
      <c r="U40" s="264">
        <v>27.789891101207779</v>
      </c>
      <c r="V40" s="264">
        <v>27.121323640793459</v>
      </c>
      <c r="W40" s="264">
        <v>31.13475480799238</v>
      </c>
      <c r="DA40" s="72" t="s">
        <v>198</v>
      </c>
    </row>
    <row r="41" spans="1:105" ht="12" customHeight="1" x14ac:dyDescent="0.25">
      <c r="A41" s="64" t="s">
        <v>30</v>
      </c>
      <c r="B41" s="231">
        <v>0.38273703527942649</v>
      </c>
      <c r="C41" s="231">
        <v>0.27073563034346459</v>
      </c>
      <c r="D41" s="231">
        <v>0.27773087241592698</v>
      </c>
      <c r="E41" s="231">
        <v>0.2184535826173499</v>
      </c>
      <c r="F41" s="231">
        <v>0.27070383429176592</v>
      </c>
      <c r="G41" s="231">
        <v>0.26932987446666129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0.62917561112738263</v>
      </c>
      <c r="S41" s="231">
        <v>1.349461567712404</v>
      </c>
      <c r="T41" s="231">
        <v>1.7272801213895199</v>
      </c>
      <c r="U41" s="231">
        <v>0.69072211342274081</v>
      </c>
      <c r="V41" s="231">
        <v>0.65151497847577267</v>
      </c>
      <c r="W41" s="231">
        <v>0.76489275751775987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6.1002520529708018E-2</v>
      </c>
      <c r="C43" s="231">
        <v>5.9607796596657062E-2</v>
      </c>
      <c r="D43" s="231">
        <v>5.8950072699297078E-2</v>
      </c>
      <c r="E43" s="231">
        <v>5.6542297608388178E-2</v>
      </c>
      <c r="F43" s="231">
        <v>5.0186892138408212E-2</v>
      </c>
      <c r="G43" s="231">
        <v>5.1559268737641932E-2</v>
      </c>
      <c r="H43" s="231">
        <v>0</v>
      </c>
      <c r="I43" s="231">
        <v>9.9042142497927005E-2</v>
      </c>
      <c r="J43" s="231">
        <v>9.9244974613629147E-2</v>
      </c>
      <c r="K43" s="231">
        <v>0.16087445326668029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2.7966363592623299E-2</v>
      </c>
      <c r="R43" s="231">
        <v>2.2388936405563411E-2</v>
      </c>
      <c r="S43" s="231">
        <v>3.5997298618405747E-2</v>
      </c>
      <c r="T43" s="231">
        <v>2.949095715032525E-2</v>
      </c>
      <c r="U43" s="231">
        <v>3.8275004737041388E-2</v>
      </c>
      <c r="V43" s="231">
        <v>5.5491453397165422E-2</v>
      </c>
      <c r="W43" s="231">
        <v>3.8135015313103128E-2</v>
      </c>
      <c r="DA43" s="73" t="s">
        <v>201</v>
      </c>
    </row>
    <row r="44" spans="1:105" ht="12" customHeight="1" x14ac:dyDescent="0.25">
      <c r="A44" s="64" t="s">
        <v>160</v>
      </c>
      <c r="B44" s="231">
        <v>0.17395434068176949</v>
      </c>
      <c r="C44" s="231">
        <v>0.1699768117570529</v>
      </c>
      <c r="D44" s="231">
        <v>0.11206424865122459</v>
      </c>
      <c r="E44" s="231">
        <v>0.16123388458915289</v>
      </c>
      <c r="F44" s="231">
        <v>0.14310789684833611</v>
      </c>
      <c r="G44" s="231">
        <v>0.14702182839871569</v>
      </c>
      <c r="H44" s="231">
        <v>0.13722718612390941</v>
      </c>
      <c r="I44" s="231">
        <v>0.14120171290038669</v>
      </c>
      <c r="J44" s="231">
        <v>0.14181796076783029</v>
      </c>
      <c r="K44" s="231">
        <v>0.1021729661579268</v>
      </c>
      <c r="L44" s="231">
        <v>0.15199122122776321</v>
      </c>
      <c r="M44" s="231">
        <v>0.15834578198150381</v>
      </c>
      <c r="N44" s="231">
        <v>0.15825519104482819</v>
      </c>
      <c r="O44" s="231">
        <v>0.2046874974011797</v>
      </c>
      <c r="P44" s="231">
        <v>0.2028651535791558</v>
      </c>
      <c r="Q44" s="231">
        <v>2.4260901074319361E-2</v>
      </c>
      <c r="R44" s="231">
        <v>2.8190922279568969E-3</v>
      </c>
      <c r="S44" s="231">
        <v>2.5784182646635409E-3</v>
      </c>
      <c r="T44" s="231">
        <v>2.4680762311854961E-3</v>
      </c>
      <c r="U44" s="231">
        <v>3.1865945527949222E-4</v>
      </c>
      <c r="V44" s="231">
        <v>1.6027469280126341E-2</v>
      </c>
      <c r="W44" s="231">
        <v>7.0467160971202258E-2</v>
      </c>
      <c r="DA44" s="73" t="s">
        <v>202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1.398968185723146</v>
      </c>
      <c r="T46" s="231">
        <v>1.2552020636268051</v>
      </c>
      <c r="U46" s="231">
        <v>1.6386070507287791</v>
      </c>
      <c r="V46" s="231">
        <v>1.8557179707620171</v>
      </c>
      <c r="W46" s="231">
        <v>1.951074806529973</v>
      </c>
      <c r="DA46" s="73" t="s">
        <v>204</v>
      </c>
    </row>
    <row r="47" spans="1:105" ht="12" customHeight="1" x14ac:dyDescent="0.25">
      <c r="A47" s="64" t="s">
        <v>162</v>
      </c>
      <c r="B47" s="231">
        <v>10.300429329244009</v>
      </c>
      <c r="C47" s="231">
        <v>10.19152451717324</v>
      </c>
      <c r="D47" s="231">
        <v>10.01057338502735</v>
      </c>
      <c r="E47" s="231">
        <v>9.1243695250388495</v>
      </c>
      <c r="F47" s="231">
        <v>7.8822821935645067</v>
      </c>
      <c r="G47" s="231">
        <v>7.9969805638365914</v>
      </c>
      <c r="H47" s="231">
        <v>7.3960827990068649</v>
      </c>
      <c r="I47" s="231">
        <v>7.0657984348671539</v>
      </c>
      <c r="J47" s="231">
        <v>6.9946637050703577</v>
      </c>
      <c r="K47" s="231">
        <v>6.6565498568829931</v>
      </c>
      <c r="L47" s="231">
        <v>8.1484299805502527</v>
      </c>
      <c r="M47" s="231">
        <v>8.3997587303819774</v>
      </c>
      <c r="N47" s="231">
        <v>8.3865502991286434</v>
      </c>
      <c r="O47" s="231">
        <v>8.0205680058965036</v>
      </c>
      <c r="P47" s="231">
        <v>7.6875011639969424</v>
      </c>
      <c r="Q47" s="231">
        <v>7.1849083396283984</v>
      </c>
      <c r="R47" s="231">
        <v>6.7786095759173133</v>
      </c>
      <c r="S47" s="231">
        <v>6.4659510010193832</v>
      </c>
      <c r="T47" s="231">
        <v>6.4980855400720134</v>
      </c>
      <c r="U47" s="231">
        <v>7.8020271059755819</v>
      </c>
      <c r="V47" s="231">
        <v>6.6025225791569957</v>
      </c>
      <c r="W47" s="231">
        <v>6.5245412023110863</v>
      </c>
      <c r="DA47" s="73" t="s">
        <v>205</v>
      </c>
    </row>
    <row r="48" spans="1:105" ht="12" customHeight="1" x14ac:dyDescent="0.25">
      <c r="A48" s="64" t="s">
        <v>36</v>
      </c>
      <c r="B48" s="231">
        <v>12.153278057024689</v>
      </c>
      <c r="C48" s="231">
        <v>12.870547262535579</v>
      </c>
      <c r="D48" s="231">
        <v>13.03105418435698</v>
      </c>
      <c r="E48" s="231">
        <v>14.394464569467191</v>
      </c>
      <c r="F48" s="231">
        <v>17.12065049585626</v>
      </c>
      <c r="G48" s="231">
        <v>16.526697669031979</v>
      </c>
      <c r="H48" s="231">
        <v>18.179038372082371</v>
      </c>
      <c r="I48" s="231">
        <v>17.711930346030819</v>
      </c>
      <c r="J48" s="231">
        <v>17.177060273352119</v>
      </c>
      <c r="K48" s="231">
        <v>14.083679400599809</v>
      </c>
      <c r="L48" s="231">
        <v>15.541261924687729</v>
      </c>
      <c r="M48" s="231">
        <v>14.96523047234249</v>
      </c>
      <c r="N48" s="231">
        <v>15.115239346600809</v>
      </c>
      <c r="O48" s="231">
        <v>15.42836428975636</v>
      </c>
      <c r="P48" s="231">
        <v>15.94869791849683</v>
      </c>
      <c r="Q48" s="231">
        <v>21.067930482454859</v>
      </c>
      <c r="R48" s="231">
        <v>22.164306512039651</v>
      </c>
      <c r="S48" s="231">
        <v>22.758314836551168</v>
      </c>
      <c r="T48" s="231">
        <v>20.208528011621059</v>
      </c>
      <c r="U48" s="231">
        <v>17.374111416243789</v>
      </c>
      <c r="V48" s="231">
        <v>17.763436979919451</v>
      </c>
      <c r="W48" s="231">
        <v>17.392952549796981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2.3573656604247911E-2</v>
      </c>
      <c r="D50" s="231">
        <v>0</v>
      </c>
      <c r="E50" s="231">
        <v>0</v>
      </c>
      <c r="F50" s="231">
        <v>2.358843618464905E-2</v>
      </c>
      <c r="G50" s="231">
        <v>2.3577455161178588E-2</v>
      </c>
      <c r="H50" s="231">
        <v>2.353849994161801E-2</v>
      </c>
      <c r="I50" s="231">
        <v>0.11754992435602329</v>
      </c>
      <c r="J50" s="231">
        <v>2.3550638634200451E-2</v>
      </c>
      <c r="K50" s="231">
        <v>0.21339971710367481</v>
      </c>
      <c r="L50" s="231">
        <v>0.42443800388203479</v>
      </c>
      <c r="M50" s="231">
        <v>0.14092505318973919</v>
      </c>
      <c r="N50" s="231">
        <v>0.16485169710603839</v>
      </c>
      <c r="O50" s="231">
        <v>0.18854073425419821</v>
      </c>
      <c r="P50" s="231">
        <v>0.1415708691852291</v>
      </c>
      <c r="Q50" s="231">
        <v>1.9987682713267989E-2</v>
      </c>
      <c r="R50" s="231">
        <v>0.1550832555249092</v>
      </c>
      <c r="S50" s="231">
        <v>0.13731728288874401</v>
      </c>
      <c r="T50" s="231">
        <v>0.1691315563196277</v>
      </c>
      <c r="U50" s="231">
        <v>0.24582975064457049</v>
      </c>
      <c r="V50" s="231">
        <v>0.17661220980192671</v>
      </c>
      <c r="W50" s="231">
        <v>4.3926913155522778</v>
      </c>
      <c r="DA50" s="73" t="s">
        <v>208</v>
      </c>
    </row>
    <row r="51" spans="1:105" ht="12" customHeight="1" x14ac:dyDescent="0.25">
      <c r="A51" s="61" t="s">
        <v>209</v>
      </c>
      <c r="B51" s="265">
        <v>26.762068042721999</v>
      </c>
      <c r="C51" s="265">
        <v>27.061074668752049</v>
      </c>
      <c r="D51" s="265">
        <v>26.57432682455994</v>
      </c>
      <c r="E51" s="265">
        <v>27.858847277813549</v>
      </c>
      <c r="F51" s="265">
        <v>28.85971006697433</v>
      </c>
      <c r="G51" s="265">
        <v>28.9285294811</v>
      </c>
      <c r="H51" s="265">
        <v>28.751161747666679</v>
      </c>
      <c r="I51" s="265">
        <v>29.594420292222441</v>
      </c>
      <c r="J51" s="265">
        <v>28.571801657897101</v>
      </c>
      <c r="K51" s="265">
        <v>25.873329228333951</v>
      </c>
      <c r="L51" s="265">
        <v>27.9885866038159</v>
      </c>
      <c r="M51" s="265">
        <v>28.221099593418838</v>
      </c>
      <c r="N51" s="265">
        <v>28.52406894742456</v>
      </c>
      <c r="O51" s="265">
        <v>28.016384173629209</v>
      </c>
      <c r="P51" s="265">
        <v>28.812426875602551</v>
      </c>
      <c r="Q51" s="265">
        <v>28.81959097663913</v>
      </c>
      <c r="R51" s="265">
        <v>28.48222275779667</v>
      </c>
      <c r="S51" s="265">
        <v>28.799260879180689</v>
      </c>
      <c r="T51" s="265">
        <v>27.952778352191071</v>
      </c>
      <c r="U51" s="265">
        <v>26.837945349443089</v>
      </c>
      <c r="V51" s="265">
        <v>23.560745867651349</v>
      </c>
      <c r="W51" s="265">
        <v>24.568003027277879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12.67219968772654</v>
      </c>
      <c r="C54" s="225">
        <v>10.507876663885851</v>
      </c>
      <c r="D54" s="225">
        <v>9.331144240706486</v>
      </c>
      <c r="E54" s="225">
        <v>8.8717538613767086</v>
      </c>
      <c r="F54" s="225">
        <v>10.02272890288533</v>
      </c>
      <c r="G54" s="225">
        <v>10.30625041666732</v>
      </c>
      <c r="H54" s="225">
        <v>11.475623175032901</v>
      </c>
      <c r="I54" s="225">
        <v>11.65705277166364</v>
      </c>
      <c r="J54" s="225">
        <v>10.656425907103349</v>
      </c>
      <c r="K54" s="225">
        <v>4.6556392449330737</v>
      </c>
      <c r="L54" s="225">
        <v>9.3688584997839879</v>
      </c>
      <c r="M54" s="225">
        <v>12.33203618403652</v>
      </c>
      <c r="N54" s="225">
        <v>10.13541047299366</v>
      </c>
      <c r="O54" s="225">
        <v>9.5822200556461681</v>
      </c>
      <c r="P54" s="225">
        <v>8.9478793524071065</v>
      </c>
      <c r="Q54" s="225">
        <v>8.2285991900717459</v>
      </c>
      <c r="R54" s="225">
        <v>7.3109492668870333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211</v>
      </c>
    </row>
    <row r="55" spans="1:105" ht="12" customHeight="1" x14ac:dyDescent="0.25">
      <c r="A55" s="55" t="s">
        <v>92</v>
      </c>
      <c r="B55" s="261">
        <v>3.6906042051954309E-2</v>
      </c>
      <c r="C55" s="261">
        <v>3.0571485129876921E-2</v>
      </c>
      <c r="D55" s="261">
        <v>2.7065142059041428E-2</v>
      </c>
      <c r="E55" s="261">
        <v>2.563231887394089E-2</v>
      </c>
      <c r="F55" s="261">
        <v>2.856540605782347E-2</v>
      </c>
      <c r="G55" s="261">
        <v>2.947341729900509E-2</v>
      </c>
      <c r="H55" s="261">
        <v>3.2490419867730547E-2</v>
      </c>
      <c r="I55" s="261">
        <v>3.3078428958405501E-2</v>
      </c>
      <c r="J55" s="261">
        <v>3.026740362537934E-2</v>
      </c>
      <c r="K55" s="261">
        <v>1.3355120593098589E-2</v>
      </c>
      <c r="L55" s="261">
        <v>2.685884815087217E-2</v>
      </c>
      <c r="M55" s="261">
        <v>3.5480665987782302E-2</v>
      </c>
      <c r="N55" s="261">
        <v>2.9178224465771629E-2</v>
      </c>
      <c r="O55" s="261">
        <v>2.7497195712572489E-2</v>
      </c>
      <c r="P55" s="261">
        <v>2.563593172564926E-2</v>
      </c>
      <c r="Q55" s="261">
        <v>2.2720111580846969E-2</v>
      </c>
      <c r="R55" s="261">
        <v>1.9961511753945341E-2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212</v>
      </c>
    </row>
    <row r="56" spans="1:105" ht="12" customHeight="1" x14ac:dyDescent="0.25">
      <c r="A56" s="202" t="s">
        <v>93</v>
      </c>
      <c r="B56" s="226">
        <v>2.7269654397275859E-2</v>
      </c>
      <c r="C56" s="226">
        <v>2.2589088061234011E-2</v>
      </c>
      <c r="D56" s="226">
        <v>1.9998272074914961E-2</v>
      </c>
      <c r="E56" s="226">
        <v>1.8939567567531269E-2</v>
      </c>
      <c r="F56" s="226">
        <v>2.110680819737068E-2</v>
      </c>
      <c r="G56" s="226">
        <v>2.1777732288905789E-2</v>
      </c>
      <c r="H56" s="226">
        <v>2.4006977496208649E-2</v>
      </c>
      <c r="I56" s="226">
        <v>2.4441453906943501E-2</v>
      </c>
      <c r="J56" s="226">
        <v>2.2364404050833241E-2</v>
      </c>
      <c r="K56" s="226">
        <v>9.8680189681422479E-3</v>
      </c>
      <c r="L56" s="226">
        <v>1.9845842736322662E-2</v>
      </c>
      <c r="M56" s="226">
        <v>2.6216452523138239E-2</v>
      </c>
      <c r="N56" s="226">
        <v>2.1559616064697921E-2</v>
      </c>
      <c r="O56" s="226">
        <v>2.031751394312413E-2</v>
      </c>
      <c r="P56" s="226">
        <v>1.8942237082114739E-2</v>
      </c>
      <c r="Q56" s="226">
        <v>1.6787754964486451E-2</v>
      </c>
      <c r="R56" s="226">
        <v>1.474944200223237E-2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213</v>
      </c>
    </row>
    <row r="57" spans="1:105" ht="12" customHeight="1" x14ac:dyDescent="0.25">
      <c r="A57" s="202" t="s">
        <v>94</v>
      </c>
      <c r="B57" s="226">
        <v>0.68174135993189644</v>
      </c>
      <c r="C57" s="226">
        <v>0.56472720153085032</v>
      </c>
      <c r="D57" s="226">
        <v>0.49995680187287389</v>
      </c>
      <c r="E57" s="226">
        <v>0.47348918918828181</v>
      </c>
      <c r="F57" s="226">
        <v>0.52767020493426697</v>
      </c>
      <c r="G57" s="226">
        <v>0.54444330722264467</v>
      </c>
      <c r="H57" s="226">
        <v>0.60017443740521637</v>
      </c>
      <c r="I57" s="226">
        <v>0.61103634767358728</v>
      </c>
      <c r="J57" s="226">
        <v>0.55911010127083116</v>
      </c>
      <c r="K57" s="226">
        <v>0.24670047420355609</v>
      </c>
      <c r="L57" s="226">
        <v>0.4961460684080663</v>
      </c>
      <c r="M57" s="226">
        <v>0.65541131307845624</v>
      </c>
      <c r="N57" s="226">
        <v>0.53899040161744816</v>
      </c>
      <c r="O57" s="226">
        <v>0.50793784857810331</v>
      </c>
      <c r="P57" s="226">
        <v>0.47355592705286859</v>
      </c>
      <c r="Q57" s="226">
        <v>0.41969387411216141</v>
      </c>
      <c r="R57" s="226">
        <v>0.36873605005580928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214</v>
      </c>
    </row>
    <row r="58" spans="1:105" ht="12" customHeight="1" x14ac:dyDescent="0.25">
      <c r="A58" s="202" t="s">
        <v>95</v>
      </c>
      <c r="B58" s="226">
        <v>1.704353399829741E-2</v>
      </c>
      <c r="C58" s="226">
        <v>1.411818003827126E-2</v>
      </c>
      <c r="D58" s="226">
        <v>1.249892004682185E-2</v>
      </c>
      <c r="E58" s="226">
        <v>1.1837229729707049E-2</v>
      </c>
      <c r="F58" s="226">
        <v>1.319175512335668E-2</v>
      </c>
      <c r="G58" s="226">
        <v>1.361108268056613E-2</v>
      </c>
      <c r="H58" s="226">
        <v>1.500436093513041E-2</v>
      </c>
      <c r="I58" s="226">
        <v>1.5275908691839689E-2</v>
      </c>
      <c r="J58" s="226">
        <v>1.397775253177078E-2</v>
      </c>
      <c r="K58" s="226">
        <v>6.1675118550889056E-3</v>
      </c>
      <c r="L58" s="226">
        <v>1.240365171020166E-2</v>
      </c>
      <c r="M58" s="226">
        <v>1.638528282696141E-2</v>
      </c>
      <c r="N58" s="226">
        <v>1.347476004043621E-2</v>
      </c>
      <c r="O58" s="226">
        <v>1.269844621445259E-2</v>
      </c>
      <c r="P58" s="226">
        <v>1.183889817632172E-2</v>
      </c>
      <c r="Q58" s="226">
        <v>1.0492346852804041E-2</v>
      </c>
      <c r="R58" s="226">
        <v>9.2184012513952356E-3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215</v>
      </c>
    </row>
    <row r="59" spans="1:105" ht="12" customHeight="1" x14ac:dyDescent="0.25">
      <c r="A59" s="56" t="s">
        <v>96</v>
      </c>
      <c r="B59" s="262">
        <v>2.324496404701765E-2</v>
      </c>
      <c r="C59" s="262">
        <v>1.9252077206476741E-2</v>
      </c>
      <c r="D59" s="262">
        <v>1.709272069555743E-2</v>
      </c>
      <c r="E59" s="262">
        <v>1.621839808455406E-2</v>
      </c>
      <c r="F59" s="262">
        <v>1.824223679153673E-2</v>
      </c>
      <c r="G59" s="262">
        <v>1.8775457537523899E-2</v>
      </c>
      <c r="H59" s="262">
        <v>2.085610980372225E-2</v>
      </c>
      <c r="I59" s="262">
        <v>2.1187098342078051E-2</v>
      </c>
      <c r="J59" s="262">
        <v>1.937193106401008E-2</v>
      </c>
      <c r="K59" s="262">
        <v>8.4760167855453313E-3</v>
      </c>
      <c r="L59" s="262">
        <v>1.709324459685994E-2</v>
      </c>
      <c r="M59" s="262">
        <v>2.2537613608826772E-2</v>
      </c>
      <c r="N59" s="262">
        <v>1.851369317656475E-2</v>
      </c>
      <c r="O59" s="262">
        <v>1.7490296499481889E-2</v>
      </c>
      <c r="P59" s="262">
        <v>1.631805920229602E-2</v>
      </c>
      <c r="Q59" s="262">
        <v>1.486730062608947E-2</v>
      </c>
      <c r="R59" s="262">
        <v>1.3141059306679781E-2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216</v>
      </c>
    </row>
    <row r="60" spans="1:105" ht="12" customHeight="1" x14ac:dyDescent="0.25">
      <c r="A60" s="37" t="s">
        <v>160</v>
      </c>
      <c r="B60" s="228">
        <v>2.0739076297652211E-4</v>
      </c>
      <c r="C60" s="228">
        <v>1.7010466015228231E-4</v>
      </c>
      <c r="D60" s="228">
        <v>1.0229111066300679E-4</v>
      </c>
      <c r="E60" s="228">
        <v>1.4600294052273961E-4</v>
      </c>
      <c r="F60" s="228">
        <v>1.640179354447519E-4</v>
      </c>
      <c r="G60" s="228">
        <v>1.6950612645956221E-4</v>
      </c>
      <c r="H60" s="228">
        <v>1.8989340733113511E-4</v>
      </c>
      <c r="I60" s="228">
        <v>1.967398345489043E-4</v>
      </c>
      <c r="J60" s="228">
        <v>1.8477422879228499E-4</v>
      </c>
      <c r="K60" s="228">
        <v>6.0560874224540412E-5</v>
      </c>
      <c r="L60" s="228">
        <v>1.5812529456163299E-4</v>
      </c>
      <c r="M60" s="228">
        <v>2.080783995880795E-4</v>
      </c>
      <c r="N60" s="228">
        <v>1.703545492124385E-4</v>
      </c>
      <c r="O60" s="228">
        <v>2.1760103028818631E-4</v>
      </c>
      <c r="P60" s="228">
        <v>2.0352774134888821E-4</v>
      </c>
      <c r="Q60" s="228">
        <v>2.5176087889104551E-5</v>
      </c>
      <c r="R60" s="228">
        <v>2.790449420638084E-6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217</v>
      </c>
    </row>
    <row r="61" spans="1:105" ht="12" customHeight="1" x14ac:dyDescent="0.25">
      <c r="A61" s="37" t="s">
        <v>162</v>
      </c>
      <c r="B61" s="228">
        <v>1.2280313841007459E-2</v>
      </c>
      <c r="C61" s="228">
        <v>1.0199190092500801E-2</v>
      </c>
      <c r="D61" s="228">
        <v>9.1375499523932546E-3</v>
      </c>
      <c r="E61" s="228">
        <v>8.2624367977385347E-3</v>
      </c>
      <c r="F61" s="228">
        <v>9.0339923963211558E-3</v>
      </c>
      <c r="G61" s="228">
        <v>9.2199723912574239E-3</v>
      </c>
      <c r="H61" s="228">
        <v>1.023461460718466E-2</v>
      </c>
      <c r="I61" s="228">
        <v>9.8449514986575209E-3</v>
      </c>
      <c r="J61" s="228">
        <v>9.1133279929303222E-3</v>
      </c>
      <c r="K61" s="228">
        <v>3.9455297600831957E-3</v>
      </c>
      <c r="L61" s="228">
        <v>8.4772849410725912E-3</v>
      </c>
      <c r="M61" s="228">
        <v>1.1037921766353339E-2</v>
      </c>
      <c r="N61" s="228">
        <v>9.0277417519328239E-3</v>
      </c>
      <c r="O61" s="228">
        <v>8.526577752615996E-3</v>
      </c>
      <c r="P61" s="228">
        <v>7.7126096863882974E-3</v>
      </c>
      <c r="Q61" s="228">
        <v>7.4559425175315611E-3</v>
      </c>
      <c r="R61" s="228">
        <v>6.709736906180935E-3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1.075725944303367E-2</v>
      </c>
      <c r="C64" s="228">
        <v>8.8827824538236597E-3</v>
      </c>
      <c r="D64" s="228">
        <v>7.8528796325011713E-3</v>
      </c>
      <c r="E64" s="228">
        <v>7.8099583462927901E-3</v>
      </c>
      <c r="F64" s="228">
        <v>9.0442264597708176E-3</v>
      </c>
      <c r="G64" s="228">
        <v>9.3859790198069122E-3</v>
      </c>
      <c r="H64" s="228">
        <v>1.0431601789206451E-2</v>
      </c>
      <c r="I64" s="228">
        <v>1.114540700887163E-2</v>
      </c>
      <c r="J64" s="228">
        <v>1.0073828842287479E-2</v>
      </c>
      <c r="K64" s="228">
        <v>4.4699261512375953E-3</v>
      </c>
      <c r="L64" s="228">
        <v>8.4578343612257117E-3</v>
      </c>
      <c r="M64" s="228">
        <v>1.1291613442885359E-2</v>
      </c>
      <c r="N64" s="228">
        <v>9.3155968754194875E-3</v>
      </c>
      <c r="O64" s="228">
        <v>8.7461177165777029E-3</v>
      </c>
      <c r="P64" s="228">
        <v>8.4019217745588282E-3</v>
      </c>
      <c r="Q64" s="228">
        <v>7.3861820206688033E-3</v>
      </c>
      <c r="R64" s="228">
        <v>6.4285319510782113E-3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221</v>
      </c>
    </row>
    <row r="65" spans="1:105" ht="12" customHeight="1" x14ac:dyDescent="0.25">
      <c r="A65" s="57" t="s">
        <v>222</v>
      </c>
      <c r="B65" s="263">
        <v>1.434016460965831</v>
      </c>
      <c r="C65" s="263">
        <v>1.196761053549388</v>
      </c>
      <c r="D65" s="263">
        <v>1.0737218844440539</v>
      </c>
      <c r="E65" s="263">
        <v>1.038907401717867</v>
      </c>
      <c r="F65" s="263">
        <v>1.2359559566360101</v>
      </c>
      <c r="G65" s="263">
        <v>1.2555790861381291</v>
      </c>
      <c r="H65" s="263">
        <v>1.4486787434012129</v>
      </c>
      <c r="I65" s="263">
        <v>1.4583266718841299</v>
      </c>
      <c r="J65" s="263">
        <v>1.32944510945498</v>
      </c>
      <c r="K65" s="263">
        <v>0.56078028422784687</v>
      </c>
      <c r="L65" s="263">
        <v>1.1282934253210291</v>
      </c>
      <c r="M65" s="263">
        <v>1.4647514872619241</v>
      </c>
      <c r="N65" s="263">
        <v>1.2031578729952059</v>
      </c>
      <c r="O65" s="263">
        <v>1.1505335216056181</v>
      </c>
      <c r="P65" s="263">
        <v>1.0821129607523789</v>
      </c>
      <c r="Q65" s="263">
        <v>1.124396998578882</v>
      </c>
      <c r="R65" s="263">
        <v>1.0379611605919561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223</v>
      </c>
    </row>
    <row r="66" spans="1:105" ht="12" customHeight="1" x14ac:dyDescent="0.25">
      <c r="A66" s="18" t="s">
        <v>30</v>
      </c>
      <c r="B66" s="232">
        <v>2.4034004535928102E-2</v>
      </c>
      <c r="C66" s="232">
        <v>1.3886278342297279E-2</v>
      </c>
      <c r="D66" s="232">
        <v>1.2787903940109381E-2</v>
      </c>
      <c r="E66" s="232">
        <v>9.5610352370492022E-3</v>
      </c>
      <c r="F66" s="232">
        <v>1.323822221480488E-2</v>
      </c>
      <c r="G66" s="232">
        <v>1.3639529184540479E-2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2.2083654216524432E-2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224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0.64681633184601428</v>
      </c>
      <c r="C68" s="232">
        <v>0.52273262295869349</v>
      </c>
      <c r="D68" s="232">
        <v>0.46092913517166489</v>
      </c>
      <c r="E68" s="232">
        <v>0.39934533231054331</v>
      </c>
      <c r="F68" s="232">
        <v>0.38546703082801748</v>
      </c>
      <c r="G68" s="232">
        <v>0.40498682147551313</v>
      </c>
      <c r="H68" s="232">
        <v>0.41894417092610231</v>
      </c>
      <c r="I68" s="232">
        <v>0.41586710415798162</v>
      </c>
      <c r="J68" s="232">
        <v>0.38470658788297668</v>
      </c>
      <c r="K68" s="232">
        <v>0.17998170967049029</v>
      </c>
      <c r="L68" s="232">
        <v>0.3880936911514154</v>
      </c>
      <c r="M68" s="232">
        <v>0.52658098774270679</v>
      </c>
      <c r="N68" s="232">
        <v>0.4293436445381707</v>
      </c>
      <c r="O68" s="232">
        <v>0.39353315693662511</v>
      </c>
      <c r="P68" s="232">
        <v>0.35194933907632359</v>
      </c>
      <c r="Q68" s="232">
        <v>0.28594257104627679</v>
      </c>
      <c r="R68" s="232">
        <v>0.23792478172373371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226</v>
      </c>
    </row>
    <row r="69" spans="1:105" ht="12" customHeight="1" x14ac:dyDescent="0.25">
      <c r="A69" s="18" t="s">
        <v>36</v>
      </c>
      <c r="B69" s="232">
        <v>0.76316612458388833</v>
      </c>
      <c r="C69" s="232">
        <v>0.66014215224839745</v>
      </c>
      <c r="D69" s="232">
        <v>0.60000484533227949</v>
      </c>
      <c r="E69" s="232">
        <v>0.63000103417027498</v>
      </c>
      <c r="F69" s="232">
        <v>0.83725070359318787</v>
      </c>
      <c r="G69" s="232">
        <v>0.83695273547807514</v>
      </c>
      <c r="H69" s="232">
        <v>1.0297345724751099</v>
      </c>
      <c r="I69" s="232">
        <v>1.042459567726149</v>
      </c>
      <c r="J69" s="232">
        <v>0.94473852157200355</v>
      </c>
      <c r="K69" s="232">
        <v>0.38079857455735661</v>
      </c>
      <c r="L69" s="232">
        <v>0.74019973416961393</v>
      </c>
      <c r="M69" s="232">
        <v>0.93817049951921716</v>
      </c>
      <c r="N69" s="232">
        <v>0.77381422845703574</v>
      </c>
      <c r="O69" s="232">
        <v>0.75700036466899301</v>
      </c>
      <c r="P69" s="232">
        <v>0.73016362167605509</v>
      </c>
      <c r="Q69" s="232">
        <v>0.83845442753260502</v>
      </c>
      <c r="R69" s="232">
        <v>0.77795272465169796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5.0633324263371424</v>
      </c>
      <c r="C71" s="263">
        <v>4.1942615185199106</v>
      </c>
      <c r="D71" s="263">
        <v>3.7132080220915742</v>
      </c>
      <c r="E71" s="263">
        <v>3.5166315351273449</v>
      </c>
      <c r="F71" s="263">
        <v>3.919037066084035</v>
      </c>
      <c r="G71" s="263">
        <v>4.043611864825154</v>
      </c>
      <c r="H71" s="263">
        <v>4.4575301851659059</v>
      </c>
      <c r="I71" s="263">
        <v>4.5382022196150142</v>
      </c>
      <c r="J71" s="263">
        <v>4.1525429907025817</v>
      </c>
      <c r="K71" s="263">
        <v>1.832258660017926</v>
      </c>
      <c r="L71" s="263">
        <v>3.6849054847152058</v>
      </c>
      <c r="M71" s="263">
        <v>4.8677776487403737</v>
      </c>
      <c r="N71" s="263">
        <v>4.0031128201855468</v>
      </c>
      <c r="O71" s="263">
        <v>3.7724837165906369</v>
      </c>
      <c r="P71" s="263">
        <v>3.51712720109935</v>
      </c>
      <c r="Q71" s="263">
        <v>3.117090625306127</v>
      </c>
      <c r="R71" s="263">
        <v>2.7386239250521132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229</v>
      </c>
    </row>
    <row r="72" spans="1:105" ht="12" customHeight="1" x14ac:dyDescent="0.25">
      <c r="A72" s="57" t="s">
        <v>181</v>
      </c>
      <c r="B72" s="263">
        <v>3.9985919015862619</v>
      </c>
      <c r="C72" s="263">
        <v>3.3117044082642209</v>
      </c>
      <c r="D72" s="263">
        <v>2.940255302555927</v>
      </c>
      <c r="E72" s="263">
        <v>2.789813486123585</v>
      </c>
      <c r="F72" s="263">
        <v>3.137841084079676</v>
      </c>
      <c r="G72" s="263">
        <v>3.2295878534927298</v>
      </c>
      <c r="H72" s="263">
        <v>3.58575305457556</v>
      </c>
      <c r="I72" s="263">
        <v>3.6461058302865439</v>
      </c>
      <c r="J72" s="263">
        <v>3.3338283787489469</v>
      </c>
      <c r="K72" s="263">
        <v>1.459718886216643</v>
      </c>
      <c r="L72" s="263">
        <v>2.938810478206185</v>
      </c>
      <c r="M72" s="263">
        <v>3.874850947815355</v>
      </c>
      <c r="N72" s="263">
        <v>3.1830256209858332</v>
      </c>
      <c r="O72" s="263">
        <v>3.0070748902202422</v>
      </c>
      <c r="P72" s="263">
        <v>2.8055342621438841</v>
      </c>
      <c r="Q72" s="263">
        <v>2.5567457648689391</v>
      </c>
      <c r="R72" s="263">
        <v>2.2597823251145641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230</v>
      </c>
    </row>
    <row r="73" spans="1:105" ht="12" customHeight="1" x14ac:dyDescent="0.25">
      <c r="A73" s="60" t="s">
        <v>183</v>
      </c>
      <c r="B73" s="264">
        <v>2.1539028851627799</v>
      </c>
      <c r="C73" s="264">
        <v>1.78842554831866</v>
      </c>
      <c r="D73" s="264">
        <v>1.593657982243847</v>
      </c>
      <c r="E73" s="264">
        <v>1.4506085702011711</v>
      </c>
      <c r="F73" s="264">
        <v>1.5870365650030249</v>
      </c>
      <c r="G73" s="264">
        <v>1.6201903598220619</v>
      </c>
      <c r="H73" s="264">
        <v>1.7922667173926261</v>
      </c>
      <c r="I73" s="264">
        <v>1.740495038013165</v>
      </c>
      <c r="J73" s="264">
        <v>1.6116598639078541</v>
      </c>
      <c r="K73" s="264">
        <v>0.69848301541804358</v>
      </c>
      <c r="L73" s="264">
        <v>1.484670387783064</v>
      </c>
      <c r="M73" s="264">
        <v>1.9335043700040691</v>
      </c>
      <c r="N73" s="264">
        <v>1.581411980398443</v>
      </c>
      <c r="O73" s="264">
        <v>1.5033707664387901</v>
      </c>
      <c r="P73" s="264">
        <v>1.3610071211306389</v>
      </c>
      <c r="Q73" s="264">
        <v>1.2890107055060751</v>
      </c>
      <c r="R73" s="264">
        <v>1.156170744108465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231</v>
      </c>
    </row>
    <row r="74" spans="1:105" ht="12" customHeight="1" x14ac:dyDescent="0.25">
      <c r="A74" s="59" t="s">
        <v>33</v>
      </c>
      <c r="B74" s="232">
        <v>1.247163631174485E-2</v>
      </c>
      <c r="C74" s="232">
        <v>1.022963151314789E-2</v>
      </c>
      <c r="D74" s="232">
        <v>9.2270730872593461E-3</v>
      </c>
      <c r="E74" s="232">
        <v>8.779646995449893E-3</v>
      </c>
      <c r="F74" s="232">
        <v>9.8628782908777371E-3</v>
      </c>
      <c r="G74" s="232">
        <v>1.0192813332855259E-2</v>
      </c>
      <c r="H74" s="232">
        <v>0</v>
      </c>
      <c r="I74" s="232">
        <v>2.3594492164590409E-2</v>
      </c>
      <c r="J74" s="232">
        <v>2.2105470566720079E-2</v>
      </c>
      <c r="K74" s="232">
        <v>1.6239105938460219E-2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4.9811063431741166E-3</v>
      </c>
      <c r="R74" s="232">
        <v>3.80454544320875E-3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232</v>
      </c>
    </row>
    <row r="75" spans="1:105" ht="12" customHeight="1" x14ac:dyDescent="0.25">
      <c r="A75" s="59" t="s">
        <v>160</v>
      </c>
      <c r="B75" s="232">
        <v>3.5564026748302197E-2</v>
      </c>
      <c r="C75" s="232">
        <v>2.9170683187975301E-2</v>
      </c>
      <c r="D75" s="232">
        <v>1.754069105305758E-2</v>
      </c>
      <c r="E75" s="232">
        <v>2.5035710437558652E-2</v>
      </c>
      <c r="F75" s="232">
        <v>2.8123992320266279E-2</v>
      </c>
      <c r="G75" s="232">
        <v>2.9064920612986281E-2</v>
      </c>
      <c r="H75" s="232">
        <v>3.2648028409394667E-2</v>
      </c>
      <c r="I75" s="232">
        <v>3.3638031494771542E-2</v>
      </c>
      <c r="J75" s="232">
        <v>3.1588025185055747E-2</v>
      </c>
      <c r="K75" s="232">
        <v>1.031361777954171E-2</v>
      </c>
      <c r="L75" s="232">
        <v>2.718619451643094E-2</v>
      </c>
      <c r="M75" s="232">
        <v>3.5774541078652557E-2</v>
      </c>
      <c r="N75" s="232">
        <v>2.9288748043047021E-2</v>
      </c>
      <c r="O75" s="232">
        <v>3.7411749668454328E-2</v>
      </c>
      <c r="P75" s="232">
        <v>3.4992154677973078E-2</v>
      </c>
      <c r="Q75" s="232">
        <v>4.32112411869978E-3</v>
      </c>
      <c r="R75" s="232">
        <v>4.7904752131027898E-4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233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2.105867222102733</v>
      </c>
      <c r="C77" s="232">
        <v>1.749025233617536</v>
      </c>
      <c r="D77" s="232">
        <v>1.56689021810353</v>
      </c>
      <c r="E77" s="232">
        <v>1.4167932127681631</v>
      </c>
      <c r="F77" s="232">
        <v>1.549049694391881</v>
      </c>
      <c r="G77" s="232">
        <v>1.58093262587622</v>
      </c>
      <c r="H77" s="232">
        <v>1.7596186889832319</v>
      </c>
      <c r="I77" s="232">
        <v>1.683262514353802</v>
      </c>
      <c r="J77" s="232">
        <v>1.557966368156078</v>
      </c>
      <c r="K77" s="232">
        <v>0.6719302917000417</v>
      </c>
      <c r="L77" s="232">
        <v>1.4574841932666329</v>
      </c>
      <c r="M77" s="232">
        <v>1.8977298289254161</v>
      </c>
      <c r="N77" s="232">
        <v>1.552123232355396</v>
      </c>
      <c r="O77" s="232">
        <v>1.465959016770336</v>
      </c>
      <c r="P77" s="232">
        <v>1.3260149664526659</v>
      </c>
      <c r="Q77" s="232">
        <v>1.2797084750442009</v>
      </c>
      <c r="R77" s="232">
        <v>1.1518871511439459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235</v>
      </c>
    </row>
    <row r="78" spans="1:105" ht="12" customHeight="1" x14ac:dyDescent="0.25">
      <c r="A78" s="60" t="s">
        <v>189</v>
      </c>
      <c r="B78" s="264">
        <v>1.8446890164234819</v>
      </c>
      <c r="C78" s="264">
        <v>1.523278859945562</v>
      </c>
      <c r="D78" s="264">
        <v>1.34659732031208</v>
      </c>
      <c r="E78" s="264">
        <v>1.339204915922414</v>
      </c>
      <c r="F78" s="264">
        <v>1.5508045190766511</v>
      </c>
      <c r="G78" s="264">
        <v>1.609397493670669</v>
      </c>
      <c r="H78" s="264">
        <v>1.7934863371829339</v>
      </c>
      <c r="I78" s="264">
        <v>1.90561079227338</v>
      </c>
      <c r="J78" s="264">
        <v>1.722168514841093</v>
      </c>
      <c r="K78" s="264">
        <v>0.76123587079859978</v>
      </c>
      <c r="L78" s="264">
        <v>1.454140090423121</v>
      </c>
      <c r="M78" s="264">
        <v>1.9413465778112871</v>
      </c>
      <c r="N78" s="264">
        <v>1.6016136405873911</v>
      </c>
      <c r="O78" s="264">
        <v>1.5037041237814519</v>
      </c>
      <c r="P78" s="264">
        <v>1.444527141013245</v>
      </c>
      <c r="Q78" s="264">
        <v>1.2677350593628629</v>
      </c>
      <c r="R78" s="264">
        <v>1.1036115810060989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1.3900533444108674</v>
      </c>
      <c r="C79" s="263">
        <f t="shared" si="1"/>
        <v>1.1538916515856201</v>
      </c>
      <c r="D79" s="263">
        <f t="shared" si="1"/>
        <v>1.0273471748657221</v>
      </c>
      <c r="E79" s="263">
        <f t="shared" si="1"/>
        <v>0.98028473496389512</v>
      </c>
      <c r="F79" s="263">
        <f t="shared" si="1"/>
        <v>1.1211183849812505</v>
      </c>
      <c r="G79" s="263">
        <f t="shared" si="1"/>
        <v>1.1493906151826638</v>
      </c>
      <c r="H79" s="263">
        <f t="shared" si="1"/>
        <v>1.2911288863822106</v>
      </c>
      <c r="I79" s="263">
        <f t="shared" si="1"/>
        <v>1.3093988123050997</v>
      </c>
      <c r="J79" s="263">
        <f t="shared" si="1"/>
        <v>1.1955178356540166</v>
      </c>
      <c r="K79" s="263">
        <f t="shared" si="1"/>
        <v>0.51831427206522529</v>
      </c>
      <c r="L79" s="263">
        <f t="shared" si="1"/>
        <v>1.0445014559392432</v>
      </c>
      <c r="M79" s="263">
        <f t="shared" si="1"/>
        <v>1.368624772193703</v>
      </c>
      <c r="N79" s="263">
        <f t="shared" si="1"/>
        <v>1.1243974634621501</v>
      </c>
      <c r="O79" s="263">
        <f t="shared" si="1"/>
        <v>1.0661866262819366</v>
      </c>
      <c r="P79" s="263">
        <f t="shared" si="1"/>
        <v>0.99681387517224362</v>
      </c>
      <c r="Q79" s="263">
        <f t="shared" si="1"/>
        <v>0.94580441318141029</v>
      </c>
      <c r="R79" s="263">
        <f t="shared" si="1"/>
        <v>0.84877539175833805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0.53571317712061794</v>
      </c>
      <c r="C80" s="264">
        <v>0.44481259537431078</v>
      </c>
      <c r="D80" s="264">
        <v>0.39637050806353458</v>
      </c>
      <c r="E80" s="264">
        <v>0.36079162679710908</v>
      </c>
      <c r="F80" s="264">
        <v>0.39472364622423978</v>
      </c>
      <c r="G80" s="264">
        <v>0.40296957266709738</v>
      </c>
      <c r="H80" s="264">
        <v>0.44576796105149491</v>
      </c>
      <c r="I80" s="264">
        <v>0.4328914423206397</v>
      </c>
      <c r="J80" s="264">
        <v>0.40084788969796531</v>
      </c>
      <c r="K80" s="264">
        <v>0.17372489629499269</v>
      </c>
      <c r="L80" s="264">
        <v>0.36926339432246791</v>
      </c>
      <c r="M80" s="264">
        <v>0.48089622617929612</v>
      </c>
      <c r="N80" s="264">
        <v>0.39332471403037861</v>
      </c>
      <c r="O80" s="264">
        <v>0.37391450432934298</v>
      </c>
      <c r="P80" s="264">
        <v>0.33850618519858577</v>
      </c>
      <c r="Q80" s="264">
        <v>0.32059942216798759</v>
      </c>
      <c r="R80" s="264">
        <v>0.28755980916634771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237</v>
      </c>
    </row>
    <row r="81" spans="1:105" ht="12" customHeight="1" x14ac:dyDescent="0.25">
      <c r="A81" s="59" t="s">
        <v>33</v>
      </c>
      <c r="B81" s="232">
        <v>3.101913256387495E-3</v>
      </c>
      <c r="C81" s="232">
        <v>2.5442875983090079E-3</v>
      </c>
      <c r="D81" s="232">
        <v>2.2949338492233291E-3</v>
      </c>
      <c r="E81" s="232">
        <v>2.18365118424292E-3</v>
      </c>
      <c r="F81" s="232">
        <v>2.453069681626232E-3</v>
      </c>
      <c r="G81" s="232">
        <v>2.5351302753506529E-3</v>
      </c>
      <c r="H81" s="232">
        <v>0</v>
      </c>
      <c r="I81" s="232">
        <v>5.8683613115105698E-3</v>
      </c>
      <c r="J81" s="232">
        <v>5.4980156954239599E-3</v>
      </c>
      <c r="K81" s="232">
        <v>4.0389485969017386E-3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1.238887938290589E-3</v>
      </c>
      <c r="R81" s="232">
        <v>9.4625674208477473E-4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238</v>
      </c>
    </row>
    <row r="82" spans="1:105" ht="12" customHeight="1" x14ac:dyDescent="0.25">
      <c r="A82" s="59" t="s">
        <v>160</v>
      </c>
      <c r="B82" s="232">
        <v>8.8453931195211517E-3</v>
      </c>
      <c r="C82" s="232">
        <v>7.2552571785186254E-3</v>
      </c>
      <c r="D82" s="232">
        <v>4.3626754937070959E-3</v>
      </c>
      <c r="E82" s="232">
        <v>6.2268174077694111E-3</v>
      </c>
      <c r="F82" s="232">
        <v>6.9949269221890086E-3</v>
      </c>
      <c r="G82" s="232">
        <v>7.2289521833128903E-3</v>
      </c>
      <c r="H82" s="232">
        <v>8.1201335243112523E-3</v>
      </c>
      <c r="I82" s="232">
        <v>8.3663645414475546E-3</v>
      </c>
      <c r="J82" s="232">
        <v>7.8564922529334134E-3</v>
      </c>
      <c r="K82" s="232">
        <v>2.5651764461369479E-3</v>
      </c>
      <c r="L82" s="232">
        <v>6.7616802681963401E-3</v>
      </c>
      <c r="M82" s="232">
        <v>8.8977517014787073E-3</v>
      </c>
      <c r="N82" s="232">
        <v>7.2846219651357246E-3</v>
      </c>
      <c r="O82" s="232">
        <v>9.3049540044672172E-3</v>
      </c>
      <c r="P82" s="232">
        <v>8.7031585713375163E-3</v>
      </c>
      <c r="Q82" s="232">
        <v>1.0747388595406619E-3</v>
      </c>
      <c r="R82" s="232">
        <v>1.1914746546870969E-4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239</v>
      </c>
    </row>
    <row r="83" spans="1:105" ht="12" customHeight="1" x14ac:dyDescent="0.25">
      <c r="A83" s="59" t="s">
        <v>162</v>
      </c>
      <c r="B83" s="232">
        <v>0.52376587074470926</v>
      </c>
      <c r="C83" s="232">
        <v>0.43501305059748308</v>
      </c>
      <c r="D83" s="232">
        <v>0.38971289872060422</v>
      </c>
      <c r="E83" s="232">
        <v>0.3523811582050968</v>
      </c>
      <c r="F83" s="232">
        <v>0.3852756496204246</v>
      </c>
      <c r="G83" s="232">
        <v>0.39320549020843393</v>
      </c>
      <c r="H83" s="232">
        <v>0.43764782752718362</v>
      </c>
      <c r="I83" s="232">
        <v>0.4186567164676816</v>
      </c>
      <c r="J83" s="232">
        <v>0.3874933817496079</v>
      </c>
      <c r="K83" s="232">
        <v>0.16712077125195399</v>
      </c>
      <c r="L83" s="232">
        <v>0.36250171405427151</v>
      </c>
      <c r="M83" s="232">
        <v>0.47199847447781729</v>
      </c>
      <c r="N83" s="232">
        <v>0.38604009206524292</v>
      </c>
      <c r="O83" s="232">
        <v>0.36460955032487569</v>
      </c>
      <c r="P83" s="232">
        <v>0.32980302662724831</v>
      </c>
      <c r="Q83" s="232">
        <v>0.31828579537015639</v>
      </c>
      <c r="R83" s="232">
        <v>0.28649440495879419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240</v>
      </c>
    </row>
    <row r="84" spans="1:105" ht="12" customHeight="1" x14ac:dyDescent="0.25">
      <c r="A84" s="60" t="s">
        <v>197</v>
      </c>
      <c r="B84" s="264">
        <v>0.39553386706420801</v>
      </c>
      <c r="C84" s="264">
        <v>0.33021306214842577</v>
      </c>
      <c r="D84" s="264">
        <v>0.29605445014339138</v>
      </c>
      <c r="E84" s="264">
        <v>0.28640951128487402</v>
      </c>
      <c r="F84" s="264">
        <v>0.34068263366143742</v>
      </c>
      <c r="G84" s="264">
        <v>0.34613584371510409</v>
      </c>
      <c r="H84" s="264">
        <v>0.39928962358672909</v>
      </c>
      <c r="I84" s="264">
        <v>0.40254876260418382</v>
      </c>
      <c r="J84" s="264">
        <v>0.3663366292694476</v>
      </c>
      <c r="K84" s="264">
        <v>0.1552567509370204</v>
      </c>
      <c r="L84" s="264">
        <v>0.31356808420729682</v>
      </c>
      <c r="M84" s="264">
        <v>0.40488182611091161</v>
      </c>
      <c r="N84" s="264">
        <v>0.3327235305188922</v>
      </c>
      <c r="O84" s="264">
        <v>0.3182747058437157</v>
      </c>
      <c r="P84" s="264">
        <v>0.29902862057834262</v>
      </c>
      <c r="Q84" s="264">
        <v>0.3098971927478808</v>
      </c>
      <c r="R84" s="264">
        <v>0.28672815307949201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241</v>
      </c>
    </row>
    <row r="85" spans="1:105" ht="12" customHeight="1" x14ac:dyDescent="0.25">
      <c r="A85" s="64" t="s">
        <v>30</v>
      </c>
      <c r="B85" s="231">
        <v>6.5616066305381497E-3</v>
      </c>
      <c r="C85" s="231">
        <v>3.7904083623390111E-3</v>
      </c>
      <c r="D85" s="231">
        <v>3.5003046375630619E-3</v>
      </c>
      <c r="E85" s="231">
        <v>2.611856274034523E-3</v>
      </c>
      <c r="F85" s="231">
        <v>3.6179762561650412E-3</v>
      </c>
      <c r="G85" s="231">
        <v>3.7267280528112019E-3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6.0634592208234821E-3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1.045821298414566E-3</v>
      </c>
      <c r="C87" s="231">
        <v>8.34533269204128E-4</v>
      </c>
      <c r="D87" s="231">
        <v>7.4296102215461212E-4</v>
      </c>
      <c r="E87" s="231">
        <v>6.7602624313778067E-4</v>
      </c>
      <c r="F87" s="231">
        <v>6.7075143062722369E-4</v>
      </c>
      <c r="G87" s="231">
        <v>7.1342762687392298E-4</v>
      </c>
      <c r="H87" s="231">
        <v>0</v>
      </c>
      <c r="I87" s="231">
        <v>1.586173186254739E-3</v>
      </c>
      <c r="J87" s="231">
        <v>1.4878280918271759E-3</v>
      </c>
      <c r="K87" s="231">
        <v>1.1772270293006219E-3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3.0597285495937348E-4</v>
      </c>
      <c r="R87" s="231">
        <v>2.157655199785855E-4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244</v>
      </c>
    </row>
    <row r="88" spans="1:105" ht="12" customHeight="1" x14ac:dyDescent="0.25">
      <c r="A88" s="64" t="s">
        <v>160</v>
      </c>
      <c r="B88" s="231">
        <v>2.9822563536216688E-3</v>
      </c>
      <c r="C88" s="231">
        <v>2.3797441358948562E-3</v>
      </c>
      <c r="D88" s="231">
        <v>1.412370925301593E-3</v>
      </c>
      <c r="E88" s="231">
        <v>1.9277309532102461E-3</v>
      </c>
      <c r="F88" s="231">
        <v>1.9126473558145119E-3</v>
      </c>
      <c r="G88" s="231">
        <v>2.034346814864427E-3</v>
      </c>
      <c r="H88" s="231">
        <v>2.1290656038942301E-3</v>
      </c>
      <c r="I88" s="231">
        <v>2.2613643566981719E-3</v>
      </c>
      <c r="J88" s="231">
        <v>2.126059750405195E-3</v>
      </c>
      <c r="K88" s="231">
        <v>7.476686010894517E-4</v>
      </c>
      <c r="L88" s="231">
        <v>1.964038496334418E-3</v>
      </c>
      <c r="M88" s="231">
        <v>2.7092049049057222E-3</v>
      </c>
      <c r="N88" s="231">
        <v>2.210092531251851E-3</v>
      </c>
      <c r="O88" s="231">
        <v>2.7324223805400998E-3</v>
      </c>
      <c r="P88" s="231">
        <v>2.5296447225823179E-3</v>
      </c>
      <c r="Q88" s="231">
        <v>2.6543233413279518E-4</v>
      </c>
      <c r="R88" s="231">
        <v>2.716801233494782E-5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245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0.1765895619032877</v>
      </c>
      <c r="C91" s="231">
        <v>0.14268546665198481</v>
      </c>
      <c r="D91" s="231">
        <v>0.12616550741899851</v>
      </c>
      <c r="E91" s="231">
        <v>0.10909201627663941</v>
      </c>
      <c r="F91" s="231">
        <v>0.1053472696288895</v>
      </c>
      <c r="G91" s="231">
        <v>0.1106545341991939</v>
      </c>
      <c r="H91" s="231">
        <v>0.11474945989711351</v>
      </c>
      <c r="I91" s="231">
        <v>0.1131597089299796</v>
      </c>
      <c r="J91" s="231">
        <v>0.10486029336802789</v>
      </c>
      <c r="K91" s="231">
        <v>4.8710471142486049E-2</v>
      </c>
      <c r="L91" s="231">
        <v>0.105294437647185</v>
      </c>
      <c r="M91" s="231">
        <v>0.14371502207134071</v>
      </c>
      <c r="N91" s="231">
        <v>0.11712129034567879</v>
      </c>
      <c r="O91" s="231">
        <v>0.1070684814764323</v>
      </c>
      <c r="P91" s="231">
        <v>9.5859966121596252E-2</v>
      </c>
      <c r="Q91" s="231">
        <v>7.8608250587051051E-2</v>
      </c>
      <c r="R91" s="231">
        <v>6.5326471672686515E-2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248</v>
      </c>
    </row>
    <row r="92" spans="1:105" ht="12" customHeight="1" x14ac:dyDescent="0.25">
      <c r="A92" s="64" t="s">
        <v>36</v>
      </c>
      <c r="B92" s="231">
        <v>0.20835462087834589</v>
      </c>
      <c r="C92" s="231">
        <v>0.18019286899882539</v>
      </c>
      <c r="D92" s="231">
        <v>0.16423330613937359</v>
      </c>
      <c r="E92" s="231">
        <v>0.172101881537852</v>
      </c>
      <c r="F92" s="231">
        <v>0.22881872784020749</v>
      </c>
      <c r="G92" s="231">
        <v>0.22868056484812591</v>
      </c>
      <c r="H92" s="231">
        <v>0.2820459006929269</v>
      </c>
      <c r="I92" s="231">
        <v>0.28365893833802852</v>
      </c>
      <c r="J92" s="231">
        <v>0.2575093893589675</v>
      </c>
      <c r="K92" s="231">
        <v>0.1030597943037386</v>
      </c>
      <c r="L92" s="231">
        <v>0.20082499801723741</v>
      </c>
      <c r="M92" s="231">
        <v>0.25604645284110411</v>
      </c>
      <c r="N92" s="231">
        <v>0.21108993245310839</v>
      </c>
      <c r="O92" s="231">
        <v>0.20595692661105819</v>
      </c>
      <c r="P92" s="231">
        <v>0.19887367943574941</v>
      </c>
      <c r="Q92" s="231">
        <v>0.23049885683037619</v>
      </c>
      <c r="R92" s="231">
        <v>0.21360072818584791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3.3004073017759892E-4</v>
      </c>
      <c r="D94" s="231">
        <v>0</v>
      </c>
      <c r="E94" s="231">
        <v>0</v>
      </c>
      <c r="F94" s="231">
        <v>3.1526114973363148E-4</v>
      </c>
      <c r="G94" s="231">
        <v>3.2624217323481118E-4</v>
      </c>
      <c r="H94" s="231">
        <v>3.6519739279441212E-4</v>
      </c>
      <c r="I94" s="231">
        <v>1.882577793222715E-3</v>
      </c>
      <c r="J94" s="231">
        <v>3.5305870021978868E-4</v>
      </c>
      <c r="K94" s="231">
        <v>1.5615898604056609E-3</v>
      </c>
      <c r="L94" s="231">
        <v>5.4846100465398666E-3</v>
      </c>
      <c r="M94" s="231">
        <v>2.411146293561128E-3</v>
      </c>
      <c r="N94" s="231">
        <v>2.3022151888530689E-3</v>
      </c>
      <c r="O94" s="231">
        <v>2.5168753756850881E-3</v>
      </c>
      <c r="P94" s="231">
        <v>1.765330298414559E-3</v>
      </c>
      <c r="Q94" s="231">
        <v>2.1868014136145549E-4</v>
      </c>
      <c r="R94" s="231">
        <v>1.494560467820572E-3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251</v>
      </c>
    </row>
    <row r="95" spans="1:105" ht="12" customHeight="1" x14ac:dyDescent="0.25">
      <c r="A95" s="61" t="s">
        <v>209</v>
      </c>
      <c r="B95" s="265">
        <v>0.45880630022604141</v>
      </c>
      <c r="C95" s="265">
        <v>0.37886599406288352</v>
      </c>
      <c r="D95" s="265">
        <v>0.33492221665879612</v>
      </c>
      <c r="E95" s="265">
        <v>0.33308359688191203</v>
      </c>
      <c r="F95" s="265">
        <v>0.38571210509557319</v>
      </c>
      <c r="G95" s="265">
        <v>0.40028519880046243</v>
      </c>
      <c r="H95" s="265">
        <v>0.44607130174398663</v>
      </c>
      <c r="I95" s="265">
        <v>0.47395860738027612</v>
      </c>
      <c r="J95" s="265">
        <v>0.42833331668660363</v>
      </c>
      <c r="K95" s="265">
        <v>0.1893326248332122</v>
      </c>
      <c r="L95" s="265">
        <v>0.36166997740947843</v>
      </c>
      <c r="M95" s="265">
        <v>0.48284671990349531</v>
      </c>
      <c r="N95" s="265">
        <v>0.39834921891287928</v>
      </c>
      <c r="O95" s="265">
        <v>0.37399741610887782</v>
      </c>
      <c r="P95" s="265">
        <v>0.35927906939531529</v>
      </c>
      <c r="Q95" s="265">
        <v>0.31530779826554189</v>
      </c>
      <c r="R95" s="265">
        <v>0.27448742951249838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0.99999999999999967</v>
      </c>
      <c r="C100" s="234">
        <f t="shared" si="2"/>
        <v>1</v>
      </c>
      <c r="D100" s="234">
        <f t="shared" si="2"/>
        <v>1</v>
      </c>
      <c r="E100" s="234">
        <f t="shared" si="2"/>
        <v>1</v>
      </c>
      <c r="F100" s="234">
        <f t="shared" si="2"/>
        <v>0.99999999999999989</v>
      </c>
      <c r="G100" s="234">
        <f t="shared" si="2"/>
        <v>1.0000000000000002</v>
      </c>
      <c r="H100" s="234">
        <f t="shared" si="2"/>
        <v>1.0000000000000002</v>
      </c>
      <c r="I100" s="234">
        <f t="shared" si="2"/>
        <v>0.99999999999999978</v>
      </c>
      <c r="J100" s="234">
        <f t="shared" si="2"/>
        <v>1</v>
      </c>
      <c r="K100" s="234">
        <f t="shared" si="2"/>
        <v>0.99999999999999978</v>
      </c>
      <c r="L100" s="234">
        <f t="shared" si="2"/>
        <v>0.99999999999999989</v>
      </c>
      <c r="M100" s="234">
        <f t="shared" si="2"/>
        <v>1</v>
      </c>
      <c r="N100" s="234">
        <f t="shared" si="2"/>
        <v>0.99999999999999978</v>
      </c>
      <c r="O100" s="234">
        <f t="shared" si="2"/>
        <v>1</v>
      </c>
      <c r="P100" s="234">
        <f t="shared" si="2"/>
        <v>1</v>
      </c>
      <c r="Q100" s="234">
        <f t="shared" si="2"/>
        <v>1</v>
      </c>
      <c r="R100" s="234">
        <f t="shared" si="2"/>
        <v>0.99999999999999978</v>
      </c>
      <c r="S100" s="234">
        <f t="shared" si="2"/>
        <v>1.0000000000000002</v>
      </c>
      <c r="T100" s="234">
        <f t="shared" si="2"/>
        <v>1</v>
      </c>
      <c r="U100" s="234">
        <f t="shared" si="2"/>
        <v>1</v>
      </c>
      <c r="V100" s="234">
        <f t="shared" si="2"/>
        <v>1</v>
      </c>
      <c r="W100" s="234">
        <f t="shared" si="2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2.6113932584432629E-3</v>
      </c>
      <c r="C101" s="268">
        <f t="shared" si="3"/>
        <v>2.6069221852305737E-3</v>
      </c>
      <c r="D101" s="268">
        <f t="shared" si="3"/>
        <v>2.5763198083599932E-3</v>
      </c>
      <c r="E101" s="268">
        <f t="shared" si="3"/>
        <v>2.5579958578911548E-3</v>
      </c>
      <c r="F101" s="268">
        <f t="shared" si="3"/>
        <v>2.4732115775528318E-3</v>
      </c>
      <c r="G101" s="268">
        <f t="shared" si="3"/>
        <v>2.4975909764330291E-3</v>
      </c>
      <c r="H101" s="268">
        <f t="shared" si="3"/>
        <v>2.4259817470457892E-3</v>
      </c>
      <c r="I101" s="268">
        <f t="shared" si="3"/>
        <v>2.4441011151351763E-3</v>
      </c>
      <c r="J101" s="268">
        <f t="shared" si="3"/>
        <v>2.4508842432667426E-3</v>
      </c>
      <c r="K101" s="268">
        <f t="shared" si="3"/>
        <v>2.5125576544562508E-3</v>
      </c>
      <c r="L101" s="268">
        <f t="shared" si="3"/>
        <v>2.5050928589554745E-3</v>
      </c>
      <c r="M101" s="268">
        <f t="shared" si="3"/>
        <v>2.5309943145466621E-3</v>
      </c>
      <c r="N101" s="268">
        <f t="shared" si="3"/>
        <v>2.5344120453757394E-3</v>
      </c>
      <c r="O101" s="268">
        <f t="shared" si="3"/>
        <v>2.5145443774933105E-3</v>
      </c>
      <c r="P101" s="268">
        <f t="shared" si="3"/>
        <v>2.5042953405710359E-3</v>
      </c>
      <c r="Q101" s="268">
        <f t="shared" si="3"/>
        <v>2.1712347366895429E-3</v>
      </c>
      <c r="R101" s="268">
        <f t="shared" si="3"/>
        <v>2.0853068782446548E-3</v>
      </c>
      <c r="S101" s="268">
        <f t="shared" si="3"/>
        <v>2.0749123065585411E-3</v>
      </c>
      <c r="T101" s="268">
        <f t="shared" si="3"/>
        <v>2.1250247959345879E-3</v>
      </c>
      <c r="U101" s="268">
        <f t="shared" si="3"/>
        <v>2.1956021666740132E-3</v>
      </c>
      <c r="V101" s="268">
        <f t="shared" si="3"/>
        <v>2.1537340276450222E-3</v>
      </c>
      <c r="W101" s="268">
        <f t="shared" si="3"/>
        <v>2.2093324280994418E-3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1.3927430711697403E-3</v>
      </c>
      <c r="C102" s="269">
        <f t="shared" si="4"/>
        <v>1.3903584987896395E-3</v>
      </c>
      <c r="D102" s="269">
        <f t="shared" si="4"/>
        <v>1.3740372311253301E-3</v>
      </c>
      <c r="E102" s="269">
        <f t="shared" si="4"/>
        <v>1.3642644575419499E-3</v>
      </c>
      <c r="F102" s="269">
        <f t="shared" si="4"/>
        <v>1.3190461746948438E-3</v>
      </c>
      <c r="G102" s="269">
        <f t="shared" si="4"/>
        <v>1.3320485207642826E-3</v>
      </c>
      <c r="H102" s="269">
        <f t="shared" si="4"/>
        <v>1.2938569317577544E-3</v>
      </c>
      <c r="I102" s="269">
        <f t="shared" si="4"/>
        <v>1.3035205947387605E-3</v>
      </c>
      <c r="J102" s="269">
        <f t="shared" si="4"/>
        <v>1.3071382630755963E-3</v>
      </c>
      <c r="K102" s="269">
        <f t="shared" si="4"/>
        <v>1.3400307490433346E-3</v>
      </c>
      <c r="L102" s="269">
        <f t="shared" si="4"/>
        <v>1.3360495247762528E-3</v>
      </c>
      <c r="M102" s="269">
        <f t="shared" si="4"/>
        <v>1.3498636344248869E-3</v>
      </c>
      <c r="N102" s="269">
        <f t="shared" si="4"/>
        <v>1.3516864242003942E-3</v>
      </c>
      <c r="O102" s="269">
        <f t="shared" si="4"/>
        <v>1.341090334663099E-3</v>
      </c>
      <c r="P102" s="269">
        <f t="shared" si="4"/>
        <v>1.335624181637886E-3</v>
      </c>
      <c r="Q102" s="269">
        <f t="shared" si="4"/>
        <v>1.1579918595677561E-3</v>
      </c>
      <c r="R102" s="269">
        <f t="shared" si="4"/>
        <v>1.1121636683971497E-3</v>
      </c>
      <c r="S102" s="269">
        <f t="shared" si="4"/>
        <v>1.1066198968312214E-3</v>
      </c>
      <c r="T102" s="269">
        <f t="shared" si="4"/>
        <v>1.1333465578317805E-3</v>
      </c>
      <c r="U102" s="269">
        <f t="shared" si="4"/>
        <v>1.1709878222261403E-3</v>
      </c>
      <c r="V102" s="269">
        <f t="shared" si="4"/>
        <v>1.1486581480773458E-3</v>
      </c>
      <c r="W102" s="269">
        <f t="shared" si="4"/>
        <v>1.1783106283197026E-3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3.48185767792435E-2</v>
      </c>
      <c r="C103" s="269">
        <f t="shared" si="5"/>
        <v>3.4758962469740987E-2</v>
      </c>
      <c r="D103" s="269">
        <f t="shared" si="5"/>
        <v>3.4350930778133254E-2</v>
      </c>
      <c r="E103" s="269">
        <f t="shared" si="5"/>
        <v>3.4106611438548741E-2</v>
      </c>
      <c r="F103" s="269">
        <f t="shared" si="5"/>
        <v>3.2976154367371086E-2</v>
      </c>
      <c r="G103" s="269">
        <f t="shared" si="5"/>
        <v>3.3301213019107073E-2</v>
      </c>
      <c r="H103" s="269">
        <f t="shared" si="5"/>
        <v>3.2346423293943855E-2</v>
      </c>
      <c r="I103" s="269">
        <f t="shared" si="5"/>
        <v>3.2588014868469017E-2</v>
      </c>
      <c r="J103" s="269">
        <f t="shared" si="5"/>
        <v>3.2678456576889905E-2</v>
      </c>
      <c r="K103" s="269">
        <f t="shared" si="5"/>
        <v>3.350076872608336E-2</v>
      </c>
      <c r="L103" s="269">
        <f t="shared" si="5"/>
        <v>3.3401238119406318E-2</v>
      </c>
      <c r="M103" s="269">
        <f t="shared" si="5"/>
        <v>3.374659086062215E-2</v>
      </c>
      <c r="N103" s="269">
        <f t="shared" si="5"/>
        <v>3.3792160605009849E-2</v>
      </c>
      <c r="O103" s="269">
        <f t="shared" si="5"/>
        <v>3.3527258366577467E-2</v>
      </c>
      <c r="P103" s="269">
        <f t="shared" si="5"/>
        <v>3.3390604540947152E-2</v>
      </c>
      <c r="Q103" s="269">
        <f t="shared" si="5"/>
        <v>2.8949796489193901E-2</v>
      </c>
      <c r="R103" s="269">
        <f t="shared" si="5"/>
        <v>2.7804091709928744E-2</v>
      </c>
      <c r="S103" s="269">
        <f t="shared" si="5"/>
        <v>2.7665497420780543E-2</v>
      </c>
      <c r="T103" s="269">
        <f t="shared" si="5"/>
        <v>2.8333663945794511E-2</v>
      </c>
      <c r="U103" s="269">
        <f t="shared" si="5"/>
        <v>2.9274695555653509E-2</v>
      </c>
      <c r="V103" s="269">
        <f t="shared" si="5"/>
        <v>2.871645370193365E-2</v>
      </c>
      <c r="W103" s="269">
        <f t="shared" si="5"/>
        <v>2.9457765707992547E-2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8.704644194810875E-4</v>
      </c>
      <c r="C104" s="269">
        <f t="shared" si="6"/>
        <v>8.6897406174352479E-4</v>
      </c>
      <c r="D104" s="269">
        <f t="shared" si="6"/>
        <v>8.5877326945333103E-4</v>
      </c>
      <c r="E104" s="269">
        <f t="shared" si="6"/>
        <v>8.5266528596371881E-4</v>
      </c>
      <c r="F104" s="269">
        <f t="shared" si="6"/>
        <v>8.2440385918427735E-4</v>
      </c>
      <c r="G104" s="269">
        <f t="shared" si="6"/>
        <v>8.3253032547767666E-4</v>
      </c>
      <c r="H104" s="269">
        <f t="shared" si="6"/>
        <v>8.0866058234859621E-4</v>
      </c>
      <c r="I104" s="269">
        <f t="shared" si="6"/>
        <v>8.1470037171172522E-4</v>
      </c>
      <c r="J104" s="269">
        <f t="shared" si="6"/>
        <v>8.1696141442224744E-4</v>
      </c>
      <c r="K104" s="269">
        <f t="shared" si="6"/>
        <v>8.3751921815208418E-4</v>
      </c>
      <c r="L104" s="269">
        <f t="shared" si="6"/>
        <v>8.3503095298515808E-4</v>
      </c>
      <c r="M104" s="269">
        <f t="shared" si="6"/>
        <v>8.4366477151555375E-4</v>
      </c>
      <c r="N104" s="269">
        <f t="shared" si="6"/>
        <v>8.4480401512524643E-4</v>
      </c>
      <c r="O104" s="269">
        <f t="shared" si="6"/>
        <v>8.3818145916443652E-4</v>
      </c>
      <c r="P104" s="269">
        <f t="shared" si="6"/>
        <v>8.3476511352367864E-4</v>
      </c>
      <c r="Q104" s="269">
        <f t="shared" si="6"/>
        <v>7.2374491222984745E-4</v>
      </c>
      <c r="R104" s="269">
        <f t="shared" si="6"/>
        <v>6.951022927482181E-4</v>
      </c>
      <c r="S104" s="269">
        <f t="shared" si="6"/>
        <v>6.9163743551951319E-4</v>
      </c>
      <c r="T104" s="269">
        <f t="shared" si="6"/>
        <v>7.0834159864486266E-4</v>
      </c>
      <c r="U104" s="269">
        <f t="shared" si="6"/>
        <v>7.3186738889133762E-4</v>
      </c>
      <c r="V104" s="269">
        <f t="shared" si="6"/>
        <v>7.1791134254834083E-4</v>
      </c>
      <c r="W104" s="269">
        <f t="shared" si="6"/>
        <v>7.3644414269981372E-4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1.6447643537523019E-3</v>
      </c>
      <c r="C105" s="270">
        <f t="shared" si="7"/>
        <v>1.6416823379080026E-3</v>
      </c>
      <c r="D105" s="270">
        <f t="shared" si="7"/>
        <v>1.62704909549952E-3</v>
      </c>
      <c r="E105" s="270">
        <f t="shared" si="7"/>
        <v>1.6185268030547378E-3</v>
      </c>
      <c r="F105" s="270">
        <f t="shared" si="7"/>
        <v>1.579424816925796E-3</v>
      </c>
      <c r="G105" s="270">
        <f t="shared" si="7"/>
        <v>1.5910409318468869E-3</v>
      </c>
      <c r="H105" s="270">
        <f t="shared" si="7"/>
        <v>1.5572757109385757E-3</v>
      </c>
      <c r="I105" s="270">
        <f t="shared" si="7"/>
        <v>1.5654737034055241E-3</v>
      </c>
      <c r="J105" s="270">
        <f t="shared" si="7"/>
        <v>1.568630107625784E-3</v>
      </c>
      <c r="K105" s="270">
        <f t="shared" si="7"/>
        <v>1.5946303670838272E-3</v>
      </c>
      <c r="L105" s="270">
        <f t="shared" si="7"/>
        <v>1.5942666169242476E-3</v>
      </c>
      <c r="M105" s="270">
        <f t="shared" si="7"/>
        <v>1.6077086018349406E-3</v>
      </c>
      <c r="N105" s="270">
        <f t="shared" si="7"/>
        <v>1.6080939759072304E-3</v>
      </c>
      <c r="O105" s="270">
        <f t="shared" si="7"/>
        <v>1.5994404368789557E-3</v>
      </c>
      <c r="P105" s="270">
        <f t="shared" si="7"/>
        <v>1.5940610259382818E-3</v>
      </c>
      <c r="Q105" s="270">
        <f t="shared" si="7"/>
        <v>1.4207852565030527E-3</v>
      </c>
      <c r="R105" s="270">
        <f t="shared" si="7"/>
        <v>1.3727988990725683E-3</v>
      </c>
      <c r="S105" s="270">
        <f t="shared" si="7"/>
        <v>1.3643624992298279E-3</v>
      </c>
      <c r="T105" s="270">
        <f t="shared" si="7"/>
        <v>1.3919193170440097E-3</v>
      </c>
      <c r="U105" s="270">
        <f t="shared" si="7"/>
        <v>1.4309635959289379E-3</v>
      </c>
      <c r="V105" s="270">
        <f t="shared" si="7"/>
        <v>1.4110768166147503E-3</v>
      </c>
      <c r="W105" s="270">
        <f t="shared" si="7"/>
        <v>1.4434412647012303E-3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0.16945560963551964</v>
      </c>
      <c r="C106" s="271">
        <f t="shared" si="8"/>
        <v>0.1701457051532371</v>
      </c>
      <c r="D106" s="271">
        <f t="shared" si="8"/>
        <v>0.16980072205167199</v>
      </c>
      <c r="E106" s="271">
        <f t="shared" si="8"/>
        <v>0.17114823781534555</v>
      </c>
      <c r="F106" s="271">
        <f t="shared" si="8"/>
        <v>0.17387789607685064</v>
      </c>
      <c r="G106" s="271">
        <f t="shared" si="8"/>
        <v>0.17341544490558744</v>
      </c>
      <c r="H106" s="271">
        <f t="shared" si="8"/>
        <v>0.17451869259797081</v>
      </c>
      <c r="I106" s="271">
        <f t="shared" si="8"/>
        <v>0.17380221235793458</v>
      </c>
      <c r="J106" s="271">
        <f t="shared" si="8"/>
        <v>0.17391597675909526</v>
      </c>
      <c r="K106" s="271">
        <f t="shared" si="8"/>
        <v>0.17216152271568291</v>
      </c>
      <c r="L106" s="271">
        <f t="shared" si="8"/>
        <v>0.17202891173919821</v>
      </c>
      <c r="M106" s="271">
        <f t="shared" si="8"/>
        <v>0.1714045385435182</v>
      </c>
      <c r="N106" s="271">
        <f t="shared" si="8"/>
        <v>0.17149471119698179</v>
      </c>
      <c r="O106" s="271">
        <f t="shared" si="8"/>
        <v>0.17209076476171428</v>
      </c>
      <c r="P106" s="271">
        <f t="shared" si="8"/>
        <v>0.17234884481774521</v>
      </c>
      <c r="Q106" s="271">
        <f t="shared" si="8"/>
        <v>0.16907246672532211</v>
      </c>
      <c r="R106" s="271">
        <f t="shared" si="8"/>
        <v>0.16943681952416517</v>
      </c>
      <c r="S106" s="271">
        <f t="shared" si="8"/>
        <v>0.17250005458300671</v>
      </c>
      <c r="T106" s="271">
        <f t="shared" si="8"/>
        <v>0.17142226796562526</v>
      </c>
      <c r="U106" s="271">
        <f t="shared" si="8"/>
        <v>0.16547532897305225</v>
      </c>
      <c r="V106" s="271">
        <f t="shared" si="8"/>
        <v>0.17018867547330832</v>
      </c>
      <c r="W106" s="271">
        <f t="shared" si="8"/>
        <v>0.17352079612571883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0.28135508088911393</v>
      </c>
      <c r="C107" s="271">
        <f t="shared" si="9"/>
        <v>0.28142040170881855</v>
      </c>
      <c r="D107" s="271">
        <f t="shared" si="9"/>
        <v>0.28643273689118287</v>
      </c>
      <c r="E107" s="271">
        <f t="shared" si="9"/>
        <v>0.28734662606111955</v>
      </c>
      <c r="F107" s="271">
        <f t="shared" si="9"/>
        <v>0.29611233973162249</v>
      </c>
      <c r="G107" s="271">
        <f t="shared" si="9"/>
        <v>0.29304297407968866</v>
      </c>
      <c r="H107" s="271">
        <f t="shared" si="9"/>
        <v>0.30241829139664456</v>
      </c>
      <c r="I107" s="271">
        <f t="shared" si="9"/>
        <v>0.30014997212278771</v>
      </c>
      <c r="J107" s="271">
        <f t="shared" si="9"/>
        <v>0.299104116120682</v>
      </c>
      <c r="K107" s="271">
        <f t="shared" si="9"/>
        <v>0.29262966268570823</v>
      </c>
      <c r="L107" s="271">
        <f t="shared" si="9"/>
        <v>0.29370862040654788</v>
      </c>
      <c r="M107" s="271">
        <f t="shared" si="9"/>
        <v>0.29049834736310592</v>
      </c>
      <c r="N107" s="271">
        <f t="shared" si="9"/>
        <v>0.29022270075094103</v>
      </c>
      <c r="O107" s="271">
        <f t="shared" si="9"/>
        <v>0.29217943818084907</v>
      </c>
      <c r="P107" s="271">
        <f t="shared" si="9"/>
        <v>0.2935026936900082</v>
      </c>
      <c r="Q107" s="271">
        <f t="shared" si="9"/>
        <v>0.35131165067331699</v>
      </c>
      <c r="R107" s="271">
        <f t="shared" si="9"/>
        <v>0.36572729474632359</v>
      </c>
      <c r="S107" s="271">
        <f t="shared" si="9"/>
        <v>0.36386911189570315</v>
      </c>
      <c r="T107" s="271">
        <f t="shared" si="9"/>
        <v>0.3566004335577328</v>
      </c>
      <c r="U107" s="271">
        <f t="shared" si="9"/>
        <v>0.35154167795128466</v>
      </c>
      <c r="V107" s="271">
        <f t="shared" si="9"/>
        <v>0.35190009434208525</v>
      </c>
      <c r="W107" s="271">
        <f t="shared" si="9"/>
        <v>0.33519026640481336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0.38824444027713606</v>
      </c>
      <c r="C108" s="271">
        <f t="shared" si="10"/>
        <v>0.3875131585809643</v>
      </c>
      <c r="D108" s="271">
        <f t="shared" si="10"/>
        <v>0.38405892364158506</v>
      </c>
      <c r="E108" s="271">
        <f t="shared" si="10"/>
        <v>0.38204143345636438</v>
      </c>
      <c r="F108" s="271">
        <f t="shared" si="10"/>
        <v>0.37279937082891568</v>
      </c>
      <c r="G108" s="271">
        <f t="shared" si="10"/>
        <v>0.37554439406463913</v>
      </c>
      <c r="H108" s="271">
        <f t="shared" si="10"/>
        <v>0.36739728206399358</v>
      </c>
      <c r="I108" s="271">
        <f t="shared" si="10"/>
        <v>0.36968082217543657</v>
      </c>
      <c r="J108" s="271">
        <f t="shared" si="10"/>
        <v>0.3704368883539475</v>
      </c>
      <c r="K108" s="271">
        <f t="shared" si="10"/>
        <v>0.37684330681123746</v>
      </c>
      <c r="L108" s="271">
        <f t="shared" si="10"/>
        <v>0.37612429053446506</v>
      </c>
      <c r="M108" s="271">
        <f t="shared" si="10"/>
        <v>0.37929556501530659</v>
      </c>
      <c r="N108" s="271">
        <f t="shared" si="10"/>
        <v>0.37938648365337613</v>
      </c>
      <c r="O108" s="271">
        <f t="shared" si="10"/>
        <v>0.37734491407331344</v>
      </c>
      <c r="P108" s="271">
        <f t="shared" si="10"/>
        <v>0.37607578687584498</v>
      </c>
      <c r="Q108" s="271">
        <f t="shared" si="10"/>
        <v>0.33527967021704419</v>
      </c>
      <c r="R108" s="271">
        <f t="shared" si="10"/>
        <v>0.3239414421263061</v>
      </c>
      <c r="S108" s="271">
        <f t="shared" si="10"/>
        <v>0.32199485611703854</v>
      </c>
      <c r="T108" s="271">
        <f t="shared" si="10"/>
        <v>0.32847931428207239</v>
      </c>
      <c r="U108" s="271">
        <f t="shared" si="10"/>
        <v>0.33771289244687419</v>
      </c>
      <c r="V108" s="271">
        <f t="shared" si="10"/>
        <v>0.33310427871626752</v>
      </c>
      <c r="W108" s="271">
        <f t="shared" si="10"/>
        <v>0.34069097006949922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0.20913382526723756</v>
      </c>
      <c r="C109" s="272">
        <f t="shared" si="11"/>
        <v>0.20926941166198529</v>
      </c>
      <c r="D109" s="272">
        <f t="shared" si="11"/>
        <v>0.20816511028186468</v>
      </c>
      <c r="E109" s="272">
        <f t="shared" si="11"/>
        <v>0.19864861228188666</v>
      </c>
      <c r="F109" s="272">
        <f t="shared" si="11"/>
        <v>0.18855200663839236</v>
      </c>
      <c r="G109" s="272">
        <f t="shared" si="11"/>
        <v>0.18839970750159857</v>
      </c>
      <c r="H109" s="272">
        <f t="shared" si="11"/>
        <v>0.18363615973597744</v>
      </c>
      <c r="I109" s="272">
        <f t="shared" si="11"/>
        <v>0.17646981919732374</v>
      </c>
      <c r="J109" s="272">
        <f t="shared" si="11"/>
        <v>0.17907888386714402</v>
      </c>
      <c r="K109" s="272">
        <f t="shared" si="11"/>
        <v>0.18032146584322176</v>
      </c>
      <c r="L109" s="272">
        <f t="shared" si="11"/>
        <v>0.19001585860115994</v>
      </c>
      <c r="M109" s="272">
        <f t="shared" si="11"/>
        <v>0.18926395940306615</v>
      </c>
      <c r="N109" s="272">
        <f t="shared" si="11"/>
        <v>0.18848931862033444</v>
      </c>
      <c r="O109" s="272">
        <f t="shared" si="11"/>
        <v>0.18865154124599393</v>
      </c>
      <c r="P109" s="272">
        <f t="shared" si="11"/>
        <v>0.18244005461965135</v>
      </c>
      <c r="Q109" s="272">
        <f t="shared" si="11"/>
        <v>0.16903482942523637</v>
      </c>
      <c r="R109" s="272">
        <f t="shared" si="11"/>
        <v>0.16573791821818626</v>
      </c>
      <c r="S109" s="272">
        <f t="shared" si="11"/>
        <v>0.16851931662406947</v>
      </c>
      <c r="T109" s="272">
        <f t="shared" si="11"/>
        <v>0.16977216282754137</v>
      </c>
      <c r="U109" s="272">
        <f t="shared" si="11"/>
        <v>0.17984322902048683</v>
      </c>
      <c r="V109" s="272">
        <f t="shared" si="11"/>
        <v>0.18633096738428687</v>
      </c>
      <c r="W109" s="272">
        <f t="shared" si="11"/>
        <v>0.19576725173965273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0.17911061500989869</v>
      </c>
      <c r="C110" s="272">
        <f t="shared" si="12"/>
        <v>0.17824374691897901</v>
      </c>
      <c r="D110" s="272">
        <f t="shared" si="12"/>
        <v>0.17589381335972037</v>
      </c>
      <c r="E110" s="272">
        <f t="shared" si="12"/>
        <v>0.18339282117447772</v>
      </c>
      <c r="F110" s="272">
        <f t="shared" si="12"/>
        <v>0.18424736419052337</v>
      </c>
      <c r="G110" s="272">
        <f t="shared" si="12"/>
        <v>0.18714468656304051</v>
      </c>
      <c r="H110" s="272">
        <f t="shared" si="12"/>
        <v>0.18376112232801617</v>
      </c>
      <c r="I110" s="272">
        <f t="shared" si="12"/>
        <v>0.19321100297811281</v>
      </c>
      <c r="J110" s="272">
        <f t="shared" si="12"/>
        <v>0.19135800448680348</v>
      </c>
      <c r="K110" s="272">
        <f t="shared" si="12"/>
        <v>0.1965218409680157</v>
      </c>
      <c r="L110" s="272">
        <f t="shared" si="12"/>
        <v>0.18610843193330498</v>
      </c>
      <c r="M110" s="272">
        <f t="shared" si="12"/>
        <v>0.19003160561224047</v>
      </c>
      <c r="N110" s="272">
        <f t="shared" si="12"/>
        <v>0.19089716503304152</v>
      </c>
      <c r="O110" s="272">
        <f t="shared" si="12"/>
        <v>0.18869337282731952</v>
      </c>
      <c r="P110" s="272">
        <f t="shared" si="12"/>
        <v>0.19363573225619365</v>
      </c>
      <c r="Q110" s="272">
        <f t="shared" si="12"/>
        <v>0.16624484079180779</v>
      </c>
      <c r="R110" s="272">
        <f t="shared" si="12"/>
        <v>0.15820352390811968</v>
      </c>
      <c r="S110" s="272">
        <f t="shared" si="12"/>
        <v>0.15347553949296913</v>
      </c>
      <c r="T110" s="272">
        <f t="shared" si="12"/>
        <v>0.15870715145453099</v>
      </c>
      <c r="U110" s="272">
        <f t="shared" si="12"/>
        <v>0.15786966342638734</v>
      </c>
      <c r="V110" s="272">
        <f t="shared" si="12"/>
        <v>0.14677331133198071</v>
      </c>
      <c r="W110" s="272">
        <f t="shared" si="12"/>
        <v>0.14492371832984646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0.11960692731614006</v>
      </c>
      <c r="C111" s="271">
        <f t="shared" si="13"/>
        <v>0.11965383500356742</v>
      </c>
      <c r="D111" s="271">
        <f t="shared" si="13"/>
        <v>0.11892050723298871</v>
      </c>
      <c r="E111" s="271">
        <f t="shared" si="13"/>
        <v>0.11896363882417041</v>
      </c>
      <c r="F111" s="271">
        <f t="shared" si="13"/>
        <v>0.11803815256688224</v>
      </c>
      <c r="G111" s="271">
        <f t="shared" si="13"/>
        <v>0.1184427631764562</v>
      </c>
      <c r="H111" s="271">
        <f t="shared" si="13"/>
        <v>0.1172335356753566</v>
      </c>
      <c r="I111" s="271">
        <f t="shared" si="13"/>
        <v>0.11765118269038075</v>
      </c>
      <c r="J111" s="271">
        <f t="shared" si="13"/>
        <v>0.11772094816099497</v>
      </c>
      <c r="K111" s="271">
        <f t="shared" si="13"/>
        <v>0.1185800010725524</v>
      </c>
      <c r="L111" s="271">
        <f t="shared" si="13"/>
        <v>0.11846649924674142</v>
      </c>
      <c r="M111" s="271">
        <f t="shared" si="13"/>
        <v>0.11872272689512509</v>
      </c>
      <c r="N111" s="271">
        <f t="shared" si="13"/>
        <v>0.11876494733308256</v>
      </c>
      <c r="O111" s="271">
        <f t="shared" si="13"/>
        <v>0.11856436800934582</v>
      </c>
      <c r="P111" s="271">
        <f t="shared" si="13"/>
        <v>0.11841332441378359</v>
      </c>
      <c r="Q111" s="271">
        <f t="shared" si="13"/>
        <v>0.10991265913013271</v>
      </c>
      <c r="R111" s="271">
        <f t="shared" si="13"/>
        <v>0.10782498015481382</v>
      </c>
      <c r="S111" s="271">
        <f t="shared" si="13"/>
        <v>0.10873294784533205</v>
      </c>
      <c r="T111" s="271">
        <f t="shared" si="13"/>
        <v>0.10980568797931978</v>
      </c>
      <c r="U111" s="271">
        <f t="shared" si="13"/>
        <v>0.11046598409941509</v>
      </c>
      <c r="V111" s="271">
        <f t="shared" si="13"/>
        <v>0.11065911743151979</v>
      </c>
      <c r="W111" s="271">
        <f t="shared" si="13"/>
        <v>0.11557267322815588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4.6095358351387963E-2</v>
      </c>
      <c r="C112" s="272">
        <f t="shared" si="14"/>
        <v>4.6125243060116845E-2</v>
      </c>
      <c r="D112" s="272">
        <f t="shared" si="14"/>
        <v>4.5881843085103062E-2</v>
      </c>
      <c r="E112" s="272">
        <f t="shared" si="14"/>
        <v>4.3784303937627889E-2</v>
      </c>
      <c r="F112" s="272">
        <f t="shared" si="14"/>
        <v>4.1558902787551831E-2</v>
      </c>
      <c r="G112" s="272">
        <f t="shared" si="14"/>
        <v>4.1525334409609399E-2</v>
      </c>
      <c r="H112" s="272">
        <f t="shared" si="14"/>
        <v>4.0475396930582878E-2</v>
      </c>
      <c r="I112" s="272">
        <f t="shared" si="14"/>
        <v>3.8895857921170097E-2</v>
      </c>
      <c r="J112" s="272">
        <f t="shared" si="14"/>
        <v>3.9470924009898843E-2</v>
      </c>
      <c r="K112" s="272">
        <f t="shared" si="14"/>
        <v>3.9744802524744931E-2</v>
      </c>
      <c r="L112" s="272">
        <f t="shared" si="14"/>
        <v>4.1881551602065401E-2</v>
      </c>
      <c r="M112" s="272">
        <f t="shared" si="14"/>
        <v>4.1715824881694029E-2</v>
      </c>
      <c r="N112" s="272">
        <f t="shared" si="14"/>
        <v>4.1545085669957287E-2</v>
      </c>
      <c r="O112" s="272">
        <f t="shared" si="14"/>
        <v>4.158084129223847E-2</v>
      </c>
      <c r="P112" s="272">
        <f t="shared" si="14"/>
        <v>4.021176241860222E-2</v>
      </c>
      <c r="Q112" s="272">
        <f t="shared" si="14"/>
        <v>3.7257105713365615E-2</v>
      </c>
      <c r="R112" s="272">
        <f t="shared" si="14"/>
        <v>3.6530430803902843E-2</v>
      </c>
      <c r="S112" s="272">
        <f t="shared" si="14"/>
        <v>3.71434811130689E-2</v>
      </c>
      <c r="T112" s="272">
        <f t="shared" si="14"/>
        <v>3.7419621974712977E-2</v>
      </c>
      <c r="U112" s="272">
        <f t="shared" si="14"/>
        <v>3.9639393953498164E-2</v>
      </c>
      <c r="V112" s="272">
        <f t="shared" si="14"/>
        <v>4.1069361699687779E-2</v>
      </c>
      <c r="W112" s="272">
        <f t="shared" si="14"/>
        <v>4.3149220891812105E-2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3.4033651067593255E-2</v>
      </c>
      <c r="C113" s="272">
        <f t="shared" si="15"/>
        <v>3.4241741154844199E-2</v>
      </c>
      <c r="D113" s="272">
        <f t="shared" si="15"/>
        <v>3.4269764146903234E-2</v>
      </c>
      <c r="E113" s="272">
        <f t="shared" si="15"/>
        <v>3.4757572408342964E-2</v>
      </c>
      <c r="F113" s="272">
        <f t="shared" si="15"/>
        <v>3.5869136772463603E-2</v>
      </c>
      <c r="G113" s="272">
        <f t="shared" si="15"/>
        <v>3.5668714554029576E-2</v>
      </c>
      <c r="H113" s="272">
        <f t="shared" si="15"/>
        <v>3.6255198706550633E-2</v>
      </c>
      <c r="I113" s="272">
        <f t="shared" si="15"/>
        <v>3.616952876836442E-2</v>
      </c>
      <c r="J113" s="272">
        <f t="shared" si="15"/>
        <v>3.6072649071027987E-2</v>
      </c>
      <c r="K113" s="272">
        <f t="shared" si="15"/>
        <v>3.5519658023840953E-2</v>
      </c>
      <c r="L113" s="272">
        <f t="shared" si="15"/>
        <v>3.5564635166680542E-2</v>
      </c>
      <c r="M113" s="272">
        <f t="shared" si="15"/>
        <v>3.5121879599708146E-2</v>
      </c>
      <c r="N113" s="272">
        <f t="shared" si="15"/>
        <v>3.5144060585906585E-2</v>
      </c>
      <c r="O113" s="272">
        <f t="shared" si="15"/>
        <v>3.53934652916401E-2</v>
      </c>
      <c r="P113" s="272">
        <f t="shared" si="15"/>
        <v>3.552215106499293E-2</v>
      </c>
      <c r="Q113" s="272">
        <f t="shared" si="15"/>
        <v>3.6013391391682623E-2</v>
      </c>
      <c r="R113" s="272">
        <f t="shared" si="15"/>
        <v>3.6424780590746803E-2</v>
      </c>
      <c r="S113" s="272">
        <f t="shared" si="15"/>
        <v>3.7761796903812449E-2</v>
      </c>
      <c r="T113" s="272">
        <f t="shared" si="15"/>
        <v>3.7405292282917203E-2</v>
      </c>
      <c r="U113" s="272">
        <f t="shared" si="15"/>
        <v>3.6030407848990628E-2</v>
      </c>
      <c r="V113" s="272">
        <f t="shared" si="15"/>
        <v>3.7239329522096548E-2</v>
      </c>
      <c r="W113" s="272">
        <f t="shared" si="15"/>
        <v>4.048069644071773E-2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3.9477917897158835E-2</v>
      </c>
      <c r="C114" s="273">
        <f t="shared" si="16"/>
        <v>3.9286850788606373E-2</v>
      </c>
      <c r="D114" s="273">
        <f t="shared" si="16"/>
        <v>3.8768900000982418E-2</v>
      </c>
      <c r="E114" s="273">
        <f t="shared" si="16"/>
        <v>4.0421762478199542E-2</v>
      </c>
      <c r="F114" s="273">
        <f t="shared" si="16"/>
        <v>4.0610113006866823E-2</v>
      </c>
      <c r="G114" s="273">
        <f t="shared" si="16"/>
        <v>4.1248714212817221E-2</v>
      </c>
      <c r="H114" s="273">
        <f t="shared" si="16"/>
        <v>4.0502940038223079E-2</v>
      </c>
      <c r="I114" s="273">
        <f t="shared" si="16"/>
        <v>4.2585796000846235E-2</v>
      </c>
      <c r="J114" s="273">
        <f t="shared" si="16"/>
        <v>4.2177375080068143E-2</v>
      </c>
      <c r="K114" s="273">
        <f t="shared" si="16"/>
        <v>4.3315540523966509E-2</v>
      </c>
      <c r="L114" s="273">
        <f t="shared" si="16"/>
        <v>4.102031247799548E-2</v>
      </c>
      <c r="M114" s="273">
        <f t="shared" si="16"/>
        <v>4.1885022413722904E-2</v>
      </c>
      <c r="N114" s="273">
        <f t="shared" si="16"/>
        <v>4.2075801077218686E-2</v>
      </c>
      <c r="O114" s="273">
        <f t="shared" si="16"/>
        <v>4.1590061425467249E-2</v>
      </c>
      <c r="P114" s="273">
        <f t="shared" si="16"/>
        <v>4.2679410930188455E-2</v>
      </c>
      <c r="Q114" s="273">
        <f t="shared" si="16"/>
        <v>3.6642162025084461E-2</v>
      </c>
      <c r="R114" s="273">
        <f t="shared" si="16"/>
        <v>3.4869768760164163E-2</v>
      </c>
      <c r="S114" s="273">
        <f t="shared" si="16"/>
        <v>3.3827669828450695E-2</v>
      </c>
      <c r="T114" s="273">
        <f t="shared" si="16"/>
        <v>3.4980773721689604E-2</v>
      </c>
      <c r="U114" s="273">
        <f t="shared" si="16"/>
        <v>3.4796182296926298E-2</v>
      </c>
      <c r="V114" s="273">
        <f t="shared" si="16"/>
        <v>3.2350426209735474E-2</v>
      </c>
      <c r="W114" s="273">
        <f t="shared" si="16"/>
        <v>3.1942755895626049E-2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1.0000000000000004</v>
      </c>
      <c r="C117" s="234">
        <f t="shared" si="17"/>
        <v>1</v>
      </c>
      <c r="D117" s="234">
        <f t="shared" si="17"/>
        <v>1</v>
      </c>
      <c r="E117" s="234">
        <f t="shared" si="17"/>
        <v>0.99999999999999978</v>
      </c>
      <c r="F117" s="234">
        <f t="shared" si="17"/>
        <v>0.99999999999999967</v>
      </c>
      <c r="G117" s="234">
        <f t="shared" si="17"/>
        <v>1.0000000000000004</v>
      </c>
      <c r="H117" s="234">
        <f t="shared" si="17"/>
        <v>0.99999999999999967</v>
      </c>
      <c r="I117" s="234">
        <f t="shared" si="17"/>
        <v>1.0000000000000002</v>
      </c>
      <c r="J117" s="234">
        <f t="shared" si="17"/>
        <v>1</v>
      </c>
      <c r="K117" s="234">
        <f t="shared" si="17"/>
        <v>0.99999999999999978</v>
      </c>
      <c r="L117" s="234">
        <f t="shared" si="17"/>
        <v>0.99999999999999978</v>
      </c>
      <c r="M117" s="234">
        <f t="shared" si="17"/>
        <v>1</v>
      </c>
      <c r="N117" s="234">
        <f t="shared" si="17"/>
        <v>0.99999999999999956</v>
      </c>
      <c r="O117" s="234">
        <f t="shared" si="17"/>
        <v>1</v>
      </c>
      <c r="P117" s="234">
        <f t="shared" si="17"/>
        <v>1</v>
      </c>
      <c r="Q117" s="234">
        <f t="shared" si="17"/>
        <v>1</v>
      </c>
      <c r="R117" s="234">
        <f t="shared" si="17"/>
        <v>1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2.9123627279720884E-3</v>
      </c>
      <c r="C118" s="268">
        <f t="shared" si="18"/>
        <v>2.9093875106991859E-3</v>
      </c>
      <c r="D118" s="268">
        <f t="shared" si="18"/>
        <v>2.9005169527839443E-3</v>
      </c>
      <c r="E118" s="268">
        <f t="shared" si="18"/>
        <v>2.8892053673323275E-3</v>
      </c>
      <c r="F118" s="268">
        <f t="shared" si="18"/>
        <v>2.8500627258909597E-3</v>
      </c>
      <c r="G118" s="268">
        <f t="shared" si="18"/>
        <v>2.8597614173376316E-3</v>
      </c>
      <c r="H118" s="268">
        <f t="shared" si="18"/>
        <v>2.8312553812692961E-3</v>
      </c>
      <c r="I118" s="268">
        <f t="shared" si="18"/>
        <v>2.8376322563121331E-3</v>
      </c>
      <c r="J118" s="268">
        <f t="shared" si="18"/>
        <v>2.8402959762713429E-3</v>
      </c>
      <c r="K118" s="268">
        <f t="shared" si="18"/>
        <v>2.8685900883822827E-3</v>
      </c>
      <c r="L118" s="268">
        <f t="shared" si="18"/>
        <v>2.8668218387001405E-3</v>
      </c>
      <c r="M118" s="268">
        <f t="shared" si="18"/>
        <v>2.8771133540551109E-3</v>
      </c>
      <c r="N118" s="268">
        <f t="shared" si="18"/>
        <v>2.8788399387985873E-3</v>
      </c>
      <c r="O118" s="268">
        <f t="shared" si="18"/>
        <v>2.869605952784419E-3</v>
      </c>
      <c r="P118" s="268">
        <f t="shared" si="18"/>
        <v>2.8650287644695197E-3</v>
      </c>
      <c r="Q118" s="268">
        <f t="shared" si="18"/>
        <v>2.7611153558506074E-3</v>
      </c>
      <c r="R118" s="268">
        <f t="shared" si="18"/>
        <v>2.7303584015218939E-3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2.1519274529494242E-3</v>
      </c>
      <c r="C119" s="269">
        <f t="shared" si="19"/>
        <v>2.1497290826480338E-3</v>
      </c>
      <c r="D119" s="269">
        <f t="shared" si="19"/>
        <v>2.1431746803006056E-3</v>
      </c>
      <c r="E119" s="269">
        <f t="shared" si="19"/>
        <v>2.1348166172626714E-3</v>
      </c>
      <c r="F119" s="269">
        <f t="shared" si="19"/>
        <v>2.1058943529136541E-3</v>
      </c>
      <c r="G119" s="269">
        <f t="shared" si="19"/>
        <v>2.1130606581892027E-3</v>
      </c>
      <c r="H119" s="269">
        <f t="shared" si="19"/>
        <v>2.0919977181230354E-3</v>
      </c>
      <c r="I119" s="269">
        <f t="shared" si="19"/>
        <v>2.0967095530661593E-3</v>
      </c>
      <c r="J119" s="269">
        <f t="shared" si="19"/>
        <v>2.0986777598599547E-3</v>
      </c>
      <c r="K119" s="269">
        <f t="shared" si="19"/>
        <v>2.1195841105777309E-3</v>
      </c>
      <c r="L119" s="269">
        <f t="shared" si="19"/>
        <v>2.1182775614318689E-3</v>
      </c>
      <c r="M119" s="269">
        <f t="shared" si="19"/>
        <v>2.1258819007581825E-3</v>
      </c>
      <c r="N119" s="269">
        <f t="shared" si="19"/>
        <v>2.1271576639293162E-3</v>
      </c>
      <c r="O119" s="269">
        <f t="shared" si="19"/>
        <v>2.1203347267267532E-3</v>
      </c>
      <c r="P119" s="269">
        <f t="shared" si="19"/>
        <v>2.1169526695751666E-3</v>
      </c>
      <c r="Q119" s="269">
        <f t="shared" si="19"/>
        <v>2.0401716715940901E-3</v>
      </c>
      <c r="R119" s="269">
        <f t="shared" si="19"/>
        <v>2.0174455414478086E-3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5.3798186323735599E-2</v>
      </c>
      <c r="C120" s="269">
        <f t="shared" si="20"/>
        <v>5.3743227066200848E-2</v>
      </c>
      <c r="D120" s="269">
        <f t="shared" si="20"/>
        <v>5.357936700751513E-2</v>
      </c>
      <c r="E120" s="269">
        <f t="shared" si="20"/>
        <v>5.3370415431566801E-2</v>
      </c>
      <c r="F120" s="269">
        <f t="shared" si="20"/>
        <v>5.2647358822841349E-2</v>
      </c>
      <c r="G120" s="269">
        <f t="shared" si="20"/>
        <v>5.2826516454730056E-2</v>
      </c>
      <c r="H120" s="269">
        <f t="shared" si="20"/>
        <v>5.2299942953075891E-2</v>
      </c>
      <c r="I120" s="269">
        <f t="shared" si="20"/>
        <v>5.2417738826653952E-2</v>
      </c>
      <c r="J120" s="269">
        <f t="shared" si="20"/>
        <v>5.2466943996498878E-2</v>
      </c>
      <c r="K120" s="269">
        <f t="shared" si="20"/>
        <v>5.2989602764443249E-2</v>
      </c>
      <c r="L120" s="269">
        <f t="shared" si="20"/>
        <v>5.2956939035796693E-2</v>
      </c>
      <c r="M120" s="269">
        <f t="shared" si="20"/>
        <v>5.3147047518954584E-2</v>
      </c>
      <c r="N120" s="269">
        <f t="shared" si="20"/>
        <v>5.3178941598232922E-2</v>
      </c>
      <c r="O120" s="269">
        <f t="shared" si="20"/>
        <v>5.3008368168168833E-2</v>
      </c>
      <c r="P120" s="269">
        <f t="shared" si="20"/>
        <v>5.2923816739379181E-2</v>
      </c>
      <c r="Q120" s="269">
        <f t="shared" si="20"/>
        <v>5.1004291789852274E-2</v>
      </c>
      <c r="R120" s="269">
        <f t="shared" si="20"/>
        <v>5.0436138536195219E-2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1.3449546580933899E-3</v>
      </c>
      <c r="C121" s="269">
        <f t="shared" si="21"/>
        <v>1.3435806766550213E-3</v>
      </c>
      <c r="D121" s="269">
        <f t="shared" si="21"/>
        <v>1.3394841751878785E-3</v>
      </c>
      <c r="E121" s="269">
        <f t="shared" si="21"/>
        <v>1.3342603857891704E-3</v>
      </c>
      <c r="F121" s="269">
        <f t="shared" si="21"/>
        <v>1.3161839705710344E-3</v>
      </c>
      <c r="G121" s="269">
        <f t="shared" si="21"/>
        <v>1.3206629113682526E-3</v>
      </c>
      <c r="H121" s="269">
        <f t="shared" si="21"/>
        <v>1.3074985738268975E-3</v>
      </c>
      <c r="I121" s="269">
        <f t="shared" si="21"/>
        <v>1.3104434706663495E-3</v>
      </c>
      <c r="J121" s="269">
        <f t="shared" si="21"/>
        <v>1.3116735999124719E-3</v>
      </c>
      <c r="K121" s="269">
        <f t="shared" si="21"/>
        <v>1.3247400691110819E-3</v>
      </c>
      <c r="L121" s="269">
        <f t="shared" si="21"/>
        <v>1.3239234758949175E-3</v>
      </c>
      <c r="M121" s="269">
        <f t="shared" si="21"/>
        <v>1.3286761879738648E-3</v>
      </c>
      <c r="N121" s="269">
        <f t="shared" si="21"/>
        <v>1.3294735399558236E-3</v>
      </c>
      <c r="O121" s="269">
        <f t="shared" si="21"/>
        <v>1.3252092042042216E-3</v>
      </c>
      <c r="P121" s="269">
        <f t="shared" si="21"/>
        <v>1.3230954184844802E-3</v>
      </c>
      <c r="Q121" s="269">
        <f t="shared" si="21"/>
        <v>1.2751072947463074E-3</v>
      </c>
      <c r="R121" s="269">
        <f t="shared" si="21"/>
        <v>1.2609034634048809E-3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1.8343274743003928E-3</v>
      </c>
      <c r="C122" s="270">
        <f t="shared" si="22"/>
        <v>1.8321567546223229E-3</v>
      </c>
      <c r="D122" s="270">
        <f t="shared" si="22"/>
        <v>1.8317925706251106E-3</v>
      </c>
      <c r="E122" s="270">
        <f t="shared" si="22"/>
        <v>1.8280937837061801E-3</v>
      </c>
      <c r="F122" s="270">
        <f t="shared" si="22"/>
        <v>1.8200868214928152E-3</v>
      </c>
      <c r="G122" s="270">
        <f t="shared" si="22"/>
        <v>1.8217544478795252E-3</v>
      </c>
      <c r="H122" s="270">
        <f t="shared" si="22"/>
        <v>1.8174272094519568E-3</v>
      </c>
      <c r="I122" s="270">
        <f t="shared" si="22"/>
        <v>1.8175347368745186E-3</v>
      </c>
      <c r="J122" s="270">
        <f t="shared" si="22"/>
        <v>1.8178638159626445E-3</v>
      </c>
      <c r="K122" s="270">
        <f t="shared" si="22"/>
        <v>1.8205914031612595E-3</v>
      </c>
      <c r="L122" s="270">
        <f t="shared" si="22"/>
        <v>1.8244746248706873E-3</v>
      </c>
      <c r="M122" s="270">
        <f t="shared" si="22"/>
        <v>1.8275662893367998E-3</v>
      </c>
      <c r="N122" s="270">
        <f t="shared" si="22"/>
        <v>1.8266347698394129E-3</v>
      </c>
      <c r="O122" s="270">
        <f t="shared" si="22"/>
        <v>1.8252864574087937E-3</v>
      </c>
      <c r="P122" s="270">
        <f t="shared" si="22"/>
        <v>1.8236789477840054E-3</v>
      </c>
      <c r="Q122" s="270">
        <f t="shared" si="22"/>
        <v>1.8067839109271089E-3</v>
      </c>
      <c r="R122" s="270">
        <f t="shared" si="22"/>
        <v>1.7974491173394752E-3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0.11316239455686018</v>
      </c>
      <c r="C123" s="271">
        <f t="shared" si="23"/>
        <v>0.11389180629255896</v>
      </c>
      <c r="D123" s="271">
        <f t="shared" si="23"/>
        <v>0.11506861931894856</v>
      </c>
      <c r="E123" s="271">
        <f t="shared" si="23"/>
        <v>0.1171028206993843</v>
      </c>
      <c r="F123" s="271">
        <f t="shared" si="23"/>
        <v>0.12331531348515321</v>
      </c>
      <c r="G123" s="271">
        <f t="shared" si="23"/>
        <v>0.12182695309902429</v>
      </c>
      <c r="H123" s="271">
        <f t="shared" si="23"/>
        <v>0.12623965786477295</v>
      </c>
      <c r="I123" s="271">
        <f t="shared" si="23"/>
        <v>0.12510251951754733</v>
      </c>
      <c r="J123" s="271">
        <f t="shared" si="23"/>
        <v>0.1247552529379292</v>
      </c>
      <c r="K123" s="271">
        <f t="shared" si="23"/>
        <v>0.12045183372791769</v>
      </c>
      <c r="L123" s="271">
        <f t="shared" si="23"/>
        <v>0.12043019171941208</v>
      </c>
      <c r="M123" s="271">
        <f t="shared" si="23"/>
        <v>0.11877612629437501</v>
      </c>
      <c r="N123" s="271">
        <f t="shared" si="23"/>
        <v>0.11870835189172496</v>
      </c>
      <c r="O123" s="271">
        <f t="shared" si="23"/>
        <v>0.12006962008012796</v>
      </c>
      <c r="P123" s="271">
        <f t="shared" si="23"/>
        <v>0.12093513089906327</v>
      </c>
      <c r="Q123" s="271">
        <f t="shared" si="23"/>
        <v>0.13664500756526438</v>
      </c>
      <c r="R123" s="271">
        <f t="shared" si="23"/>
        <v>0.14197351434144406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0.39956223474296682</v>
      </c>
      <c r="C124" s="271">
        <f t="shared" si="24"/>
        <v>0.39915404916532943</v>
      </c>
      <c r="D124" s="271">
        <f t="shared" si="24"/>
        <v>0.39793705105242672</v>
      </c>
      <c r="E124" s="271">
        <f t="shared" si="24"/>
        <v>0.39638515563839571</v>
      </c>
      <c r="F124" s="271">
        <f t="shared" si="24"/>
        <v>0.39101497247479455</v>
      </c>
      <c r="G124" s="271">
        <f t="shared" si="24"/>
        <v>0.39234558654676238</v>
      </c>
      <c r="H124" s="271">
        <f t="shared" si="24"/>
        <v>0.38843469475923481</v>
      </c>
      <c r="I124" s="271">
        <f t="shared" si="24"/>
        <v>0.38930957151078793</v>
      </c>
      <c r="J124" s="271">
        <f t="shared" si="24"/>
        <v>0.38967502114706054</v>
      </c>
      <c r="K124" s="271">
        <f t="shared" si="24"/>
        <v>0.39355683798138991</v>
      </c>
      <c r="L124" s="271">
        <f t="shared" si="24"/>
        <v>0.39331424258357262</v>
      </c>
      <c r="M124" s="271">
        <f t="shared" si="24"/>
        <v>0.39472618925993563</v>
      </c>
      <c r="N124" s="271">
        <f t="shared" si="24"/>
        <v>0.39496306842747547</v>
      </c>
      <c r="O124" s="271">
        <f t="shared" si="24"/>
        <v>0.3936962097178891</v>
      </c>
      <c r="P124" s="271">
        <f t="shared" si="24"/>
        <v>0.39306824137645452</v>
      </c>
      <c r="Q124" s="271">
        <f t="shared" si="24"/>
        <v>0.37881181879256764</v>
      </c>
      <c r="R124" s="271">
        <f t="shared" si="24"/>
        <v>0.37459211178717505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0.31554047443389288</v>
      </c>
      <c r="C125" s="271">
        <f t="shared" si="25"/>
        <v>0.31516399689445351</v>
      </c>
      <c r="D125" s="271">
        <f t="shared" si="25"/>
        <v>0.31510125947140138</v>
      </c>
      <c r="E125" s="271">
        <f t="shared" si="25"/>
        <v>0.31446019915735862</v>
      </c>
      <c r="F125" s="271">
        <f t="shared" si="25"/>
        <v>0.31307252889743015</v>
      </c>
      <c r="G125" s="271">
        <f t="shared" si="25"/>
        <v>0.31336205922862348</v>
      </c>
      <c r="H125" s="271">
        <f t="shared" si="25"/>
        <v>0.31246695712150546</v>
      </c>
      <c r="I125" s="271">
        <f t="shared" si="25"/>
        <v>0.312781103569302</v>
      </c>
      <c r="J125" s="271">
        <f t="shared" si="25"/>
        <v>0.31284676568029129</v>
      </c>
      <c r="K125" s="271">
        <f t="shared" si="25"/>
        <v>0.3135377999498814</v>
      </c>
      <c r="L125" s="271">
        <f t="shared" si="25"/>
        <v>0.3136786064464463</v>
      </c>
      <c r="M125" s="271">
        <f t="shared" si="25"/>
        <v>0.31421015069930158</v>
      </c>
      <c r="N125" s="271">
        <f t="shared" si="25"/>
        <v>0.31404999624506319</v>
      </c>
      <c r="O125" s="271">
        <f t="shared" si="25"/>
        <v>0.31381818333929534</v>
      </c>
      <c r="P125" s="271">
        <f t="shared" si="25"/>
        <v>0.31354180713099977</v>
      </c>
      <c r="Q125" s="271">
        <f t="shared" si="25"/>
        <v>0.31071458286044512</v>
      </c>
      <c r="R125" s="271">
        <f t="shared" si="25"/>
        <v>0.3090956102444366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0.16997071844195361</v>
      </c>
      <c r="C126" s="272">
        <f t="shared" si="26"/>
        <v>0.17019856680134401</v>
      </c>
      <c r="D126" s="272">
        <f t="shared" si="26"/>
        <v>0.17078912737107008</v>
      </c>
      <c r="E126" s="272">
        <f t="shared" si="26"/>
        <v>0.1635086582503617</v>
      </c>
      <c r="F126" s="272">
        <f t="shared" si="26"/>
        <v>0.1583437585093368</v>
      </c>
      <c r="G126" s="272">
        <f t="shared" si="26"/>
        <v>0.15720463741128218</v>
      </c>
      <c r="H126" s="272">
        <f t="shared" si="26"/>
        <v>0.15618033897209138</v>
      </c>
      <c r="I126" s="272">
        <f t="shared" si="26"/>
        <v>0.1493083262215317</v>
      </c>
      <c r="J126" s="272">
        <f t="shared" si="26"/>
        <v>0.1512383117902181</v>
      </c>
      <c r="K126" s="272">
        <f t="shared" si="26"/>
        <v>0.15002945431784298</v>
      </c>
      <c r="L126" s="272">
        <f t="shared" si="26"/>
        <v>0.15846865312538291</v>
      </c>
      <c r="M126" s="272">
        <f t="shared" si="26"/>
        <v>0.15678711456482239</v>
      </c>
      <c r="N126" s="272">
        <f t="shared" si="26"/>
        <v>0.15602840996052397</v>
      </c>
      <c r="O126" s="272">
        <f t="shared" si="26"/>
        <v>0.15689169709194406</v>
      </c>
      <c r="P126" s="272">
        <f t="shared" si="26"/>
        <v>0.15210387484320614</v>
      </c>
      <c r="Q126" s="272">
        <f t="shared" si="26"/>
        <v>0.15665007806691289</v>
      </c>
      <c r="R126" s="272">
        <f t="shared" si="26"/>
        <v>0.15814235633463189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0.1455697559919393</v>
      </c>
      <c r="C127" s="272">
        <f t="shared" si="27"/>
        <v>0.14496543009310961</v>
      </c>
      <c r="D127" s="272">
        <f t="shared" si="27"/>
        <v>0.14431213210033131</v>
      </c>
      <c r="E127" s="272">
        <f t="shared" si="27"/>
        <v>0.15095154090699692</v>
      </c>
      <c r="F127" s="272">
        <f t="shared" si="27"/>
        <v>0.15472877038809335</v>
      </c>
      <c r="G127" s="272">
        <f t="shared" si="27"/>
        <v>0.15615742181734138</v>
      </c>
      <c r="H127" s="272">
        <f t="shared" si="27"/>
        <v>0.15628661814941408</v>
      </c>
      <c r="I127" s="272">
        <f t="shared" si="27"/>
        <v>0.16347277734777041</v>
      </c>
      <c r="J127" s="272">
        <f t="shared" si="27"/>
        <v>0.16160845389007319</v>
      </c>
      <c r="K127" s="272">
        <f t="shared" si="27"/>
        <v>0.1635083456320385</v>
      </c>
      <c r="L127" s="272">
        <f t="shared" si="27"/>
        <v>0.15520995332106341</v>
      </c>
      <c r="M127" s="272">
        <f t="shared" si="27"/>
        <v>0.15742303613447928</v>
      </c>
      <c r="N127" s="272">
        <f t="shared" si="27"/>
        <v>0.1580215862845393</v>
      </c>
      <c r="O127" s="272">
        <f t="shared" si="27"/>
        <v>0.15692648624735128</v>
      </c>
      <c r="P127" s="272">
        <f t="shared" si="27"/>
        <v>0.1614379322877936</v>
      </c>
      <c r="Q127" s="272">
        <f t="shared" si="27"/>
        <v>0.15406450479353212</v>
      </c>
      <c r="R127" s="272">
        <f t="shared" si="27"/>
        <v>0.15095325390980471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0.10969313762922958</v>
      </c>
      <c r="C128" s="271">
        <f t="shared" si="28"/>
        <v>0.1098120665568325</v>
      </c>
      <c r="D128" s="271">
        <f t="shared" si="28"/>
        <v>0.11009873477081081</v>
      </c>
      <c r="E128" s="271">
        <f t="shared" si="28"/>
        <v>0.11049503291920405</v>
      </c>
      <c r="F128" s="271">
        <f t="shared" si="28"/>
        <v>0.1118575984489119</v>
      </c>
      <c r="G128" s="271">
        <f t="shared" si="28"/>
        <v>0.11152364523608543</v>
      </c>
      <c r="H128" s="271">
        <f t="shared" si="28"/>
        <v>0.1125105684187394</v>
      </c>
      <c r="I128" s="271">
        <f t="shared" si="28"/>
        <v>0.11232674655878978</v>
      </c>
      <c r="J128" s="271">
        <f t="shared" si="28"/>
        <v>0.11218750508621371</v>
      </c>
      <c r="K128" s="271">
        <f t="shared" si="28"/>
        <v>0.11133041990513512</v>
      </c>
      <c r="L128" s="271">
        <f t="shared" si="28"/>
        <v>0.11148652271387444</v>
      </c>
      <c r="M128" s="271">
        <f t="shared" si="28"/>
        <v>0.11098124849530931</v>
      </c>
      <c r="N128" s="271">
        <f t="shared" si="28"/>
        <v>0.11093753592497974</v>
      </c>
      <c r="O128" s="271">
        <f t="shared" si="28"/>
        <v>0.11126718235339454</v>
      </c>
      <c r="P128" s="271">
        <f t="shared" si="28"/>
        <v>0.11140224805379015</v>
      </c>
      <c r="Q128" s="271">
        <f t="shared" si="28"/>
        <v>0.11494112075875258</v>
      </c>
      <c r="R128" s="271">
        <f t="shared" si="28"/>
        <v>0.116096468567035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4.2274679244478329E-2</v>
      </c>
      <c r="C129" s="272">
        <f t="shared" si="29"/>
        <v>4.2331349101486074E-2</v>
      </c>
      <c r="D129" s="272">
        <f t="shared" si="29"/>
        <v>4.2478231805097924E-2</v>
      </c>
      <c r="E129" s="272">
        <f t="shared" si="29"/>
        <v>4.0667452279962359E-2</v>
      </c>
      <c r="F129" s="272">
        <f t="shared" si="29"/>
        <v>3.93828517212121E-2</v>
      </c>
      <c r="G129" s="272">
        <f t="shared" si="29"/>
        <v>3.9099532456092177E-2</v>
      </c>
      <c r="H129" s="272">
        <f t="shared" si="29"/>
        <v>3.8844771586900501E-2</v>
      </c>
      <c r="I129" s="272">
        <f t="shared" si="29"/>
        <v>3.7135582277960252E-2</v>
      </c>
      <c r="J129" s="272">
        <f t="shared" si="29"/>
        <v>3.7615603316940305E-2</v>
      </c>
      <c r="K129" s="272">
        <f t="shared" si="29"/>
        <v>3.7314939400441033E-2</v>
      </c>
      <c r="L129" s="272">
        <f t="shared" si="29"/>
        <v>3.9413915188385204E-2</v>
      </c>
      <c r="M129" s="272">
        <f t="shared" si="29"/>
        <v>3.8995687249264076E-2</v>
      </c>
      <c r="N129" s="272">
        <f t="shared" si="29"/>
        <v>3.8806984194514192E-2</v>
      </c>
      <c r="O129" s="272">
        <f t="shared" si="29"/>
        <v>3.9021698746004058E-2</v>
      </c>
      <c r="P129" s="272">
        <f t="shared" si="29"/>
        <v>3.7830883929779721E-2</v>
      </c>
      <c r="Q129" s="272">
        <f t="shared" si="29"/>
        <v>3.896160388451151E-2</v>
      </c>
      <c r="R129" s="272">
        <f t="shared" si="29"/>
        <v>3.933275949113367E-2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3.1212723663697955E-2</v>
      </c>
      <c r="C130" s="272">
        <f t="shared" si="30"/>
        <v>3.1425289115100043E-2</v>
      </c>
      <c r="D130" s="272">
        <f t="shared" si="30"/>
        <v>3.172756121932762E-2</v>
      </c>
      <c r="E130" s="272">
        <f t="shared" si="30"/>
        <v>3.2283302237651273E-2</v>
      </c>
      <c r="F130" s="272">
        <f t="shared" si="30"/>
        <v>3.3991005539754961E-2</v>
      </c>
      <c r="G130" s="272">
        <f t="shared" si="30"/>
        <v>3.358504108878739E-2</v>
      </c>
      <c r="H130" s="272">
        <f t="shared" si="30"/>
        <v>3.4794591761730997E-2</v>
      </c>
      <c r="I130" s="272">
        <f t="shared" si="30"/>
        <v>3.4532636206530097E-2</v>
      </c>
      <c r="J130" s="272">
        <f t="shared" si="30"/>
        <v>3.4377063422855063E-2</v>
      </c>
      <c r="K130" s="272">
        <f t="shared" si="30"/>
        <v>3.3348105978355774E-2</v>
      </c>
      <c r="L130" s="272">
        <f t="shared" si="30"/>
        <v>3.346918775798851E-2</v>
      </c>
      <c r="M130" s="272">
        <f t="shared" si="30"/>
        <v>3.2831709222116943E-2</v>
      </c>
      <c r="N130" s="272">
        <f t="shared" si="30"/>
        <v>3.2827829855085963E-2</v>
      </c>
      <c r="O130" s="272">
        <f t="shared" si="30"/>
        <v>3.3215132192270777E-2</v>
      </c>
      <c r="P130" s="272">
        <f t="shared" si="30"/>
        <v>3.3418937471245594E-2</v>
      </c>
      <c r="Q130" s="272">
        <f t="shared" si="30"/>
        <v>3.7660990113820188E-2</v>
      </c>
      <c r="R130" s="272">
        <f t="shared" si="30"/>
        <v>3.9219004620665285E-2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3.620573472105329E-2</v>
      </c>
      <c r="C131" s="273">
        <f t="shared" si="31"/>
        <v>3.605542834024638E-2</v>
      </c>
      <c r="D131" s="273">
        <f t="shared" si="31"/>
        <v>3.589294174638525E-2</v>
      </c>
      <c r="E131" s="273">
        <f t="shared" si="31"/>
        <v>3.7544278401590428E-2</v>
      </c>
      <c r="F131" s="273">
        <f t="shared" si="31"/>
        <v>3.8483741187944821E-2</v>
      </c>
      <c r="G131" s="273">
        <f t="shared" si="31"/>
        <v>3.8839071691205873E-2</v>
      </c>
      <c r="H131" s="273">
        <f t="shared" si="31"/>
        <v>3.8871205070107905E-2</v>
      </c>
      <c r="I131" s="273">
        <f t="shared" si="31"/>
        <v>4.0658528074299434E-2</v>
      </c>
      <c r="J131" s="273">
        <f t="shared" si="31"/>
        <v>4.0194838346418349E-2</v>
      </c>
      <c r="K131" s="273">
        <f t="shared" si="31"/>
        <v>4.0667374526338305E-2</v>
      </c>
      <c r="L131" s="273">
        <f t="shared" si="31"/>
        <v>3.860341976750073E-2</v>
      </c>
      <c r="M131" s="273">
        <f t="shared" si="31"/>
        <v>3.91538520239283E-2</v>
      </c>
      <c r="N131" s="273">
        <f t="shared" si="31"/>
        <v>3.9302721875379587E-2</v>
      </c>
      <c r="O131" s="273">
        <f t="shared" si="31"/>
        <v>3.90303514151197E-2</v>
      </c>
      <c r="P131" s="273">
        <f t="shared" si="31"/>
        <v>4.015242665276484E-2</v>
      </c>
      <c r="Q131" s="273">
        <f t="shared" si="31"/>
        <v>3.8318526760420892E-2</v>
      </c>
      <c r="R131" s="273">
        <f t="shared" si="31"/>
        <v>3.7544704455236055E-2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123.10058976692453</v>
      </c>
      <c r="C136" s="274">
        <f t="shared" si="32"/>
        <v>116.70718310413525</v>
      </c>
      <c r="D136" s="274">
        <f t="shared" si="32"/>
        <v>114.32278986327002</v>
      </c>
      <c r="E136" s="274">
        <f t="shared" si="32"/>
        <v>106.82401214305823</v>
      </c>
      <c r="F136" s="274">
        <f t="shared" si="32"/>
        <v>105.87035584361104</v>
      </c>
      <c r="G136" s="274">
        <f t="shared" si="32"/>
        <v>103.47408962382366</v>
      </c>
      <c r="H136" s="274">
        <f t="shared" si="32"/>
        <v>114.07521895260857</v>
      </c>
      <c r="I136" s="274">
        <f t="shared" si="32"/>
        <v>96.481412217914198</v>
      </c>
      <c r="J136" s="274">
        <f t="shared" si="32"/>
        <v>101.02063007297845</v>
      </c>
      <c r="K136" s="274">
        <f t="shared" si="32"/>
        <v>116.35358860771714</v>
      </c>
      <c r="L136" s="274">
        <f t="shared" si="32"/>
        <v>104.59520819773304</v>
      </c>
      <c r="M136" s="274">
        <f t="shared" si="32"/>
        <v>99.593768033469573</v>
      </c>
      <c r="N136" s="274">
        <f t="shared" si="32"/>
        <v>100.6009299063625</v>
      </c>
      <c r="O136" s="274">
        <f t="shared" si="32"/>
        <v>102.35491986075841</v>
      </c>
      <c r="P136" s="274">
        <f t="shared" si="32"/>
        <v>98.711959435431936</v>
      </c>
      <c r="Q136" s="274">
        <f t="shared" si="32"/>
        <v>114.18793100879788</v>
      </c>
      <c r="R136" s="274">
        <f t="shared" si="32"/>
        <v>119.70460804559065</v>
      </c>
      <c r="S136" s="274">
        <f t="shared" si="32"/>
        <v>125.54367231959469</v>
      </c>
      <c r="T136" s="274">
        <f t="shared" si="32"/>
        <v>117.28835248218097</v>
      </c>
      <c r="U136" s="274">
        <f t="shared" si="32"/>
        <v>115.86382237690138</v>
      </c>
      <c r="V136" s="274">
        <f t="shared" si="32"/>
        <v>120.30571756748326</v>
      </c>
      <c r="W136" s="274">
        <f t="shared" si="32"/>
        <v>116.17513309630054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0.32146405022773655</v>
      </c>
      <c r="C137" s="275">
        <f>IF(C$6=0,0,C$6/ISI!C$8*1000)</f>
        <v>0.3042465448099369</v>
      </c>
      <c r="D137" s="275">
        <f>IF(D$6=0,0,D$6/ISI!D$8*1000)</f>
        <v>0.29453206807171955</v>
      </c>
      <c r="E137" s="275">
        <f>IF(E$6=0,0,E$6/ISI!E$8*1000)</f>
        <v>0.27325538058525733</v>
      </c>
      <c r="F137" s="275">
        <f>IF(F$6=0,0,F$6/ISI!F$8*1000)</f>
        <v>0.26183978979205691</v>
      </c>
      <c r="G137" s="275">
        <f>IF(G$6=0,0,G$6/ISI!G$8*1000)</f>
        <v>0.25843595253908441</v>
      </c>
      <c r="H137" s="275">
        <f>IF(H$6=0,0,H$6/ISI!H$8*1000)</f>
        <v>0.27674439896928016</v>
      </c>
      <c r="I137" s="275">
        <f>IF(I$6=0,0,I$6/ISI!I$8*1000)</f>
        <v>0.23581032719162071</v>
      </c>
      <c r="J137" s="275">
        <f>IF(J$6=0,0,J$6/ISI!J$8*1000)</f>
        <v>0.24758987049074138</v>
      </c>
      <c r="K137" s="275">
        <f>IF(K$6=0,0,K$6/ISI!K$8*1000)</f>
        <v>0.29234509967977335</v>
      </c>
      <c r="L137" s="275">
        <f>IF(L$6=0,0,L$6/ISI!L$8*1000)</f>
        <v>0.26202070913710207</v>
      </c>
      <c r="M137" s="275">
        <f>IF(M$6=0,0,M$6/ISI!M$8*1000)</f>
        <v>0.25207126065699059</v>
      </c>
      <c r="N137" s="275">
        <f>IF(N$6=0,0,N$6/ISI!N$8*1000)</f>
        <v>0.25496420853068563</v>
      </c>
      <c r="O137" s="275">
        <f>IF(O$6=0,0,O$6/ISI!O$8*1000)</f>
        <v>0.25737598824464852</v>
      </c>
      <c r="P137" s="275">
        <f>IF(P$6=0,0,P$6/ISI!P$8*1000)</f>
        <v>0.24720390007278933</v>
      </c>
      <c r="Q137" s="275">
        <f>IF(Q$6=0,0,Q$6/ISI!Q$8*1000)</f>
        <v>0.24792880231701092</v>
      </c>
      <c r="R137" s="275">
        <f>IF(R$6=0,0,R$6/ISI!R$8*1000)</f>
        <v>0.24962084251505065</v>
      </c>
      <c r="S137" s="275">
        <f>IF(S$6=0,0,S$6/ISI!S$8*1000)</f>
        <v>0.26049211070647982</v>
      </c>
      <c r="T137" s="275">
        <f>IF(T$6=0,0,T$6/ISI!T$8*1000)</f>
        <v>0.24924065729895059</v>
      </c>
      <c r="U137" s="275">
        <f>IF(U$6=0,0,U$6/ISI!U$8*1000)</f>
        <v>0.25439085944985762</v>
      </c>
      <c r="V137" s="275">
        <f>IF(V$6=0,0,V$6/ISI!V$8*1000)</f>
        <v>0.25910651764534021</v>
      </c>
      <c r="W137" s="275">
        <f>IF(W$6=0,0,W$6/ISI!W$8*1000)</f>
        <v>0.2566694888884255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0.17144749345479285</v>
      </c>
      <c r="C138" s="276">
        <f>IF(C$7=0,0,C$7/ISI!C$8*1000)</f>
        <v>0.16226482389863303</v>
      </c>
      <c r="D138" s="276">
        <f>IF(D$7=0,0,D$7/ISI!D$8*1000)</f>
        <v>0.15708376963825052</v>
      </c>
      <c r="E138" s="276">
        <f>IF(E$7=0,0,E$7/ISI!E$8*1000)</f>
        <v>0.14573620297880396</v>
      </c>
      <c r="F138" s="276">
        <f>IF(F$7=0,0,F$7/ISI!F$8*1000)</f>
        <v>0.13964788788909704</v>
      </c>
      <c r="G138" s="276">
        <f>IF(G$7=0,0,G$7/ISI!G$8*1000)</f>
        <v>0.13783250802084507</v>
      </c>
      <c r="H138" s="276">
        <f>IF(H$7=0,0,H$7/ISI!H$8*1000)</f>
        <v>0.14759701278361612</v>
      </c>
      <c r="I138" s="276">
        <f>IF(I$7=0,0,I$7/ISI!I$8*1000)</f>
        <v>0.12576550783553103</v>
      </c>
      <c r="J138" s="276">
        <f>IF(J$7=0,0,J$7/ISI!J$8*1000)</f>
        <v>0.13204793092839542</v>
      </c>
      <c r="K138" s="276">
        <f>IF(K$7=0,0,K$7/ISI!K$8*1000)</f>
        <v>0.15591738649587922</v>
      </c>
      <c r="L138" s="276">
        <f>IF(L$7=0,0,L$7/ISI!L$8*1000)</f>
        <v>0.13974437820645447</v>
      </c>
      <c r="M138" s="276">
        <f>IF(M$7=0,0,M$7/ISI!M$8*1000)</f>
        <v>0.13443800568372835</v>
      </c>
      <c r="N138" s="276">
        <f>IF(N$7=0,0,N$7/ISI!N$8*1000)</f>
        <v>0.1359809112163656</v>
      </c>
      <c r="O138" s="276">
        <f>IF(O$7=0,0,O$7/ISI!O$8*1000)</f>
        <v>0.13726719373047919</v>
      </c>
      <c r="P138" s="276">
        <f>IF(P$7=0,0,P$7/ISI!P$8*1000)</f>
        <v>0.131842080038821</v>
      </c>
      <c r="Q138" s="276">
        <f>IF(Q$7=0,0,Q$7/ISI!Q$8*1000)</f>
        <v>0.13222869456907246</v>
      </c>
      <c r="R138" s="276">
        <f>IF(R$7=0,0,R$7/ISI!R$8*1000)</f>
        <v>0.13313111600802707</v>
      </c>
      <c r="S138" s="276">
        <f>IF(S$7=0,0,S$7/ISI!S$8*1000)</f>
        <v>0.13892912571012253</v>
      </c>
      <c r="T138" s="276">
        <f>IF(T$7=0,0,T$7/ISI!T$8*1000)</f>
        <v>0.13292835055944036</v>
      </c>
      <c r="U138" s="276">
        <f>IF(U$7=0,0,U$7/ISI!U$8*1000)</f>
        <v>0.13567512503992404</v>
      </c>
      <c r="V138" s="276">
        <f>IF(V$7=0,0,V$7/ISI!V$8*1000)</f>
        <v>0.13819014274418151</v>
      </c>
      <c r="W138" s="276">
        <f>IF(W$7=0,0,W$7/ISI!W$8*1000)</f>
        <v>0.13689039407382697</v>
      </c>
      <c r="DA138" s="77"/>
    </row>
    <row r="139" spans="1:105" ht="12" customHeight="1" x14ac:dyDescent="0.25">
      <c r="A139" s="202" t="s">
        <v>94</v>
      </c>
      <c r="B139" s="276">
        <f>IF(B$8=0,0,B$8/ISI!B$8*1000)</f>
        <v>4.28618733636982</v>
      </c>
      <c r="C139" s="276">
        <f>IF(C$8=0,0,C$8/ISI!C$8*1000)</f>
        <v>4.0566205974658267</v>
      </c>
      <c r="D139" s="276">
        <f>IF(D$8=0,0,D$8/ISI!D$8*1000)</f>
        <v>3.9270942409562619</v>
      </c>
      <c r="E139" s="276">
        <f>IF(E$8=0,0,E$8/ISI!E$8*1000)</f>
        <v>3.643405074470099</v>
      </c>
      <c r="F139" s="276">
        <f>IF(F$8=0,0,F$8/ISI!F$8*1000)</f>
        <v>3.4911971972274256</v>
      </c>
      <c r="G139" s="276">
        <f>IF(G$8=0,0,G$8/ISI!G$8*1000)</f>
        <v>3.4458127005211274</v>
      </c>
      <c r="H139" s="276">
        <f>IF(H$8=0,0,H$8/ISI!H$8*1000)</f>
        <v>3.6899253195904018</v>
      </c>
      <c r="I139" s="276">
        <f>IF(I$8=0,0,I$8/ISI!I$8*1000)</f>
        <v>3.1441376958882756</v>
      </c>
      <c r="J139" s="276">
        <f>IF(J$8=0,0,J$8/ISI!J$8*1000)</f>
        <v>3.3011982732098852</v>
      </c>
      <c r="K139" s="276">
        <f>IF(K$8=0,0,K$8/ISI!K$8*1000)</f>
        <v>3.8979346623969802</v>
      </c>
      <c r="L139" s="276">
        <f>IF(L$8=0,0,L$8/ISI!L$8*1000)</f>
        <v>3.4936094551613612</v>
      </c>
      <c r="M139" s="276">
        <f>IF(M$8=0,0,M$8/ISI!M$8*1000)</f>
        <v>3.3609501420932069</v>
      </c>
      <c r="N139" s="276">
        <f>IF(N$8=0,0,N$8/ISI!N$8*1000)</f>
        <v>3.3995227804091406</v>
      </c>
      <c r="O139" s="276">
        <f>IF(O$8=0,0,O$8/ISI!O$8*1000)</f>
        <v>3.4316798432619788</v>
      </c>
      <c r="P139" s="276">
        <f>IF(P$8=0,0,P$8/ISI!P$8*1000)</f>
        <v>3.2960520009705241</v>
      </c>
      <c r="Q139" s="276">
        <f>IF(Q$8=0,0,Q$8/ISI!Q$8*1000)</f>
        <v>3.3057173642268118</v>
      </c>
      <c r="R139" s="276">
        <f>IF(R$8=0,0,R$8/ISI!R$8*1000)</f>
        <v>3.3282779002006766</v>
      </c>
      <c r="S139" s="276">
        <f>IF(S$8=0,0,S$8/ISI!S$8*1000)</f>
        <v>3.4732281427530642</v>
      </c>
      <c r="T139" s="276">
        <f>IF(T$8=0,0,T$8/ISI!T$8*1000)</f>
        <v>3.3232087639860088</v>
      </c>
      <c r="U139" s="276">
        <f>IF(U$8=0,0,U$8/ISI!U$8*1000)</f>
        <v>3.3918781259981019</v>
      </c>
      <c r="V139" s="276">
        <f>IF(V$8=0,0,V$8/ISI!V$8*1000)</f>
        <v>3.4547535686045387</v>
      </c>
      <c r="W139" s="276">
        <f>IF(W$8=0,0,W$8/ISI!W$8*1000)</f>
        <v>3.4222598518456722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0.1071546834092455</v>
      </c>
      <c r="C140" s="276">
        <f>IF(C$9=0,0,C$9/ISI!C$8*1000)</f>
        <v>0.10141551493664565</v>
      </c>
      <c r="D140" s="276">
        <f>IF(D$9=0,0,D$9/ISI!D$8*1000)</f>
        <v>9.8177356023906523E-2</v>
      </c>
      <c r="E140" s="276">
        <f>IF(E$9=0,0,E$9/ISI!E$8*1000)</f>
        <v>9.1085126861752491E-2</v>
      </c>
      <c r="F140" s="276">
        <f>IF(F$9=0,0,F$9/ISI!F$8*1000)</f>
        <v>8.727992993068566E-2</v>
      </c>
      <c r="G140" s="276">
        <f>IF(G$9=0,0,G$9/ISI!G$8*1000)</f>
        <v>8.6145317513028175E-2</v>
      </c>
      <c r="H140" s="276">
        <f>IF(H$9=0,0,H$9/ISI!H$8*1000)</f>
        <v>9.2248132989760034E-2</v>
      </c>
      <c r="I140" s="276">
        <f>IF(I$9=0,0,I$9/ISI!I$8*1000)</f>
        <v>7.8603442397206888E-2</v>
      </c>
      <c r="J140" s="276">
        <f>IF(J$9=0,0,J$9/ISI!J$8*1000)</f>
        <v>8.2529956830247109E-2</v>
      </c>
      <c r="K140" s="276">
        <f>IF(K$9=0,0,K$9/ISI!K$8*1000)</f>
        <v>9.7448366559924518E-2</v>
      </c>
      <c r="L140" s="276">
        <f>IF(L$9=0,0,L$9/ISI!L$8*1000)</f>
        <v>8.7340236379034042E-2</v>
      </c>
      <c r="M140" s="276">
        <f>IF(M$9=0,0,M$9/ISI!M$8*1000)</f>
        <v>8.4023753552330174E-2</v>
      </c>
      <c r="N140" s="276">
        <f>IF(N$9=0,0,N$9/ISI!N$8*1000)</f>
        <v>8.4988069510228526E-2</v>
      </c>
      <c r="O140" s="276">
        <f>IF(O$9=0,0,O$9/ISI!O$8*1000)</f>
        <v>8.5791996081549471E-2</v>
      </c>
      <c r="P140" s="276">
        <f>IF(P$9=0,0,P$9/ISI!P$8*1000)</f>
        <v>8.2401300024263102E-2</v>
      </c>
      <c r="Q140" s="276">
        <f>IF(Q$9=0,0,Q$9/ISI!Q$8*1000)</f>
        <v>8.2642934105670293E-2</v>
      </c>
      <c r="R140" s="276">
        <f>IF(R$9=0,0,R$9/ISI!R$8*1000)</f>
        <v>8.3206947505016865E-2</v>
      </c>
      <c r="S140" s="276">
        <f>IF(S$9=0,0,S$9/ISI!S$8*1000)</f>
        <v>8.683070356882655E-2</v>
      </c>
      <c r="T140" s="276">
        <f>IF(T$9=0,0,T$9/ISI!T$8*1000)</f>
        <v>8.3080219099650202E-2</v>
      </c>
      <c r="U140" s="276">
        <f>IF(U$9=0,0,U$9/ISI!U$8*1000)</f>
        <v>8.4796953149952545E-2</v>
      </c>
      <c r="V140" s="276">
        <f>IF(V$9=0,0,V$9/ISI!V$8*1000)</f>
        <v>8.6368839215113416E-2</v>
      </c>
      <c r="W140" s="276">
        <f>IF(W$9=0,0,W$9/ISI!W$8*1000)</f>
        <v>8.5556496296141815E-2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0.20247146197452293</v>
      </c>
      <c r="C141" s="277">
        <f>IF(C$10=0,0,C$10/ISI!C$8*1000)</f>
        <v>0.19159612120905403</v>
      </c>
      <c r="D141" s="277">
        <f>IF(D$10=0,0,D$10/ISI!D$8*1000)</f>
        <v>0.18600879184201519</v>
      </c>
      <c r="E141" s="277">
        <f>IF(E$10=0,0,E$10/ISI!E$8*1000)</f>
        <v>0.1728975268633845</v>
      </c>
      <c r="F141" s="277">
        <f>IF(F$10=0,0,F$10/ISI!F$8*1000)</f>
        <v>0.16721426739616424</v>
      </c>
      <c r="G141" s="277">
        <f>IF(G$10=0,0,G$10/ISI!G$8*1000)</f>
        <v>0.16463151197709663</v>
      </c>
      <c r="H141" s="277">
        <f>IF(H$10=0,0,H$10/ISI!H$8*1000)</f>
        <v>0.17764656769489715</v>
      </c>
      <c r="I141" s="277">
        <f>IF(I$10=0,0,I$10/ISI!I$8*1000)</f>
        <v>0.15103911369457312</v>
      </c>
      <c r="J141" s="277">
        <f>IF(J$10=0,0,J$10/ISI!J$8*1000)</f>
        <v>0.15846400182380072</v>
      </c>
      <c r="K141" s="277">
        <f>IF(K$10=0,0,K$10/ISI!K$8*1000)</f>
        <v>0.18554096571304463</v>
      </c>
      <c r="L141" s="277">
        <f>IF(L$10=0,0,L$10/ISI!L$8*1000)</f>
        <v>0.16675264871988718</v>
      </c>
      <c r="M141" s="277">
        <f>IF(M$10=0,0,M$10/ISI!M$8*1000)</f>
        <v>0.16011775755656277</v>
      </c>
      <c r="N141" s="277">
        <f>IF(N$10=0,0,N$10/ISI!N$8*1000)</f>
        <v>0.16177574935308706</v>
      </c>
      <c r="O141" s="277">
        <f>IF(O$10=0,0,O$10/ISI!O$8*1000)</f>
        <v>0.16371059773880198</v>
      </c>
      <c r="P141" s="277">
        <f>IF(P$10=0,0,P$10/ISI!P$8*1000)</f>
        <v>0.15735288733002267</v>
      </c>
      <c r="Q141" s="277">
        <f>IF(Q$10=0,0,Q$10/ISI!Q$8*1000)</f>
        <v>0.16223652884788778</v>
      </c>
      <c r="R141" s="277">
        <f>IF(R$10=0,0,R$10/ISI!R$8*1000)</f>
        <v>0.16433035413890013</v>
      </c>
      <c r="S141" s="277">
        <f>IF(S$10=0,0,S$10/ISI!S$8*1000)</f>
        <v>0.17128707852845276</v>
      </c>
      <c r="T141" s="277">
        <f>IF(T$10=0,0,T$10/ISI!T$8*1000)</f>
        <v>0.16325592348421436</v>
      </c>
      <c r="U141" s="277">
        <f>IF(U$10=0,0,U$10/ISI!U$8*1000)</f>
        <v>0.16579691190652251</v>
      </c>
      <c r="V141" s="277">
        <f>IF(V$10=0,0,V$10/ISI!V$8*1000)</f>
        <v>0.16976060896567749</v>
      </c>
      <c r="W141" s="277">
        <f>IF(W$10=0,0,W$10/ISI!W$8*1000)</f>
        <v>0.16769198104335781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20.860085485446213</v>
      </c>
      <c r="C142" s="278">
        <f>IF(C$16=0,0,C$16/ISI!C$8*1000)</f>
        <v>19.857225965701048</v>
      </c>
      <c r="D142" s="278">
        <f>IF(D$16=0,0,D$16/ISI!D$8*1000)</f>
        <v>19.412092265744814</v>
      </c>
      <c r="E142" s="278">
        <f>IF(E$16=0,0,E$16/ISI!E$8*1000)</f>
        <v>18.282741434649488</v>
      </c>
      <c r="F142" s="278">
        <f>IF(F$16=0,0,F$16/ISI!F$8*1000)</f>
        <v>18.408514730994597</v>
      </c>
      <c r="G142" s="278">
        <f>IF(G$16=0,0,G$16/ISI!G$8*1000)</f>
        <v>17.944005288316003</v>
      </c>
      <c r="H142" s="278">
        <f>IF(H$16=0,0,H$16/ISI!H$8*1000)</f>
        <v>19.908258069436503</v>
      </c>
      <c r="I142" s="278">
        <f>IF(I$16=0,0,I$16/ISI!I$8*1000)</f>
        <v>16.768682894891349</v>
      </c>
      <c r="J142" s="278">
        <f>IF(J$16=0,0,J$16/ISI!J$8*1000)</f>
        <v>17.569101551961282</v>
      </c>
      <c r="K142" s="278">
        <f>IF(K$16=0,0,K$16/ISI!K$8*1000)</f>
        <v>20.031610988138723</v>
      </c>
      <c r="L142" s="278">
        <f>IF(L$16=0,0,L$16/ISI!L$8*1000)</f>
        <v>17.993399839390875</v>
      </c>
      <c r="M142" s="278">
        <f>IF(M$16=0,0,M$16/ISI!M$8*1000)</f>
        <v>17.070823851587047</v>
      </c>
      <c r="N142" s="278">
        <f>IF(N$16=0,0,N$16/ISI!N$8*1000)</f>
        <v>17.252527420439446</v>
      </c>
      <c r="O142" s="278">
        <f>IF(O$16=0,0,O$16/ISI!O$8*1000)</f>
        <v>17.614336435961896</v>
      </c>
      <c r="P142" s="278">
        <f>IF(P$16=0,0,P$16/ISI!P$8*1000)</f>
        <v>17.012892178392821</v>
      </c>
      <c r="Q142" s="278">
        <f>IF(Q$16=0,0,Q$16/ISI!Q$8*1000)</f>
        <v>19.306035165918352</v>
      </c>
      <c r="R142" s="278">
        <f>IF(R$16=0,0,R$16/ISI!R$8*1000)</f>
        <v>20.282368069631673</v>
      </c>
      <c r="S142" s="278">
        <f>IF(S$16=0,0,S$16/ISI!S$8*1000)</f>
        <v>21.656290327681191</v>
      </c>
      <c r="T142" s="278">
        <f>IF(T$16=0,0,T$16/ISI!T$8*1000)</f>
        <v>20.105835388447133</v>
      </c>
      <c r="U142" s="278">
        <f>IF(U$16=0,0,U$16/ISI!U$8*1000)</f>
        <v>19.172604123893045</v>
      </c>
      <c r="V142" s="278">
        <f>IF(V$16=0,0,V$16/ISI!V$8*1000)</f>
        <v>20.474670724675896</v>
      </c>
      <c r="W142" s="278">
        <f>IF(W$16=0,0,W$16/ISI!W$8*1000)</f>
        <v>20.158801584881413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34.634976391370699</v>
      </c>
      <c r="C143" s="278">
        <f>IF(C$22=0,0,C$22/ISI!C$8*1000)</f>
        <v>32.843782351470374</v>
      </c>
      <c r="D143" s="278">
        <f>IF(D$22=0,0,D$22/ISI!D$8*1000)</f>
        <v>32.745789589572006</v>
      </c>
      <c r="E143" s="278">
        <f>IF(E$22=0,0,E$22/ISI!E$8*1000)</f>
        <v>30.695519471619843</v>
      </c>
      <c r="F143" s="278">
        <f>IF(F$22=0,0,F$22/ISI!F$8*1000)</f>
        <v>31.349518777071122</v>
      </c>
      <c r="G143" s="278">
        <f>IF(G$22=0,0,G$22/ISI!G$8*1000)</f>
        <v>30.322354963553529</v>
      </c>
      <c r="H143" s="278">
        <f>IF(H$22=0,0,H$22/ISI!H$8*1000)</f>
        <v>34.498432806346003</v>
      </c>
      <c r="I143" s="278">
        <f>IF(I$22=0,0,I$22/ISI!I$8*1000)</f>
        <v>28.958893187574141</v>
      </c>
      <c r="J143" s="278">
        <f>IF(J$22=0,0,J$22/ISI!J$8*1000)</f>
        <v>30.215686267932607</v>
      </c>
      <c r="K143" s="278">
        <f>IF(K$22=0,0,K$22/ISI!K$8*1000)</f>
        <v>34.048511386547929</v>
      </c>
      <c r="L143" s="278">
        <f>IF(L$22=0,0,L$22/ISI!L$8*1000)</f>
        <v>30.720514300891814</v>
      </c>
      <c r="M143" s="278">
        <f>IF(M$22=0,0,M$22/ISI!M$8*1000)</f>
        <v>28.931825021387439</v>
      </c>
      <c r="N143" s="278">
        <f>IF(N$22=0,0,N$22/ISI!N$8*1000)</f>
        <v>29.196673575480634</v>
      </c>
      <c r="O143" s="278">
        <f>IF(O$22=0,0,O$22/ISI!O$8*1000)</f>
        <v>29.906002979962231</v>
      </c>
      <c r="P143" s="278">
        <f>IF(P$22=0,0,P$22/ISI!P$8*1000)</f>
        <v>28.972225993718091</v>
      </c>
      <c r="Q143" s="278">
        <f>IF(Q$22=0,0,Q$22/ISI!Q$8*1000)</f>
        <v>40.115550529671616</v>
      </c>
      <c r="R143" s="278">
        <f>IF(R$22=0,0,R$22/ISI!R$8*1000)</f>
        <v>43.779242469182869</v>
      </c>
      <c r="S143" s="278">
        <f>IF(S$22=0,0,S$22/ISI!S$8*1000)</f>
        <v>45.681464551056081</v>
      </c>
      <c r="T143" s="278">
        <f>IF(T$22=0,0,T$22/ISI!T$8*1000)</f>
        <v>41.825077346417913</v>
      </c>
      <c r="U143" s="278">
        <f>IF(U$22=0,0,U$22/ISI!U$8*1000)</f>
        <v>40.730962532225512</v>
      </c>
      <c r="V143" s="278">
        <f>IF(V$22=0,0,V$22/ISI!V$8*1000)</f>
        <v>42.335593361889622</v>
      </c>
      <c r="W143" s="278">
        <f>IF(W$22=0,0,W$22/ISI!W$8*1000)</f>
        <v>38.940773812163634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47.793119571844976</v>
      </c>
      <c r="C144" s="278">
        <f>IF(C$28=0,0,C$28/ISI!C$8*1000)</f>
        <v>45.225569153770394</v>
      </c>
      <c r="D144" s="278">
        <f>IF(D$28=0,0,D$28/ISI!D$8*1000)</f>
        <v>43.906687622590596</v>
      </c>
      <c r="E144" s="278">
        <f>IF(E$28=0,0,E$28/ISI!E$8*1000)</f>
        <v>40.81119872669403</v>
      </c>
      <c r="F144" s="278">
        <f>IF(F$28=0,0,F$28/ISI!F$8*1000)</f>
        <v>39.468402047931619</v>
      </c>
      <c r="G144" s="278">
        <f>IF(G$28=0,0,G$28/ISI!G$8*1000)</f>
        <v>38.859114289169007</v>
      </c>
      <c r="H144" s="278">
        <f>IF(H$28=0,0,H$28/ISI!H$8*1000)</f>
        <v>41.910925394043346</v>
      </c>
      <c r="I144" s="278">
        <f>IF(I$28=0,0,I$28/ISI!I$8*1000)</f>
        <v>35.667327793365736</v>
      </c>
      <c r="J144" s="278">
        <f>IF(J$28=0,0,J$28/ISI!J$8*1000)</f>
        <v>37.421767863789356</v>
      </c>
      <c r="K144" s="278">
        <f>IF(K$28=0,0,K$28/ISI!K$8*1000)</f>
        <v>43.847071090286462</v>
      </c>
      <c r="L144" s="278">
        <f>IF(L$28=0,0,L$28/ISI!L$8*1000)</f>
        <v>39.340798476677008</v>
      </c>
      <c r="M144" s="278">
        <f>IF(M$28=0,0,M$28/ISI!M$8*1000)</f>
        <v>37.775474518258221</v>
      </c>
      <c r="N144" s="278">
        <f>IF(N$28=0,0,N$28/ISI!N$8*1000)</f>
        <v>38.166633049434637</v>
      </c>
      <c r="O144" s="278">
        <f>IF(O$28=0,0,O$28/ISI!O$8*1000)</f>
        <v>38.623108439838774</v>
      </c>
      <c r="P144" s="278">
        <f>IF(P$28=0,0,P$28/ISI!P$8*1000)</f>
        <v>37.123177818736551</v>
      </c>
      <c r="Q144" s="278">
        <f>IF(Q$28=0,0,Q$28/ISI!Q$8*1000)</f>
        <v>38.284891851396345</v>
      </c>
      <c r="R144" s="278">
        <f>IF(R$28=0,0,R$28/ISI!R$8*1000)</f>
        <v>38.777283359452859</v>
      </c>
      <c r="S144" s="278">
        <f>IF(S$28=0,0,S$28/ISI!S$8*1000)</f>
        <v>40.424416704952527</v>
      </c>
      <c r="T144" s="278">
        <f>IF(T$28=0,0,T$28/ISI!T$8*1000)</f>
        <v>38.526797596620803</v>
      </c>
      <c r="U144" s="278">
        <f>IF(U$28=0,0,U$28/ISI!U$8*1000)</f>
        <v>39.128706584854228</v>
      </c>
      <c r="V144" s="278">
        <f>IF(V$28=0,0,V$28/ISI!V$8*1000)</f>
        <v>40.074349275759509</v>
      </c>
      <c r="W144" s="278">
        <f>IF(W$28=0,0,W$28/ISI!W$8*1000)</f>
        <v>39.57981879253181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14.723683292826523</v>
      </c>
      <c r="C145" s="279">
        <f>IF(C$35=0,0,C$35/ISI!C$8*1000)</f>
        <v>13.964462030873328</v>
      </c>
      <c r="D145" s="279">
        <f>IF(D$35=0,0,D$35/ISI!D$8*1000)</f>
        <v>13.595324158830451</v>
      </c>
      <c r="E145" s="279">
        <f>IF(E$35=0,0,E$35/ISI!E$8*1000)</f>
        <v>12.708173198335571</v>
      </c>
      <c r="F145" s="279">
        <f>IF(F$35=0,0,F$35/ISI!F$8*1000)</f>
        <v>12.496741215378274</v>
      </c>
      <c r="G145" s="279">
        <f>IF(G$35=0,0,G$35/ISI!G$8*1000)</f>
        <v>12.255757092213946</v>
      </c>
      <c r="H145" s="279">
        <f>IF(H$35=0,0,H$35/ISI!H$8*1000)</f>
        <v>13.373441250754748</v>
      </c>
      <c r="I145" s="279">
        <f>IF(I$35=0,0,I$35/ISI!I$8*1000)</f>
        <v>11.351152255075757</v>
      </c>
      <c r="J145" s="279">
        <f>IF(J$35=0,0,J$35/ISI!J$8*1000)</f>
        <v>11.892244356012148</v>
      </c>
      <c r="K145" s="279">
        <f>IF(K$35=0,0,K$35/ISI!K$8*1000)</f>
        <v>13.79720866189842</v>
      </c>
      <c r="L145" s="279">
        <f>IF(L$35=0,0,L$35/ISI!L$8*1000)</f>
        <v>12.391028153169504</v>
      </c>
      <c r="M145" s="279">
        <f>IF(M$35=0,0,M$35/ISI!M$8*1000)</f>
        <v>11.824043722694046</v>
      </c>
      <c r="N145" s="279">
        <f>IF(N$35=0,0,N$35/ISI!N$8*1000)</f>
        <v>11.947864141988273</v>
      </c>
      <c r="O145" s="279">
        <f>IF(O$35=0,0,O$35/ISI!O$8*1000)</f>
        <v>12.135646385938063</v>
      </c>
      <c r="P145" s="279">
        <f>IF(P$35=0,0,P$35/ISI!P$8*1000)</f>
        <v>11.68881127614805</v>
      </c>
      <c r="Q145" s="279">
        <f>IF(Q$35=0,0,Q$35/ISI!Q$8*1000)</f>
        <v>12.550699137745111</v>
      </c>
      <c r="R145" s="279">
        <f>IF(R$35=0,0,R$35/ISI!R$8*1000)</f>
        <v>12.907146986955578</v>
      </c>
      <c r="S145" s="279">
        <f>IF(S$35=0,0,S$35/ISI!S$8*1000)</f>
        <v>13.650733574637945</v>
      </c>
      <c r="T145" s="279">
        <f>IF(T$35=0,0,T$35/ISI!T$8*1000)</f>
        <v>12.878928236266839</v>
      </c>
      <c r="U145" s="279">
        <f>IF(U$35=0,0,U$35/ISI!U$8*1000)</f>
        <v>12.799011160384239</v>
      </c>
      <c r="V145" s="279">
        <f>IF(V$35=0,0,V$35/ISI!V$8*1000)</f>
        <v>13.312924527983384</v>
      </c>
      <c r="W145" s="279">
        <f>IF(W$35=0,0,W$35/ISI!W$8*1000)</f>
        <v>13.426670694576261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79.694858075496015</v>
      </c>
      <c r="C147" s="274">
        <f t="shared" si="33"/>
        <v>77.578677159395838</v>
      </c>
      <c r="D147" s="274">
        <f t="shared" si="33"/>
        <v>76.776160681162821</v>
      </c>
      <c r="E147" s="274">
        <f t="shared" si="33"/>
        <v>74.19839640519794</v>
      </c>
      <c r="F147" s="274">
        <f t="shared" si="33"/>
        <v>73.864360222014184</v>
      </c>
      <c r="G147" s="274">
        <f t="shared" si="33"/>
        <v>73.017849594162982</v>
      </c>
      <c r="H147" s="274">
        <f t="shared" si="33"/>
        <v>76.693331384300592</v>
      </c>
      <c r="I147" s="274">
        <f t="shared" si="33"/>
        <v>70.483062686915872</v>
      </c>
      <c r="J147" s="274">
        <f t="shared" si="33"/>
        <v>72.135451012017683</v>
      </c>
      <c r="K147" s="274">
        <f t="shared" si="33"/>
        <v>77.457146456810847</v>
      </c>
      <c r="L147" s="274">
        <f t="shared" si="33"/>
        <v>73.423655954419957</v>
      </c>
      <c r="M147" s="274">
        <f t="shared" si="33"/>
        <v>71.631251068985364</v>
      </c>
      <c r="N147" s="274">
        <f t="shared" si="33"/>
        <v>71.995187300617673</v>
      </c>
      <c r="O147" s="274">
        <f t="shared" si="33"/>
        <v>72.624486938550035</v>
      </c>
      <c r="P147" s="274">
        <f t="shared" si="33"/>
        <v>71.312049032931711</v>
      </c>
      <c r="Q147" s="274">
        <f t="shared" si="33"/>
        <v>76.728543495349314</v>
      </c>
      <c r="R147" s="274">
        <f t="shared" si="33"/>
        <v>78.568426975100294</v>
      </c>
      <c r="S147" s="274">
        <f t="shared" si="33"/>
        <v>0</v>
      </c>
      <c r="T147" s="274">
        <f t="shared" si="33"/>
        <v>0</v>
      </c>
      <c r="U147" s="274">
        <f t="shared" si="33"/>
        <v>0</v>
      </c>
      <c r="V147" s="274">
        <f t="shared" si="33"/>
        <v>0</v>
      </c>
      <c r="W147" s="274">
        <f t="shared" si="33"/>
        <v>0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0.23210033427009988</v>
      </c>
      <c r="C148" s="275">
        <f>IF(C$55=0,0,C$55/ISI!C$9*1000)</f>
        <v>0.22570643442411051</v>
      </c>
      <c r="D148" s="275">
        <f>IF(D$55=0,0,D$55/ISI!D$9*1000)</f>
        <v>0.22269055562537687</v>
      </c>
      <c r="E148" s="275">
        <f>IF(E$55=0,0,E$55/ISI!E$9*1000)</f>
        <v>0.21437440514134962</v>
      </c>
      <c r="F148" s="275">
        <f>IF(F$55=0,0,F$55/ISI!F$9*1000)</f>
        <v>0.21051805984054558</v>
      </c>
      <c r="G148" s="275">
        <f>IF(G$55=0,0,G$55/ISI!G$9*1000)</f>
        <v>0.20881362904634948</v>
      </c>
      <c r="H148" s="275">
        <f>IF(H$55=0,0,H$55/ISI!H$9*1000)</f>
        <v>0.21713840718927052</v>
      </c>
      <c r="I148" s="275">
        <f>IF(I$55=0,0,I$55/ISI!I$9*1000)</f>
        <v>0.20000501220406255</v>
      </c>
      <c r="J148" s="275">
        <f>IF(J$55=0,0,J$55/ISI!J$9*1000)</f>
        <v>0.20488603125595239</v>
      </c>
      <c r="K148" s="275">
        <f>IF(K$55=0,0,K$55/ISI!K$9*1000)</f>
        <v>0.22219280260038246</v>
      </c>
      <c r="L148" s="275">
        <f>IF(L$55=0,0,L$55/ISI!L$9*1000)</f>
        <v>0.21049254036733675</v>
      </c>
      <c r="M148" s="275">
        <f>IF(M$55=0,0,M$55/ISI!M$9*1000)</f>
        <v>0.20609122901825222</v>
      </c>
      <c r="N148" s="275">
        <f>IF(N$55=0,0,N$55/ISI!N$9*1000)</f>
        <v>0.2072626206023031</v>
      </c>
      <c r="O148" s="275">
        <f>IF(O$55=0,0,O$55/ISI!O$9*1000)</f>
        <v>0.20840366003677743</v>
      </c>
      <c r="P148" s="275">
        <f>IF(P$55=0,0,P$55/ISI!P$9*1000)</f>
        <v>0.20431107173261018</v>
      </c>
      <c r="Q148" s="275">
        <f>IF(Q$55=0,0,Q$55/ISI!Q$9*1000)</f>
        <v>0.21185635967706024</v>
      </c>
      <c r="R148" s="275">
        <f>IF(R$55=0,0,R$55/ISI!R$9*1000)</f>
        <v>0.21451996468582449</v>
      </c>
      <c r="S148" s="275">
        <f>IF(S$55=0,0,S$55/ISI!S$9*1000)</f>
        <v>0</v>
      </c>
      <c r="T148" s="275">
        <f>IF(T$55=0,0,T$55/ISI!T$9*1000)</f>
        <v>0</v>
      </c>
      <c r="U148" s="275">
        <f>IF(U$55=0,0,U$55/ISI!U$9*1000)</f>
        <v>0</v>
      </c>
      <c r="V148" s="275">
        <f>IF(V$55=0,0,V$55/ISI!V$9*1000)</f>
        <v>0</v>
      </c>
      <c r="W148" s="275">
        <f>IF(W$55=0,0,W$55/ISI!W$9*1000)</f>
        <v>0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0.17149755295156791</v>
      </c>
      <c r="C149" s="276">
        <f>IF(C$56=0,0,C$56/ISI!C$9*1000)</f>
        <v>0.16677313848291603</v>
      </c>
      <c r="D149" s="276">
        <f>IF(D$56=0,0,D$56/ISI!D$9*1000)</f>
        <v>0.16454472362255906</v>
      </c>
      <c r="E149" s="276">
        <f>IF(E$56=0,0,E$56/ISI!E$9*1000)</f>
        <v>0.15839996962005948</v>
      </c>
      <c r="F149" s="276">
        <f>IF(F$56=0,0,F$56/ISI!F$9*1000)</f>
        <v>0.15555053907311966</v>
      </c>
      <c r="G149" s="276">
        <f>IF(G$56=0,0,G$56/ISI!G$9*1000)</f>
        <v>0.1542911453230022</v>
      </c>
      <c r="H149" s="276">
        <f>IF(H$56=0,0,H$56/ISI!H$9*1000)</f>
        <v>0.16044227425121063</v>
      </c>
      <c r="I149" s="276">
        <f>IF(I$56=0,0,I$56/ISI!I$9*1000)</f>
        <v>0.14778251086501742</v>
      </c>
      <c r="J149" s="276">
        <f>IF(J$56=0,0,J$56/ISI!J$9*1000)</f>
        <v>0.15138906673638877</v>
      </c>
      <c r="K149" s="276">
        <f>IF(K$56=0,0,K$56/ISI!K$9*1000)</f>
        <v>0.16417693688054849</v>
      </c>
      <c r="L149" s="276">
        <f>IF(L$56=0,0,L$56/ISI!L$9*1000)</f>
        <v>0.15553168288654123</v>
      </c>
      <c r="M149" s="276">
        <f>IF(M$56=0,0,M$56/ISI!M$9*1000)</f>
        <v>0.15227958017622117</v>
      </c>
      <c r="N149" s="276">
        <f>IF(N$56=0,0,N$56/ISI!N$9*1000)</f>
        <v>0.15314511443253553</v>
      </c>
      <c r="O149" s="276">
        <f>IF(O$56=0,0,O$56/ISI!O$9*1000)</f>
        <v>0.1539882216665211</v>
      </c>
      <c r="P149" s="276">
        <f>IF(P$56=0,0,P$56/ISI!P$9*1000)</f>
        <v>0.15096423257313998</v>
      </c>
      <c r="Q149" s="276">
        <f>IF(Q$56=0,0,Q$56/ISI!Q$9*1000)</f>
        <v>0.15653940084188667</v>
      </c>
      <c r="R149" s="276">
        <f>IF(R$56=0,0,R$56/ISI!R$9*1000)</f>
        <v>0.15850752269948382</v>
      </c>
      <c r="S149" s="276">
        <f>IF(S$56=0,0,S$56/ISI!S$9*1000)</f>
        <v>0</v>
      </c>
      <c r="T149" s="276">
        <f>IF(T$56=0,0,T$56/ISI!T$9*1000)</f>
        <v>0</v>
      </c>
      <c r="U149" s="276">
        <f>IF(U$56=0,0,U$56/ISI!U$9*1000)</f>
        <v>0</v>
      </c>
      <c r="V149" s="276">
        <f>IF(V$56=0,0,V$56/ISI!V$9*1000)</f>
        <v>0</v>
      </c>
      <c r="W149" s="276">
        <f>IF(W$56=0,0,W$56/ISI!W$9*1000)</f>
        <v>0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4.2874388237891976</v>
      </c>
      <c r="C150" s="276">
        <f>IF(C$57=0,0,C$57/ISI!C$9*1000)</f>
        <v>4.169328462072901</v>
      </c>
      <c r="D150" s="276">
        <f>IF(D$57=0,0,D$57/ISI!D$9*1000)</f>
        <v>4.1136180905639748</v>
      </c>
      <c r="E150" s="276">
        <f>IF(E$57=0,0,E$57/ISI!E$9*1000)</f>
        <v>3.9599992405014874</v>
      </c>
      <c r="F150" s="276">
        <f>IF(F$57=0,0,F$57/ISI!F$9*1000)</f>
        <v>3.8887634768279913</v>
      </c>
      <c r="G150" s="276">
        <f>IF(G$57=0,0,G$57/ISI!G$9*1000)</f>
        <v>3.8572786330750541</v>
      </c>
      <c r="H150" s="276">
        <f>IF(H$57=0,0,H$57/ISI!H$9*1000)</f>
        <v>4.0110568562802671</v>
      </c>
      <c r="I150" s="276">
        <f>IF(I$57=0,0,I$57/ISI!I$9*1000)</f>
        <v>3.6945627716254337</v>
      </c>
      <c r="J150" s="276">
        <f>IF(J$57=0,0,J$57/ISI!J$9*1000)</f>
        <v>3.7847266684097201</v>
      </c>
      <c r="K150" s="276">
        <f>IF(K$57=0,0,K$57/ISI!K$9*1000)</f>
        <v>4.1044234220137108</v>
      </c>
      <c r="L150" s="276">
        <f>IF(L$57=0,0,L$57/ISI!L$9*1000)</f>
        <v>3.8882920721635292</v>
      </c>
      <c r="M150" s="276">
        <f>IF(M$57=0,0,M$57/ISI!M$9*1000)</f>
        <v>3.8069895044055309</v>
      </c>
      <c r="N150" s="276">
        <f>IF(N$57=0,0,N$57/ISI!N$9*1000)</f>
        <v>3.8286278608133895</v>
      </c>
      <c r="O150" s="276">
        <f>IF(O$57=0,0,O$57/ISI!O$9*1000)</f>
        <v>3.8497055416630284</v>
      </c>
      <c r="P150" s="276">
        <f>IF(P$57=0,0,P$57/ISI!P$9*1000)</f>
        <v>3.7741058143285007</v>
      </c>
      <c r="Q150" s="276">
        <f>IF(Q$57=0,0,Q$57/ISI!Q$9*1000)</f>
        <v>3.9134850210471677</v>
      </c>
      <c r="R150" s="276">
        <f>IF(R$57=0,0,R$57/ISI!R$9*1000)</f>
        <v>3.9626880674870955</v>
      </c>
      <c r="S150" s="276">
        <f>IF(S$57=0,0,S$57/ISI!S$9*1000)</f>
        <v>0</v>
      </c>
      <c r="T150" s="276">
        <f>IF(T$57=0,0,T$57/ISI!T$9*1000)</f>
        <v>0</v>
      </c>
      <c r="U150" s="276">
        <f>IF(U$57=0,0,U$57/ISI!U$9*1000)</f>
        <v>0</v>
      </c>
      <c r="V150" s="276">
        <f>IF(V$57=0,0,V$57/ISI!V$9*1000)</f>
        <v>0</v>
      </c>
      <c r="W150" s="276">
        <f>IF(W$57=0,0,W$57/ISI!W$9*1000)</f>
        <v>0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0.10718597059472992</v>
      </c>
      <c r="C151" s="276">
        <f>IF(C$58=0,0,C$58/ISI!C$9*1000)</f>
        <v>0.10423321155182254</v>
      </c>
      <c r="D151" s="276">
        <f>IF(D$58=0,0,D$58/ISI!D$9*1000)</f>
        <v>0.10284045226409941</v>
      </c>
      <c r="E151" s="276">
        <f>IF(E$58=0,0,E$58/ISI!E$9*1000)</f>
        <v>9.8999981012537208E-2</v>
      </c>
      <c r="F151" s="276">
        <f>IF(F$58=0,0,F$58/ISI!F$9*1000)</f>
        <v>9.7219086920699818E-2</v>
      </c>
      <c r="G151" s="276">
        <f>IF(G$58=0,0,G$58/ISI!G$9*1000)</f>
        <v>9.6431965826876451E-2</v>
      </c>
      <c r="H151" s="276">
        <f>IF(H$58=0,0,H$58/ISI!H$9*1000)</f>
        <v>0.10027642140700668</v>
      </c>
      <c r="I151" s="276">
        <f>IF(I$58=0,0,I$58/ISI!I$9*1000)</f>
        <v>9.2364069290635897E-2</v>
      </c>
      <c r="J151" s="276">
        <f>IF(J$58=0,0,J$58/ISI!J$9*1000)</f>
        <v>9.4618166710243007E-2</v>
      </c>
      <c r="K151" s="276">
        <f>IF(K$58=0,0,K$58/ISI!K$9*1000)</f>
        <v>0.10261058555034282</v>
      </c>
      <c r="L151" s="276">
        <f>IF(L$58=0,0,L$58/ISI!L$9*1000)</f>
        <v>9.720730180408825E-2</v>
      </c>
      <c r="M151" s="276">
        <f>IF(M$58=0,0,M$58/ISI!M$9*1000)</f>
        <v>9.5174737610138296E-2</v>
      </c>
      <c r="N151" s="276">
        <f>IF(N$58=0,0,N$58/ISI!N$9*1000)</f>
        <v>9.5715696520334792E-2</v>
      </c>
      <c r="O151" s="276">
        <f>IF(O$58=0,0,O$58/ISI!O$9*1000)</f>
        <v>9.6242638541575762E-2</v>
      </c>
      <c r="P151" s="276">
        <f>IF(P$58=0,0,P$58/ISI!P$9*1000)</f>
        <v>9.4352645358212556E-2</v>
      </c>
      <c r="Q151" s="276">
        <f>IF(Q$58=0,0,Q$58/ISI!Q$9*1000)</f>
        <v>9.783712552617925E-2</v>
      </c>
      <c r="R151" s="276">
        <f>IF(R$58=0,0,R$58/ISI!R$9*1000)</f>
        <v>9.9067201687177434E-2</v>
      </c>
      <c r="S151" s="276">
        <f>IF(S$58=0,0,S$58/ISI!S$9*1000)</f>
        <v>0</v>
      </c>
      <c r="T151" s="276">
        <f>IF(T$58=0,0,T$58/ISI!T$9*1000)</f>
        <v>0</v>
      </c>
      <c r="U151" s="276">
        <f>IF(U$58=0,0,U$58/ISI!U$9*1000)</f>
        <v>0</v>
      </c>
      <c r="V151" s="276">
        <f>IF(V$58=0,0,V$58/ISI!V$9*1000)</f>
        <v>0</v>
      </c>
      <c r="W151" s="276">
        <f>IF(W$58=0,0,W$58/ISI!W$9*1000)</f>
        <v>0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0.14618646772835281</v>
      </c>
      <c r="C152" s="277">
        <f>IF(C$59=0,0,C$59/ISI!C$9*1000)</f>
        <v>0.14213629737225164</v>
      </c>
      <c r="D152" s="277">
        <f>IF(D$59=0,0,D$59/ISI!D$9*1000)</f>
        <v>0.14063800073687377</v>
      </c>
      <c r="E152" s="277">
        <f>IF(E$59=0,0,E$59/ISI!E$9*1000)</f>
        <v>0.13564162722930936</v>
      </c>
      <c r="F152" s="277">
        <f>IF(F$59=0,0,F$59/ISI!F$9*1000)</f>
        <v>0.13443954861808616</v>
      </c>
      <c r="G152" s="277">
        <f>IF(G$59=0,0,G$59/ISI!G$9*1000)</f>
        <v>0.13302059227276458</v>
      </c>
      <c r="H152" s="277">
        <f>IF(H$59=0,0,H$59/ISI!H$9*1000)</f>
        <v>0.13938454724134364</v>
      </c>
      <c r="I152" s="277">
        <f>IF(I$59=0,0,I$59/ISI!I$9*1000)</f>
        <v>0.1281054147947738</v>
      </c>
      <c r="J152" s="277">
        <f>IF(J$59=0,0,J$59/ISI!J$9*1000)</f>
        <v>0.13113242624289287</v>
      </c>
      <c r="K152" s="277">
        <f>IF(K$59=0,0,K$59/ISI!K$9*1000)</f>
        <v>0.14101781495267246</v>
      </c>
      <c r="L152" s="277">
        <f>IF(L$59=0,0,L$59/ISI!L$9*1000)</f>
        <v>0.13395959715407479</v>
      </c>
      <c r="M152" s="277">
        <f>IF(M$59=0,0,M$59/ISI!M$9*1000)</f>
        <v>0.13091085971669825</v>
      </c>
      <c r="N152" s="277">
        <f>IF(N$59=0,0,N$59/ISI!N$9*1000)</f>
        <v>0.13150891238440926</v>
      </c>
      <c r="O152" s="277">
        <f>IF(O$59=0,0,O$59/ISI!O$9*1000)</f>
        <v>0.13256049248519719</v>
      </c>
      <c r="P152" s="277">
        <f>IF(P$59=0,0,P$59/ISI!P$9*1000)</f>
        <v>0.13005028254469833</v>
      </c>
      <c r="Q152" s="277">
        <f>IF(Q$59=0,0,Q$59/ISI!Q$9*1000)</f>
        <v>0.13863189789626801</v>
      </c>
      <c r="R152" s="277">
        <f>IF(R$59=0,0,R$59/ISI!R$9*1000)</f>
        <v>0.14122274971714505</v>
      </c>
      <c r="S152" s="277">
        <f>IF(S$59=0,0,S$59/ISI!S$9*1000)</f>
        <v>0</v>
      </c>
      <c r="T152" s="277">
        <f>IF(T$59=0,0,T$59/ISI!T$9*1000)</f>
        <v>0</v>
      </c>
      <c r="U152" s="277">
        <f>IF(U$59=0,0,U$59/ISI!U$9*1000)</f>
        <v>0</v>
      </c>
      <c r="V152" s="277">
        <f>IF(V$59=0,0,V$59/ISI!V$9*1000)</f>
        <v>0</v>
      </c>
      <c r="W152" s="277">
        <f>IF(W$59=0,0,W$59/ISI!W$9*1000)</f>
        <v>0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9.0184609736922514</v>
      </c>
      <c r="C153" s="278">
        <f>IF(C$65=0,0,C$65/ISI!C$9*1000)</f>
        <v>8.8355756714708811</v>
      </c>
      <c r="D153" s="278">
        <f>IF(D$65=0,0,D$65/ISI!D$9*1000)</f>
        <v>8.8345268061911515</v>
      </c>
      <c r="E153" s="278">
        <f>IF(E$65=0,0,E$65/ISI!E$9*1000)</f>
        <v>8.6888415104197367</v>
      </c>
      <c r="F153" s="278">
        <f>IF(F$65=0,0,F$65/ISI!F$9*1000)</f>
        <v>9.108606736157963</v>
      </c>
      <c r="G153" s="278">
        <f>IF(G$65=0,0,G$65/ISI!G$9*1000)</f>
        <v>8.8955421378997013</v>
      </c>
      <c r="H153" s="278">
        <f>IF(H$65=0,0,H$65/ISI!H$9*1000)</f>
        <v>9.6817399144637637</v>
      </c>
      <c r="I153" s="278">
        <f>IF(I$65=0,0,I$65/ISI!I$9*1000)</f>
        <v>8.8176087254464033</v>
      </c>
      <c r="J153" s="278">
        <f>IF(J$65=0,0,J$65/ISI!J$9*1000)</f>
        <v>8.9992764367958671</v>
      </c>
      <c r="K153" s="278">
        <f>IF(K$65=0,0,K$65/ISI!K$9*1000)</f>
        <v>9.3298553260547514</v>
      </c>
      <c r="L153" s="278">
        <f>IF(L$65=0,0,L$65/ISI!L$9*1000)</f>
        <v>8.8424249633309486</v>
      </c>
      <c r="M153" s="278">
        <f>IF(M$65=0,0,M$65/ISI!M$9*1000)</f>
        <v>8.5080825235938899</v>
      </c>
      <c r="N153" s="278">
        <f>IF(N$65=0,0,N$65/ISI!N$9*1000)</f>
        <v>8.5464300285923755</v>
      </c>
      <c r="O153" s="278">
        <f>IF(O$65=0,0,O$65/ISI!O$9*1000)</f>
        <v>8.7199945552259166</v>
      </c>
      <c r="P153" s="278">
        <f>IF(P$65=0,0,P$65/ISI!P$9*1000)</f>
        <v>8.6241319844780158</v>
      </c>
      <c r="Q153" s="278">
        <f>IF(Q$65=0,0,Q$65/ISI!Q$9*1000)</f>
        <v>10.484572406393724</v>
      </c>
      <c r="R153" s="278">
        <f>IF(R$65=0,0,R$65/ISI!R$9*1000)</f>
        <v>11.1546356939341</v>
      </c>
      <c r="S153" s="278">
        <f>IF(S$65=0,0,S$65/ISI!S$9*1000)</f>
        <v>0</v>
      </c>
      <c r="T153" s="278">
        <f>IF(T$65=0,0,T$65/ISI!T$9*1000)</f>
        <v>0</v>
      </c>
      <c r="U153" s="278">
        <f>IF(U$65=0,0,U$65/ISI!U$9*1000)</f>
        <v>0</v>
      </c>
      <c r="V153" s="278">
        <f>IF(V$65=0,0,V$65/ISI!V$9*1000)</f>
        <v>0</v>
      </c>
      <c r="W153" s="278">
        <f>IF(W$65=0,0,W$65/ISI!W$9*1000)</f>
        <v>0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31.843055590168749</v>
      </c>
      <c r="C154" s="278">
        <f>IF(C$71=0,0,C$71/ISI!C$9*1000)</f>
        <v>30.965843117062715</v>
      </c>
      <c r="D154" s="278">
        <f>IF(D$71=0,0,D$71/ISI!D$9*1000)</f>
        <v>30.552078972589204</v>
      </c>
      <c r="E154" s="278">
        <f>IF(E$71=0,0,E$71/ISI!E$9*1000)</f>
        <v>29.411142907193774</v>
      </c>
      <c r="F154" s="278">
        <f>IF(F$71=0,0,F$71/ISI!F$9*1000)</f>
        <v>28.882070779079193</v>
      </c>
      <c r="G154" s="278">
        <f>IF(G$71=0,0,G$71/ISI!G$9*1000)</f>
        <v>28.648231027405146</v>
      </c>
      <c r="H154" s="278">
        <f>IF(H$71=0,0,H$71/ISI!H$9*1000)</f>
        <v>29.790350766329652</v>
      </c>
      <c r="I154" s="278">
        <f>IF(I$71=0,0,I$71/ISI!I$9*1000)</f>
        <v>27.439730933411216</v>
      </c>
      <c r="J154" s="278">
        <f>IF(J$71=0,0,J$71/ISI!J$9*1000)</f>
        <v>28.109383398560741</v>
      </c>
      <c r="K154" s="278">
        <f>IF(K$71=0,0,K$71/ISI!K$9*1000)</f>
        <v>30.483789638603898</v>
      </c>
      <c r="L154" s="278">
        <f>IF(L$71=0,0,L$71/ISI!L$9*1000)</f>
        <v>28.878569629429514</v>
      </c>
      <c r="M154" s="278">
        <f>IF(M$71=0,0,M$71/ISI!M$9*1000)</f>
        <v>28.27473076638228</v>
      </c>
      <c r="N154" s="278">
        <f>IF(N$71=0,0,N$71/ISI!N$9*1000)</f>
        <v>28.435440088262787</v>
      </c>
      <c r="O154" s="278">
        <f>IF(O$71=0,0,O$71/ISI!O$9*1000)</f>
        <v>28.591985240413489</v>
      </c>
      <c r="P154" s="278">
        <f>IF(P$71=0,0,P$71/ISI!P$9*1000)</f>
        <v>28.03050170232596</v>
      </c>
      <c r="Q154" s="278">
        <f>IF(Q$71=0,0,Q$71/ISI!Q$9*1000)</f>
        <v>29.065679114777907</v>
      </c>
      <c r="R154" s="278">
        <f>IF(R$71=0,0,R$71/ISI!R$9*1000)</f>
        <v>29.43111298039927</v>
      </c>
      <c r="S154" s="278">
        <f>IF(S$71=0,0,S$71/ISI!S$9*1000)</f>
        <v>0</v>
      </c>
      <c r="T154" s="278">
        <f>IF(T$71=0,0,T$71/ISI!T$9*1000)</f>
        <v>0</v>
      </c>
      <c r="U154" s="278">
        <f>IF(U$71=0,0,U$71/ISI!U$9*1000)</f>
        <v>0</v>
      </c>
      <c r="V154" s="278">
        <f>IF(V$71=0,0,V$71/ISI!V$9*1000)</f>
        <v>0</v>
      </c>
      <c r="W154" s="278">
        <f>IF(W$71=0,0,W$71/ISI!W$9*1000)</f>
        <v>0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25.146953327083761</v>
      </c>
      <c r="C155" s="278">
        <f>IF(C$72=0,0,C$72/ISI!C$9*1000)</f>
        <v>24.450005967339649</v>
      </c>
      <c r="D155" s="278">
        <f>IF(D$72=0,0,D$72/ISI!D$9*1000)</f>
        <v>24.192264928013092</v>
      </c>
      <c r="E155" s="278">
        <f>IF(E$72=0,0,E$72/ISI!E$9*1000)</f>
        <v>23.332442510735188</v>
      </c>
      <c r="F155" s="278">
        <f>IF(F$72=0,0,F$72/ISI!F$9*1000)</f>
        <v>23.124902050096736</v>
      </c>
      <c r="G155" s="278">
        <f>IF(G$72=0,0,G$72/ISI!G$9*1000)</f>
        <v>22.881023709272814</v>
      </c>
      <c r="H155" s="278">
        <f>IF(H$72=0,0,H$72/ISI!H$9*1000)</f>
        <v>23.964131889163674</v>
      </c>
      <c r="I155" s="278">
        <f>IF(I$72=0,0,I$72/ISI!I$9*1000)</f>
        <v>22.045770130157834</v>
      </c>
      <c r="J155" s="278">
        <f>IF(J$72=0,0,J$72/ISI!J$9*1000)</f>
        <v>22.567342539998826</v>
      </c>
      <c r="K155" s="278">
        <f>IF(K$72=0,0,K$72/ISI!K$9*1000)</f>
        <v>24.285743290464232</v>
      </c>
      <c r="L155" s="278">
        <f>IF(L$72=0,0,L$72/ISI!L$9*1000)</f>
        <v>23.031430079985778</v>
      </c>
      <c r="M155" s="278">
        <f>IF(M$72=0,0,M$72/ISI!M$9*1000)</f>
        <v>22.5072661931654</v>
      </c>
      <c r="N155" s="278">
        <f>IF(N$72=0,0,N$72/ISI!N$9*1000)</f>
        <v>22.610088301421612</v>
      </c>
      <c r="O155" s="278">
        <f>IF(O$72=0,0,O$72/ISI!O$9*1000)</f>
        <v>22.790884557004151</v>
      </c>
      <c r="P155" s="278">
        <f>IF(P$72=0,0,P$72/ISI!P$9*1000)</f>
        <v>22.359308723999874</v>
      </c>
      <c r="Q155" s="278">
        <f>IF(Q$72=0,0,Q$72/ISI!Q$9*1000)</f>
        <v>23.84067738564698</v>
      </c>
      <c r="R155" s="278">
        <f>IF(R$72=0,0,R$72/ISI!R$9*1000)</f>
        <v>24.285155881814084</v>
      </c>
      <c r="S155" s="278">
        <f>IF(S$72=0,0,S$72/ISI!S$9*1000)</f>
        <v>0</v>
      </c>
      <c r="T155" s="278">
        <f>IF(T$72=0,0,T$72/ISI!T$9*1000)</f>
        <v>0</v>
      </c>
      <c r="U155" s="278">
        <f>IF(U$72=0,0,U$72/ISI!U$9*1000)</f>
        <v>0</v>
      </c>
      <c r="V155" s="278">
        <f>IF(V$72=0,0,V$72/ISI!V$9*1000)</f>
        <v>0</v>
      </c>
      <c r="W155" s="278">
        <f>IF(W$72=0,0,W$72/ISI!W$9*1000)</f>
        <v>0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8.7419790352172981</v>
      </c>
      <c r="C156" s="279">
        <f>IF(C$79=0,0,C$79/ISI!C$9*1000)</f>
        <v>8.5190748596186001</v>
      </c>
      <c r="D156" s="279">
        <f>IF(D$79=0,0,D$79/ISI!D$9*1000)</f>
        <v>8.4529581515564978</v>
      </c>
      <c r="E156" s="279">
        <f>IF(E$79=0,0,E$79/ISI!E$9*1000)</f>
        <v>8.1985542533445006</v>
      </c>
      <c r="F156" s="279">
        <f>IF(F$79=0,0,F$79/ISI!F$9*1000)</f>
        <v>8.2622899453998464</v>
      </c>
      <c r="G156" s="279">
        <f>IF(G$79=0,0,G$79/ISI!G$9*1000)</f>
        <v>8.1432167540412763</v>
      </c>
      <c r="H156" s="279">
        <f>IF(H$79=0,0,H$79/ISI!H$9*1000)</f>
        <v>8.6288103079744065</v>
      </c>
      <c r="I156" s="279">
        <f>IF(I$79=0,0,I$79/ISI!I$9*1000)</f>
        <v>7.917133119120491</v>
      </c>
      <c r="J156" s="279">
        <f>IF(J$79=0,0,J$79/ISI!J$9*1000)</f>
        <v>8.0926962773070539</v>
      </c>
      <c r="K156" s="279">
        <f>IF(K$79=0,0,K$79/ISI!K$9*1000)</f>
        <v>8.6233366396903008</v>
      </c>
      <c r="L156" s="279">
        <f>IF(L$79=0,0,L$79/ISI!L$9*1000)</f>
        <v>8.1857480872981441</v>
      </c>
      <c r="M156" s="279">
        <f>IF(M$79=0,0,M$79/ISI!M$9*1000)</f>
        <v>7.9497256749169551</v>
      </c>
      <c r="N156" s="279">
        <f>IF(N$79=0,0,N$79/ISI!N$9*1000)</f>
        <v>7.9869686775879218</v>
      </c>
      <c r="O156" s="279">
        <f>IF(O$79=0,0,O$79/ISI!O$9*1000)</f>
        <v>8.0807220315133677</v>
      </c>
      <c r="P156" s="279">
        <f>IF(P$79=0,0,P$79/ISI!P$9*1000)</f>
        <v>7.9443225755907054</v>
      </c>
      <c r="Q156" s="279">
        <f>IF(Q$79=0,0,Q$79/ISI!Q$9*1000)</f>
        <v>8.8192647835421472</v>
      </c>
      <c r="R156" s="279">
        <f>IF(R$79=0,0,R$79/ISI!R$9*1000)</f>
        <v>9.1215169126761158</v>
      </c>
      <c r="S156" s="279">
        <f>IF(S$79=0,0,S$79/ISI!S$9*1000)</f>
        <v>0</v>
      </c>
      <c r="T156" s="279">
        <f>IF(T$79=0,0,T$79/ISI!T$9*1000)</f>
        <v>0</v>
      </c>
      <c r="U156" s="279">
        <f>IF(U$79=0,0,U$79/ISI!U$9*1000)</f>
        <v>0</v>
      </c>
      <c r="V156" s="279">
        <f>IF(V$79=0,0,V$79/ISI!V$9*1000)</f>
        <v>0</v>
      </c>
      <c r="W156" s="279">
        <f>IF(W$79=0,0,W$79/ISI!W$9*1000)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NL: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398.08796403919041</v>
      </c>
      <c r="C5" s="225">
        <v>404.86812730153332</v>
      </c>
      <c r="D5" s="225">
        <v>402.56432916209792</v>
      </c>
      <c r="E5" s="225">
        <v>406.85695633602052</v>
      </c>
      <c r="F5" s="225">
        <v>418.60885597241662</v>
      </c>
      <c r="G5" s="225">
        <v>418.48963949372808</v>
      </c>
      <c r="H5" s="225">
        <v>422.95448819716449</v>
      </c>
      <c r="I5" s="225">
        <v>415.37702788915419</v>
      </c>
      <c r="J5" s="225">
        <v>404.70205279558257</v>
      </c>
      <c r="K5" s="225">
        <v>357.87486772400621</v>
      </c>
      <c r="L5" s="225">
        <v>407.70467462291953</v>
      </c>
      <c r="M5" s="225">
        <v>408.51154044722051</v>
      </c>
      <c r="N5" s="225">
        <v>411.14925234383082</v>
      </c>
      <c r="O5" s="225">
        <v>408.04976287288412</v>
      </c>
      <c r="P5" s="225">
        <v>409.42856556134319</v>
      </c>
      <c r="Q5" s="225">
        <v>481.21990991694162</v>
      </c>
      <c r="R5" s="225">
        <v>498.11884578536518</v>
      </c>
      <c r="S5" s="225">
        <v>517.31719336995127</v>
      </c>
      <c r="T5" s="225">
        <v>486.33249454523281</v>
      </c>
      <c r="U5" s="225">
        <v>471.12884725294759</v>
      </c>
      <c r="V5" s="225">
        <v>442.37633454476452</v>
      </c>
      <c r="W5" s="225">
        <v>466.35537536099639</v>
      </c>
      <c r="DA5" s="89" t="s">
        <v>256</v>
      </c>
    </row>
    <row r="6" spans="1:105" ht="12" customHeight="1" x14ac:dyDescent="0.25">
      <c r="A6" s="55" t="s">
        <v>92</v>
      </c>
      <c r="B6" s="261">
        <v>0.90531912263283387</v>
      </c>
      <c r="C6" s="261">
        <v>0.91970592797035366</v>
      </c>
      <c r="D6" s="261">
        <v>0.90448560883720097</v>
      </c>
      <c r="E6" s="261">
        <v>0.90663330631618477</v>
      </c>
      <c r="F6" s="261">
        <v>0.90386375659375751</v>
      </c>
      <c r="G6" s="261">
        <v>0.90704510678331129</v>
      </c>
      <c r="H6" s="261">
        <v>0.89628355207199661</v>
      </c>
      <c r="I6" s="261">
        <v>0.88400207803827513</v>
      </c>
      <c r="J6" s="261">
        <v>0.86411178343696471</v>
      </c>
      <c r="K6" s="261">
        <v>0.78111263255034569</v>
      </c>
      <c r="L6" s="261">
        <v>0.88960021876185225</v>
      </c>
      <c r="M6" s="261">
        <v>0.89259242579226206</v>
      </c>
      <c r="N6" s="261">
        <v>0.90386453513550091</v>
      </c>
      <c r="O6" s="261">
        <v>0.89335046550157138</v>
      </c>
      <c r="P6" s="261">
        <v>0.89163480044679178</v>
      </c>
      <c r="Q6" s="261">
        <v>0.90450422783585538</v>
      </c>
      <c r="R6" s="261">
        <v>0.90564184094643552</v>
      </c>
      <c r="S6" s="261">
        <v>0.94246101275374561</v>
      </c>
      <c r="T6" s="261">
        <v>0.9087679748630032</v>
      </c>
      <c r="U6" s="261">
        <v>0.90879596197561785</v>
      </c>
      <c r="V6" s="261">
        <v>0.84214440362964171</v>
      </c>
      <c r="W6" s="261">
        <v>0.91231330911191022</v>
      </c>
      <c r="DA6" s="67" t="s">
        <v>257</v>
      </c>
    </row>
    <row r="7" spans="1:105" ht="12" customHeight="1" x14ac:dyDescent="0.25">
      <c r="A7" s="202" t="s">
        <v>93</v>
      </c>
      <c r="B7" s="226">
        <v>0.1252258927842107</v>
      </c>
      <c r="C7" s="226">
        <v>0.12721590989272391</v>
      </c>
      <c r="D7" s="226">
        <v>0.1251105991749224</v>
      </c>
      <c r="E7" s="226">
        <v>0.12540767379481321</v>
      </c>
      <c r="F7" s="226">
        <v>0.12502458309460521</v>
      </c>
      <c r="G7" s="226">
        <v>0.1261010638761956</v>
      </c>
      <c r="H7" s="226">
        <v>0.1239760711886997</v>
      </c>
      <c r="I7" s="226">
        <v>0.12227726851003071</v>
      </c>
      <c r="J7" s="226">
        <v>0.1195259956859835</v>
      </c>
      <c r="K7" s="226">
        <v>0.1080453558648764</v>
      </c>
      <c r="L7" s="226">
        <v>0.12305161664044779</v>
      </c>
      <c r="M7" s="226">
        <v>0.1244052856506289</v>
      </c>
      <c r="N7" s="226">
        <v>0.12533974080987939</v>
      </c>
      <c r="O7" s="226">
        <v>0.1235703596829858</v>
      </c>
      <c r="P7" s="226">
        <v>0.1233330448148556</v>
      </c>
      <c r="Q7" s="226">
        <v>0.1268210698101537</v>
      </c>
      <c r="R7" s="226">
        <v>0.12649480764893259</v>
      </c>
      <c r="S7" s="226">
        <v>0.13118582696196121</v>
      </c>
      <c r="T7" s="226">
        <v>0.12610650326820169</v>
      </c>
      <c r="U7" s="226">
        <v>0.12576194034138821</v>
      </c>
      <c r="V7" s="226">
        <v>0.1164874154994722</v>
      </c>
      <c r="W7" s="226">
        <v>0.1261933452816178</v>
      </c>
      <c r="DA7" s="174" t="s">
        <v>258</v>
      </c>
    </row>
    <row r="8" spans="1:105" ht="12" customHeight="1" x14ac:dyDescent="0.25">
      <c r="A8" s="202" t="s">
        <v>94</v>
      </c>
      <c r="B8" s="226">
        <v>17.292378641915558</v>
      </c>
      <c r="C8" s="226">
        <v>17.56717907319377</v>
      </c>
      <c r="D8" s="226">
        <v>17.276457807154632</v>
      </c>
      <c r="E8" s="226">
        <v>17.317480687469882</v>
      </c>
      <c r="F8" s="226">
        <v>17.26457989119757</v>
      </c>
      <c r="G8" s="226">
        <v>17.274548183013628</v>
      </c>
      <c r="H8" s="226">
        <v>17.044298947765679</v>
      </c>
      <c r="I8" s="226">
        <v>16.86476375943904</v>
      </c>
      <c r="J8" s="226">
        <v>16.50528280533528</v>
      </c>
      <c r="K8" s="226">
        <v>14.91992720176102</v>
      </c>
      <c r="L8" s="226">
        <v>16.992133975943631</v>
      </c>
      <c r="M8" s="226">
        <v>16.999831850337031</v>
      </c>
      <c r="N8" s="226">
        <v>17.16992279535777</v>
      </c>
      <c r="O8" s="226">
        <v>16.965160696648159</v>
      </c>
      <c r="P8" s="226">
        <v>16.96637255748243</v>
      </c>
      <c r="Q8" s="226">
        <v>17.168539346610181</v>
      </c>
      <c r="R8" s="226">
        <v>17.151949195839489</v>
      </c>
      <c r="S8" s="226">
        <v>17.813764317594021</v>
      </c>
      <c r="T8" s="226">
        <v>17.146310931540359</v>
      </c>
      <c r="U8" s="226">
        <v>17.119449618934311</v>
      </c>
      <c r="V8" s="226">
        <v>15.863335678198251</v>
      </c>
      <c r="W8" s="226">
        <v>17.18509581463028</v>
      </c>
      <c r="DA8" s="174" t="s">
        <v>259</v>
      </c>
    </row>
    <row r="9" spans="1:105" ht="12" customHeight="1" x14ac:dyDescent="0.25">
      <c r="A9" s="202" t="s">
        <v>95</v>
      </c>
      <c r="B9" s="226">
        <v>0.29870091955014688</v>
      </c>
      <c r="C9" s="226">
        <v>0.30344770096265988</v>
      </c>
      <c r="D9" s="226">
        <v>0.29842591007449459</v>
      </c>
      <c r="E9" s="226">
        <v>0.2991345212104467</v>
      </c>
      <c r="F9" s="226">
        <v>0.29822073619459177</v>
      </c>
      <c r="G9" s="226">
        <v>0.30078846234283507</v>
      </c>
      <c r="H9" s="226">
        <v>0.29571972411562059</v>
      </c>
      <c r="I9" s="226">
        <v>0.29166757554657768</v>
      </c>
      <c r="J9" s="226">
        <v>0.28510497332267187</v>
      </c>
      <c r="K9" s="226">
        <v>0.25772024005909627</v>
      </c>
      <c r="L9" s="226">
        <v>0.29351462565310882</v>
      </c>
      <c r="M9" s="226">
        <v>0.29674352799205528</v>
      </c>
      <c r="N9" s="226">
        <v>0.29897248087983808</v>
      </c>
      <c r="O9" s="226">
        <v>0.29475198176510192</v>
      </c>
      <c r="P9" s="226">
        <v>0.29418591537294142</v>
      </c>
      <c r="Q9" s="226">
        <v>0.30250589018282209</v>
      </c>
      <c r="R9" s="226">
        <v>0.30172765809835128</v>
      </c>
      <c r="S9" s="226">
        <v>0.31291713138758331</v>
      </c>
      <c r="T9" s="226">
        <v>0.30080143690710359</v>
      </c>
      <c r="U9" s="226">
        <v>0.29997955206528848</v>
      </c>
      <c r="V9" s="226">
        <v>0.27785705777056002</v>
      </c>
      <c r="W9" s="226">
        <v>0.30100858088257249</v>
      </c>
      <c r="DA9" s="174" t="s">
        <v>260</v>
      </c>
    </row>
    <row r="10" spans="1:105" ht="12" customHeight="1" x14ac:dyDescent="0.25">
      <c r="A10" s="56" t="s">
        <v>96</v>
      </c>
      <c r="B10" s="262">
        <v>0.90035736793347432</v>
      </c>
      <c r="C10" s="262">
        <v>0.91424427714566447</v>
      </c>
      <c r="D10" s="262">
        <v>0.90152090410374708</v>
      </c>
      <c r="E10" s="262">
        <v>0.90955449900378804</v>
      </c>
      <c r="F10" s="262">
        <v>0.91807233104426778</v>
      </c>
      <c r="G10" s="262">
        <v>0.92451469239451667</v>
      </c>
      <c r="H10" s="262">
        <v>0.91595262818269563</v>
      </c>
      <c r="I10" s="262">
        <v>0.90652428620891357</v>
      </c>
      <c r="J10" s="262">
        <v>0.88427396171895289</v>
      </c>
      <c r="K10" s="262">
        <v>0.79407750141198785</v>
      </c>
      <c r="L10" s="262">
        <v>0.90025384376082451</v>
      </c>
      <c r="M10" s="262">
        <v>0.90967747610937921</v>
      </c>
      <c r="N10" s="262">
        <v>0.91593008330777881</v>
      </c>
      <c r="O10" s="262">
        <v>0.90436127099001418</v>
      </c>
      <c r="P10" s="262">
        <v>0.90620536811975905</v>
      </c>
      <c r="Q10" s="262">
        <v>0.95506505467894676</v>
      </c>
      <c r="R10" s="262">
        <v>0.95688699553269574</v>
      </c>
      <c r="S10" s="262">
        <v>0.98878428332288193</v>
      </c>
      <c r="T10" s="262">
        <v>0.94813678015481306</v>
      </c>
      <c r="U10" s="262">
        <v>0.93760997153263959</v>
      </c>
      <c r="V10" s="262">
        <v>0.86793280860253041</v>
      </c>
      <c r="W10" s="262">
        <v>0.93390776996650171</v>
      </c>
      <c r="DA10" s="68" t="s">
        <v>261</v>
      </c>
    </row>
    <row r="11" spans="1:105" ht="12" customHeight="1" x14ac:dyDescent="0.25">
      <c r="A11" s="37" t="s">
        <v>160</v>
      </c>
      <c r="B11" s="228">
        <v>6.5057476965084734E-3</v>
      </c>
      <c r="C11" s="228">
        <v>6.544134944953579E-3</v>
      </c>
      <c r="D11" s="228">
        <v>4.3715236282407212E-3</v>
      </c>
      <c r="E11" s="228">
        <v>6.6040288294595632E-3</v>
      </c>
      <c r="F11" s="228">
        <v>6.636781151277177E-3</v>
      </c>
      <c r="G11" s="228">
        <v>6.7047841338756754E-3</v>
      </c>
      <c r="H11" s="228">
        <v>6.6989012515531899E-3</v>
      </c>
      <c r="I11" s="228">
        <v>6.7236376221603304E-3</v>
      </c>
      <c r="J11" s="228">
        <v>6.7458975791704189E-3</v>
      </c>
      <c r="K11" s="228">
        <v>4.5296179078604228E-3</v>
      </c>
      <c r="L11" s="228">
        <v>6.6974954980295971E-3</v>
      </c>
      <c r="M11" s="228">
        <v>6.7450505907670349E-3</v>
      </c>
      <c r="N11" s="228">
        <v>6.7654207308465069E-3</v>
      </c>
      <c r="O11" s="228">
        <v>9.0406154431418514E-3</v>
      </c>
      <c r="P11" s="228">
        <v>9.0524284955775178E-3</v>
      </c>
      <c r="Q11" s="228">
        <v>1.299212951896064E-3</v>
      </c>
      <c r="R11" s="228">
        <v>1.6347997703642609E-4</v>
      </c>
      <c r="S11" s="228">
        <v>1.6593049752342611E-4</v>
      </c>
      <c r="T11" s="228">
        <v>1.4952522526732109E-4</v>
      </c>
      <c r="U11" s="228">
        <v>1.6443285332912051E-5</v>
      </c>
      <c r="V11" s="228">
        <v>9.5225708510873763E-4</v>
      </c>
      <c r="W11" s="228">
        <v>4.6684160723105888E-3</v>
      </c>
      <c r="DA11" s="69" t="s">
        <v>262</v>
      </c>
    </row>
    <row r="12" spans="1:105" ht="12" customHeight="1" x14ac:dyDescent="0.25">
      <c r="A12" s="37" t="s">
        <v>162</v>
      </c>
      <c r="B12" s="228">
        <v>0.42737825993509981</v>
      </c>
      <c r="C12" s="228">
        <v>0.43530822603945019</v>
      </c>
      <c r="D12" s="228">
        <v>0.43323132739671211</v>
      </c>
      <c r="E12" s="228">
        <v>0.41462039547941798</v>
      </c>
      <c r="F12" s="228">
        <v>0.4055468476553265</v>
      </c>
      <c r="G12" s="228">
        <v>0.40459841234740412</v>
      </c>
      <c r="H12" s="228">
        <v>0.40055331975156638</v>
      </c>
      <c r="I12" s="228">
        <v>0.37326797525518152</v>
      </c>
      <c r="J12" s="228">
        <v>0.36912248345890131</v>
      </c>
      <c r="K12" s="228">
        <v>0.32739339236281539</v>
      </c>
      <c r="L12" s="228">
        <v>0.39834834495846028</v>
      </c>
      <c r="M12" s="228">
        <v>0.39695445227288018</v>
      </c>
      <c r="N12" s="228">
        <v>0.397754731615026</v>
      </c>
      <c r="O12" s="228">
        <v>0.39301303869013993</v>
      </c>
      <c r="P12" s="228">
        <v>0.38057302017242722</v>
      </c>
      <c r="Q12" s="228">
        <v>0.42686426546049971</v>
      </c>
      <c r="R12" s="228">
        <v>0.43610499185809359</v>
      </c>
      <c r="S12" s="228">
        <v>0.46163678621131732</v>
      </c>
      <c r="T12" s="228">
        <v>0.43675357959804401</v>
      </c>
      <c r="U12" s="228">
        <v>0.44664696948868532</v>
      </c>
      <c r="V12" s="228">
        <v>0.4352054324783447</v>
      </c>
      <c r="W12" s="228">
        <v>0.47954339340909219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0.46647336030186609</v>
      </c>
      <c r="C15" s="228">
        <v>0.47239191616126058</v>
      </c>
      <c r="D15" s="228">
        <v>0.46391805307879419</v>
      </c>
      <c r="E15" s="228">
        <v>0.48833007469491052</v>
      </c>
      <c r="F15" s="228">
        <v>0.50588870223766413</v>
      </c>
      <c r="G15" s="228">
        <v>0.51321149591323689</v>
      </c>
      <c r="H15" s="228">
        <v>0.50870040717957599</v>
      </c>
      <c r="I15" s="228">
        <v>0.52653267333157172</v>
      </c>
      <c r="J15" s="228">
        <v>0.50840558068088115</v>
      </c>
      <c r="K15" s="228">
        <v>0.46215449114131191</v>
      </c>
      <c r="L15" s="228">
        <v>0.49520800330433462</v>
      </c>
      <c r="M15" s="228">
        <v>0.50597797324573202</v>
      </c>
      <c r="N15" s="228">
        <v>0.51140993096190623</v>
      </c>
      <c r="O15" s="228">
        <v>0.50230761685673242</v>
      </c>
      <c r="P15" s="228">
        <v>0.5165799194517543</v>
      </c>
      <c r="Q15" s="228">
        <v>0.5269015762665511</v>
      </c>
      <c r="R15" s="228">
        <v>0.52061852369756578</v>
      </c>
      <c r="S15" s="228">
        <v>0.52698156661404127</v>
      </c>
      <c r="T15" s="228">
        <v>0.51123367533150177</v>
      </c>
      <c r="U15" s="228">
        <v>0.49094655875862142</v>
      </c>
      <c r="V15" s="228">
        <v>0.431775119039077</v>
      </c>
      <c r="W15" s="228">
        <v>0.44969596048509891</v>
      </c>
      <c r="DA15" s="69" t="s">
        <v>266</v>
      </c>
    </row>
    <row r="16" spans="1:105" ht="12" customHeight="1" x14ac:dyDescent="0.25">
      <c r="A16" s="57" t="s">
        <v>167</v>
      </c>
      <c r="B16" s="263">
        <v>60.65605573448623</v>
      </c>
      <c r="C16" s="263">
        <v>61.796058113311958</v>
      </c>
      <c r="D16" s="263">
        <v>61.229671109609662</v>
      </c>
      <c r="E16" s="263">
        <v>62.064082458821218</v>
      </c>
      <c r="F16" s="263">
        <v>64.117562653770051</v>
      </c>
      <c r="G16" s="263">
        <v>64.098960017339181</v>
      </c>
      <c r="H16" s="263">
        <v>64.777815502707753</v>
      </c>
      <c r="I16" s="263">
        <v>63.458706539367498</v>
      </c>
      <c r="J16" s="263">
        <v>61.886312894847293</v>
      </c>
      <c r="K16" s="263">
        <v>54.544973966012627</v>
      </c>
      <c r="L16" s="263">
        <v>62.149885885626297</v>
      </c>
      <c r="M16" s="263">
        <v>62.282248553770948</v>
      </c>
      <c r="N16" s="263">
        <v>62.691388246558297</v>
      </c>
      <c r="O16" s="263">
        <v>62.270371354908967</v>
      </c>
      <c r="P16" s="263">
        <v>62.459838001074871</v>
      </c>
      <c r="Q16" s="263">
        <v>70.945904922857352</v>
      </c>
      <c r="R16" s="263">
        <v>73.101874050537447</v>
      </c>
      <c r="S16" s="263">
        <v>76.90243323539832</v>
      </c>
      <c r="T16" s="263">
        <v>72.103048049935609</v>
      </c>
      <c r="U16" s="263">
        <v>68.433955730028742</v>
      </c>
      <c r="V16" s="263">
        <v>65.500818104349946</v>
      </c>
      <c r="W16" s="263">
        <v>70.33406625947454</v>
      </c>
      <c r="DA16" s="70" t="s">
        <v>267</v>
      </c>
    </row>
    <row r="17" spans="1:105" ht="12" customHeight="1" x14ac:dyDescent="0.25">
      <c r="A17" s="18" t="s">
        <v>30</v>
      </c>
      <c r="B17" s="232">
        <v>0.58933848703054492</v>
      </c>
      <c r="C17" s="232">
        <v>0.42133488278743592</v>
      </c>
      <c r="D17" s="232">
        <v>0.43309639413266798</v>
      </c>
      <c r="E17" s="232">
        <v>0.34193579626192161</v>
      </c>
      <c r="F17" s="232">
        <v>0.43313037650802422</v>
      </c>
      <c r="G17" s="232">
        <v>0.43226424107361439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1.082432438275261</v>
      </c>
      <c r="S17" s="232">
        <v>2.434425193471808</v>
      </c>
      <c r="T17" s="232">
        <v>3.0713250420563551</v>
      </c>
      <c r="U17" s="232">
        <v>1.2068442894852069</v>
      </c>
      <c r="V17" s="232">
        <v>1.195877961089566</v>
      </c>
      <c r="W17" s="232">
        <v>1.54655372417364</v>
      </c>
      <c r="DA17" s="71" t="s">
        <v>268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19.055123211865538</v>
      </c>
      <c r="C19" s="232">
        <v>19.055189579280331</v>
      </c>
      <c r="D19" s="232">
        <v>18.75475876435798</v>
      </c>
      <c r="E19" s="232">
        <v>17.15854196323642</v>
      </c>
      <c r="F19" s="232">
        <v>15.15194320754839</v>
      </c>
      <c r="G19" s="232">
        <v>15.419949134118889</v>
      </c>
      <c r="H19" s="232">
        <v>14.447877844849771</v>
      </c>
      <c r="I19" s="232">
        <v>13.59538201016467</v>
      </c>
      <c r="J19" s="232">
        <v>13.48721124302967</v>
      </c>
      <c r="K19" s="232">
        <v>12.63830534974884</v>
      </c>
      <c r="L19" s="232">
        <v>15.69503838818189</v>
      </c>
      <c r="M19" s="232">
        <v>16.06111515801901</v>
      </c>
      <c r="N19" s="232">
        <v>16.043638009299912</v>
      </c>
      <c r="O19" s="232">
        <v>15.531129766622451</v>
      </c>
      <c r="P19" s="232">
        <v>14.784519966908039</v>
      </c>
      <c r="Q19" s="232">
        <v>14.549669395119979</v>
      </c>
      <c r="R19" s="232">
        <v>14.01075887737435</v>
      </c>
      <c r="S19" s="232">
        <v>14.013946064061351</v>
      </c>
      <c r="T19" s="232">
        <v>13.881632700665991</v>
      </c>
      <c r="U19" s="232">
        <v>16.377494173831028</v>
      </c>
      <c r="V19" s="232">
        <v>14.56010382470066</v>
      </c>
      <c r="W19" s="232">
        <v>15.849171306410311</v>
      </c>
      <c r="DA19" s="71" t="s">
        <v>270</v>
      </c>
    </row>
    <row r="20" spans="1:105" ht="12" customHeight="1" x14ac:dyDescent="0.25">
      <c r="A20" s="18" t="s">
        <v>36</v>
      </c>
      <c r="B20" s="232">
        <v>20.290702316439461</v>
      </c>
      <c r="C20" s="232">
        <v>21.717925781491981</v>
      </c>
      <c r="D20" s="232">
        <v>22.033286917379019</v>
      </c>
      <c r="E20" s="232">
        <v>24.42981856087258</v>
      </c>
      <c r="F20" s="232">
        <v>29.70187233231378</v>
      </c>
      <c r="G20" s="232">
        <v>28.760086876274549</v>
      </c>
      <c r="H20" s="232">
        <v>32.049437644097992</v>
      </c>
      <c r="I20" s="232">
        <v>30.756950742907879</v>
      </c>
      <c r="J20" s="232">
        <v>29.891752028964319</v>
      </c>
      <c r="K20" s="232">
        <v>24.13253783071287</v>
      </c>
      <c r="L20" s="232">
        <v>27.01605518358928</v>
      </c>
      <c r="M20" s="232">
        <v>25.824950891109829</v>
      </c>
      <c r="N20" s="232">
        <v>26.096468323179661</v>
      </c>
      <c r="O20" s="232">
        <v>26.962801729818619</v>
      </c>
      <c r="P20" s="232">
        <v>27.68180955128388</v>
      </c>
      <c r="Q20" s="232">
        <v>38.503568383154288</v>
      </c>
      <c r="R20" s="232">
        <v>41.344942874896262</v>
      </c>
      <c r="S20" s="232">
        <v>44.51591906769967</v>
      </c>
      <c r="T20" s="232">
        <v>38.961620895496779</v>
      </c>
      <c r="U20" s="232">
        <v>32.914693217365873</v>
      </c>
      <c r="V20" s="232">
        <v>35.353204621167649</v>
      </c>
      <c r="W20" s="232">
        <v>38.130904232850853</v>
      </c>
      <c r="DA20" s="71" t="s">
        <v>271</v>
      </c>
    </row>
    <row r="21" spans="1:105" ht="12" customHeight="1" x14ac:dyDescent="0.25">
      <c r="A21" s="18" t="s">
        <v>38</v>
      </c>
      <c r="B21" s="232">
        <v>20.720891719150689</v>
      </c>
      <c r="C21" s="232">
        <v>20.601607869752211</v>
      </c>
      <c r="D21" s="232">
        <v>20.00852903373999</v>
      </c>
      <c r="E21" s="232">
        <v>20.13378613845029</v>
      </c>
      <c r="F21" s="232">
        <v>18.830616737399861</v>
      </c>
      <c r="G21" s="232">
        <v>19.48665976587213</v>
      </c>
      <c r="H21" s="232">
        <v>18.28050001375999</v>
      </c>
      <c r="I21" s="232">
        <v>19.106373786294942</v>
      </c>
      <c r="J21" s="232">
        <v>18.507349622853301</v>
      </c>
      <c r="K21" s="232">
        <v>17.774130785550931</v>
      </c>
      <c r="L21" s="232">
        <v>19.438792313855139</v>
      </c>
      <c r="M21" s="232">
        <v>20.396182504642109</v>
      </c>
      <c r="N21" s="232">
        <v>20.551281914078729</v>
      </c>
      <c r="O21" s="232">
        <v>19.776439858467899</v>
      </c>
      <c r="P21" s="232">
        <v>19.993508482882952</v>
      </c>
      <c r="Q21" s="232">
        <v>17.892667144583079</v>
      </c>
      <c r="R21" s="232">
        <v>16.66373985999159</v>
      </c>
      <c r="S21" s="232">
        <v>15.938142910165491</v>
      </c>
      <c r="T21" s="232">
        <v>16.1884694117165</v>
      </c>
      <c r="U21" s="232">
        <v>17.934924049346641</v>
      </c>
      <c r="V21" s="232">
        <v>14.39163169739208</v>
      </c>
      <c r="W21" s="232">
        <v>14.80743699603973</v>
      </c>
      <c r="DA21" s="71" t="s">
        <v>272</v>
      </c>
    </row>
    <row r="22" spans="1:105" ht="12" customHeight="1" x14ac:dyDescent="0.25">
      <c r="A22" s="57" t="s">
        <v>174</v>
      </c>
      <c r="B22" s="263">
        <v>115.2305265124029</v>
      </c>
      <c r="C22" s="263">
        <v>117.3241739509095</v>
      </c>
      <c r="D22" s="263">
        <v>118.6652113045014</v>
      </c>
      <c r="E22" s="263">
        <v>120.09465012121559</v>
      </c>
      <c r="F22" s="263">
        <v>127.2544701683844</v>
      </c>
      <c r="G22" s="263">
        <v>125.86375927641321</v>
      </c>
      <c r="H22" s="263">
        <v>131.31674631956409</v>
      </c>
      <c r="I22" s="263">
        <v>127.59829741490719</v>
      </c>
      <c r="J22" s="263">
        <v>123.9862713220064</v>
      </c>
      <c r="K22" s="263">
        <v>107.09738015106591</v>
      </c>
      <c r="L22" s="263">
        <v>122.84688347192581</v>
      </c>
      <c r="M22" s="263">
        <v>121.68341006260231</v>
      </c>
      <c r="N22" s="263">
        <v>122.3124810454333</v>
      </c>
      <c r="O22" s="263">
        <v>122.2902181175362</v>
      </c>
      <c r="P22" s="263">
        <v>123.03292091533891</v>
      </c>
      <c r="Q22" s="263">
        <v>173.09156169509441</v>
      </c>
      <c r="R22" s="263">
        <v>186.70697819266229</v>
      </c>
      <c r="S22" s="263">
        <v>193.41077178192609</v>
      </c>
      <c r="T22" s="263">
        <v>177.863869380225</v>
      </c>
      <c r="U22" s="263">
        <v>169.67013108664631</v>
      </c>
      <c r="V22" s="263">
        <v>160.3702118016443</v>
      </c>
      <c r="W22" s="263">
        <v>161.5423571313458</v>
      </c>
      <c r="DA22" s="70" t="s">
        <v>273</v>
      </c>
    </row>
    <row r="23" spans="1:105" ht="12" customHeight="1" x14ac:dyDescent="0.25">
      <c r="A23" s="18" t="s">
        <v>30</v>
      </c>
      <c r="B23" s="232">
        <v>1.6808329212487549</v>
      </c>
      <c r="C23" s="232">
        <v>1.206435240583019</v>
      </c>
      <c r="D23" s="232">
        <v>1.1884886847163569</v>
      </c>
      <c r="E23" s="232">
        <v>0.96472885966086641</v>
      </c>
      <c r="F23" s="232">
        <v>1.199019863694285</v>
      </c>
      <c r="G23" s="232">
        <v>1.221669657926314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1.814005346130626</v>
      </c>
      <c r="S23" s="232">
        <v>4.1704342205379934</v>
      </c>
      <c r="T23" s="232">
        <v>5.4702829749507718</v>
      </c>
      <c r="U23" s="232">
        <v>2.078400136351108</v>
      </c>
      <c r="V23" s="232">
        <v>2.1056372418656939</v>
      </c>
      <c r="W23" s="232">
        <v>3.0796007180382938</v>
      </c>
      <c r="DA23" s="71" t="s">
        <v>274</v>
      </c>
    </row>
    <row r="24" spans="1:105" ht="12" customHeight="1" x14ac:dyDescent="0.25">
      <c r="A24" s="18" t="s">
        <v>40</v>
      </c>
      <c r="B24" s="232">
        <v>3.221264191552407</v>
      </c>
      <c r="C24" s="232">
        <v>1.209815125055387</v>
      </c>
      <c r="D24" s="232">
        <v>7.2588907503166604</v>
      </c>
      <c r="E24" s="232">
        <v>3.239263641581724</v>
      </c>
      <c r="F24" s="232">
        <v>2.8343876529645269</v>
      </c>
      <c r="G24" s="232">
        <v>0.81956718435468678</v>
      </c>
      <c r="H24" s="232">
        <v>7.376259948874174</v>
      </c>
      <c r="I24" s="232">
        <v>5.7370738169358511</v>
      </c>
      <c r="J24" s="232">
        <v>4.5076971587933281</v>
      </c>
      <c r="K24" s="232">
        <v>3.2783205006451599</v>
      </c>
      <c r="L24" s="232">
        <v>6.1468832907331636</v>
      </c>
      <c r="M24" s="232">
        <v>4.5677857303229761</v>
      </c>
      <c r="N24" s="232">
        <v>4.1525658614489602</v>
      </c>
      <c r="O24" s="232">
        <v>4.1525658614636036</v>
      </c>
      <c r="P24" s="232">
        <v>4.1525658614586716</v>
      </c>
      <c r="Q24" s="232">
        <v>76.128956855966436</v>
      </c>
      <c r="R24" s="232">
        <v>92.33754343387622</v>
      </c>
      <c r="S24" s="232">
        <v>89.116362647657581</v>
      </c>
      <c r="T24" s="232">
        <v>78.548219813207353</v>
      </c>
      <c r="U24" s="232">
        <v>83.319091586265714</v>
      </c>
      <c r="V24" s="232">
        <v>70.794959139013457</v>
      </c>
      <c r="W24" s="232">
        <v>51.49451958027894</v>
      </c>
      <c r="DA24" s="71" t="s">
        <v>275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51.67009959701381</v>
      </c>
      <c r="C26" s="232">
        <v>51.874947208306089</v>
      </c>
      <c r="D26" s="232">
        <v>48.931638801523022</v>
      </c>
      <c r="E26" s="232">
        <v>46.026598349440668</v>
      </c>
      <c r="F26" s="232">
        <v>39.878963718443032</v>
      </c>
      <c r="G26" s="232">
        <v>41.433842810430058</v>
      </c>
      <c r="H26" s="232">
        <v>36.832818789916793</v>
      </c>
      <c r="I26" s="232">
        <v>35.716665663375011</v>
      </c>
      <c r="J26" s="232">
        <v>35.529070478352857</v>
      </c>
      <c r="K26" s="232">
        <v>34.199092724913463</v>
      </c>
      <c r="L26" s="232">
        <v>41.162269074910313</v>
      </c>
      <c r="M26" s="232">
        <v>43.148760248768617</v>
      </c>
      <c r="N26" s="232">
        <v>43.216495536365812</v>
      </c>
      <c r="O26" s="232">
        <v>41.439707448192543</v>
      </c>
      <c r="P26" s="232">
        <v>39.677756391427117</v>
      </c>
      <c r="Q26" s="232">
        <v>25.37408764389615</v>
      </c>
      <c r="R26" s="232">
        <v>22.32375350548412</v>
      </c>
      <c r="S26" s="232">
        <v>22.825120497109172</v>
      </c>
      <c r="T26" s="232">
        <v>23.506737443320041</v>
      </c>
      <c r="U26" s="232">
        <v>26.815949034807261</v>
      </c>
      <c r="V26" s="232">
        <v>24.374120749156511</v>
      </c>
      <c r="W26" s="232">
        <v>30.005699537009761</v>
      </c>
      <c r="DA26" s="71" t="s">
        <v>277</v>
      </c>
    </row>
    <row r="27" spans="1:105" ht="12" customHeight="1" x14ac:dyDescent="0.25">
      <c r="A27" s="18" t="s">
        <v>36</v>
      </c>
      <c r="B27" s="232">
        <v>58.658329802587929</v>
      </c>
      <c r="C27" s="232">
        <v>63.032976376965003</v>
      </c>
      <c r="D27" s="232">
        <v>61.286193067945391</v>
      </c>
      <c r="E27" s="232">
        <v>69.86405927053238</v>
      </c>
      <c r="F27" s="232">
        <v>83.342098933282543</v>
      </c>
      <c r="G27" s="232">
        <v>82.388679623702131</v>
      </c>
      <c r="H27" s="232">
        <v>87.107667580773168</v>
      </c>
      <c r="I27" s="232">
        <v>86.144557934596293</v>
      </c>
      <c r="J27" s="232">
        <v>83.949503684860261</v>
      </c>
      <c r="K27" s="232">
        <v>69.619966925507256</v>
      </c>
      <c r="L27" s="232">
        <v>75.537731106282351</v>
      </c>
      <c r="M27" s="232">
        <v>73.966864083510728</v>
      </c>
      <c r="N27" s="232">
        <v>74.943419647618526</v>
      </c>
      <c r="O27" s="232">
        <v>76.697944807880077</v>
      </c>
      <c r="P27" s="232">
        <v>79.202598662453141</v>
      </c>
      <c r="Q27" s="232">
        <v>71.588517195231844</v>
      </c>
      <c r="R27" s="232">
        <v>70.231675907171351</v>
      </c>
      <c r="S27" s="232">
        <v>77.298854416621381</v>
      </c>
      <c r="T27" s="232">
        <v>70.338629148746833</v>
      </c>
      <c r="U27" s="232">
        <v>57.456690329222241</v>
      </c>
      <c r="V27" s="232">
        <v>63.095494671608598</v>
      </c>
      <c r="W27" s="232">
        <v>76.962537296018823</v>
      </c>
      <c r="DA27" s="71" t="s">
        <v>278</v>
      </c>
    </row>
    <row r="28" spans="1:105" ht="12" customHeight="1" x14ac:dyDescent="0.25">
      <c r="A28" s="57" t="s">
        <v>181</v>
      </c>
      <c r="B28" s="263">
        <v>157.14384723004599</v>
      </c>
      <c r="C28" s="263">
        <v>159.5673603981773</v>
      </c>
      <c r="D28" s="263">
        <v>157.33804088973599</v>
      </c>
      <c r="E28" s="263">
        <v>158.73173378539491</v>
      </c>
      <c r="F28" s="263">
        <v>160.20311121754489</v>
      </c>
      <c r="G28" s="263">
        <v>161.32564685841311</v>
      </c>
      <c r="H28" s="263">
        <v>159.82390257655811</v>
      </c>
      <c r="I28" s="263">
        <v>158.16809809148279</v>
      </c>
      <c r="J28" s="263">
        <v>154.2922033267819</v>
      </c>
      <c r="K28" s="263">
        <v>138.55180470683069</v>
      </c>
      <c r="L28" s="263">
        <v>157.08822237234349</v>
      </c>
      <c r="M28" s="263">
        <v>158.72885492979299</v>
      </c>
      <c r="N28" s="263">
        <v>159.81848543860929</v>
      </c>
      <c r="O28" s="263">
        <v>157.8117126453572</v>
      </c>
      <c r="P28" s="263">
        <v>158.12486951839159</v>
      </c>
      <c r="Q28" s="263">
        <v>166.6235075149892</v>
      </c>
      <c r="R28" s="263">
        <v>166.94028799085561</v>
      </c>
      <c r="S28" s="263">
        <v>172.50853565563699</v>
      </c>
      <c r="T28" s="263">
        <v>165.41547386275511</v>
      </c>
      <c r="U28" s="263">
        <v>163.5926869949416</v>
      </c>
      <c r="V28" s="263">
        <v>151.4552887030238</v>
      </c>
      <c r="W28" s="263">
        <v>162.997490526684</v>
      </c>
      <c r="DA28" s="70" t="s">
        <v>279</v>
      </c>
    </row>
    <row r="29" spans="1:105" ht="12" customHeight="1" x14ac:dyDescent="0.25">
      <c r="A29" s="60" t="s">
        <v>183</v>
      </c>
      <c r="B29" s="264">
        <v>76.108982926884394</v>
      </c>
      <c r="C29" s="264">
        <v>77.502659752778968</v>
      </c>
      <c r="D29" s="264">
        <v>76.749438906803078</v>
      </c>
      <c r="E29" s="264">
        <v>73.904494566911524</v>
      </c>
      <c r="F29" s="264">
        <v>72.328350815059181</v>
      </c>
      <c r="G29" s="264">
        <v>72.179277372865343</v>
      </c>
      <c r="H29" s="264">
        <v>71.224110804536849</v>
      </c>
      <c r="I29" s="264">
        <v>66.969714578601426</v>
      </c>
      <c r="J29" s="264">
        <v>66.245128928245038</v>
      </c>
      <c r="K29" s="264">
        <v>58.820362819430137</v>
      </c>
      <c r="L29" s="264">
        <v>70.838387779398019</v>
      </c>
      <c r="M29" s="264">
        <v>70.60322648897295</v>
      </c>
      <c r="N29" s="264">
        <v>70.746778882310991</v>
      </c>
      <c r="O29" s="264">
        <v>70.325346149691583</v>
      </c>
      <c r="P29" s="264">
        <v>68.152711739331423</v>
      </c>
      <c r="Q29" s="264">
        <v>75.00957272139469</v>
      </c>
      <c r="R29" s="264">
        <v>76.398805267365702</v>
      </c>
      <c r="S29" s="264">
        <v>80.959227741182247</v>
      </c>
      <c r="T29" s="264">
        <v>76.557029780976038</v>
      </c>
      <c r="U29" s="264">
        <v>78.278159900127747</v>
      </c>
      <c r="V29" s="264">
        <v>76.558575652616014</v>
      </c>
      <c r="W29" s="264">
        <v>84.898830862349314</v>
      </c>
      <c r="DA29" s="72" t="s">
        <v>280</v>
      </c>
    </row>
    <row r="30" spans="1:105" ht="12" customHeight="1" x14ac:dyDescent="0.25">
      <c r="A30" s="59" t="s">
        <v>33</v>
      </c>
      <c r="B30" s="232">
        <v>0.42636089644598968</v>
      </c>
      <c r="C30" s="232">
        <v>0.42888627287847098</v>
      </c>
      <c r="D30" s="232">
        <v>0.42973924668675639</v>
      </c>
      <c r="E30" s="232">
        <v>0.43278333969393767</v>
      </c>
      <c r="F30" s="232">
        <v>0.43492658163989578</v>
      </c>
      <c r="G30" s="232">
        <v>0.43937930015990678</v>
      </c>
      <c r="H30" s="232">
        <v>0</v>
      </c>
      <c r="I30" s="232">
        <v>0.8787569091156181</v>
      </c>
      <c r="J30" s="232">
        <v>0.87951698476811613</v>
      </c>
      <c r="K30" s="232">
        <v>1.323663733033406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0.2801328441936245</v>
      </c>
      <c r="R30" s="232">
        <v>0.24290659741957921</v>
      </c>
      <c r="S30" s="232">
        <v>0.43293727231154411</v>
      </c>
      <c r="T30" s="232">
        <v>0.33407701227059078</v>
      </c>
      <c r="U30" s="232">
        <v>0.36922269017613107</v>
      </c>
      <c r="V30" s="232">
        <v>0.61523790290102609</v>
      </c>
      <c r="W30" s="232">
        <v>0.47201291105995602</v>
      </c>
      <c r="DA30" s="71" t="s">
        <v>281</v>
      </c>
    </row>
    <row r="31" spans="1:105" ht="12" customHeight="1" x14ac:dyDescent="0.25">
      <c r="A31" s="59" t="s">
        <v>160</v>
      </c>
      <c r="B31" s="232">
        <v>1.162213127069051</v>
      </c>
      <c r="C31" s="232">
        <v>1.169094658161417</v>
      </c>
      <c r="D31" s="232">
        <v>0.78092383116401853</v>
      </c>
      <c r="E31" s="232">
        <v>1.1797074407964541</v>
      </c>
      <c r="F31" s="232">
        <v>1.185523501154943</v>
      </c>
      <c r="G31" s="232">
        <v>1.197665618584693</v>
      </c>
      <c r="H31" s="232">
        <v>1.1998243989267501</v>
      </c>
      <c r="I31" s="232">
        <v>1.1975939974899761</v>
      </c>
      <c r="J31" s="232">
        <v>1.201400646714462</v>
      </c>
      <c r="K31" s="232">
        <v>0.80361402325057296</v>
      </c>
      <c r="L31" s="232">
        <v>1.1995726177296331</v>
      </c>
      <c r="M31" s="232">
        <v>1.2080900981965039</v>
      </c>
      <c r="N31" s="232">
        <v>1.211738545928323</v>
      </c>
      <c r="O31" s="232">
        <v>1.6192433031432689</v>
      </c>
      <c r="P31" s="232">
        <v>1.62135911109533</v>
      </c>
      <c r="Q31" s="232">
        <v>0.23230356645124431</v>
      </c>
      <c r="R31" s="232">
        <v>2.9237218366507129E-2</v>
      </c>
      <c r="S31" s="232">
        <v>2.9643491447406869E-2</v>
      </c>
      <c r="T31" s="232">
        <v>2.6726199986644932E-2</v>
      </c>
      <c r="U31" s="232">
        <v>2.9384672714847732E-3</v>
      </c>
      <c r="V31" s="232">
        <v>0.16986459028430481</v>
      </c>
      <c r="W31" s="232">
        <v>0.83375345591931327</v>
      </c>
      <c r="DA31" s="71" t="s">
        <v>282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74.520408903369358</v>
      </c>
      <c r="C33" s="232">
        <v>75.904678821739083</v>
      </c>
      <c r="D33" s="232">
        <v>75.538775828952296</v>
      </c>
      <c r="E33" s="232">
        <v>72.292003786421134</v>
      </c>
      <c r="F33" s="232">
        <v>70.707900732264349</v>
      </c>
      <c r="G33" s="232">
        <v>70.542232454120736</v>
      </c>
      <c r="H33" s="232">
        <v>70.024286405610098</v>
      </c>
      <c r="I33" s="232">
        <v>64.893363671995829</v>
      </c>
      <c r="J33" s="232">
        <v>64.16421129676246</v>
      </c>
      <c r="K33" s="232">
        <v>56.693085063146157</v>
      </c>
      <c r="L33" s="232">
        <v>69.63881516166839</v>
      </c>
      <c r="M33" s="232">
        <v>69.395136390776443</v>
      </c>
      <c r="N33" s="232">
        <v>69.535040336382664</v>
      </c>
      <c r="O33" s="232">
        <v>68.706102846548319</v>
      </c>
      <c r="P33" s="232">
        <v>66.531352628236093</v>
      </c>
      <c r="Q33" s="232">
        <v>74.497136310749823</v>
      </c>
      <c r="R33" s="232">
        <v>76.126661451579622</v>
      </c>
      <c r="S33" s="232">
        <v>80.496646977423296</v>
      </c>
      <c r="T33" s="232">
        <v>76.196226568718799</v>
      </c>
      <c r="U33" s="232">
        <v>77.905998742680126</v>
      </c>
      <c r="V33" s="232">
        <v>75.773473159430679</v>
      </c>
      <c r="W33" s="232">
        <v>83.593064495370044</v>
      </c>
      <c r="DA33" s="71" t="s">
        <v>284</v>
      </c>
    </row>
    <row r="34" spans="1:105" ht="12" customHeight="1" x14ac:dyDescent="0.25">
      <c r="A34" s="60" t="s">
        <v>189</v>
      </c>
      <c r="B34" s="264">
        <v>81.034864303161626</v>
      </c>
      <c r="C34" s="264">
        <v>82.064700645398304</v>
      </c>
      <c r="D34" s="264">
        <v>80.588601982932957</v>
      </c>
      <c r="E34" s="264">
        <v>84.827239218483399</v>
      </c>
      <c r="F34" s="264">
        <v>87.874760402485677</v>
      </c>
      <c r="G34" s="264">
        <v>89.146369485547694</v>
      </c>
      <c r="H34" s="264">
        <v>88.599791772021291</v>
      </c>
      <c r="I34" s="264">
        <v>91.198383512881321</v>
      </c>
      <c r="J34" s="264">
        <v>88.047074398536864</v>
      </c>
      <c r="K34" s="264">
        <v>79.731441887400578</v>
      </c>
      <c r="L34" s="264">
        <v>86.24983459294549</v>
      </c>
      <c r="M34" s="264">
        <v>88.125628440820108</v>
      </c>
      <c r="N34" s="264">
        <v>89.071706556298295</v>
      </c>
      <c r="O34" s="264">
        <v>87.486366495665635</v>
      </c>
      <c r="P34" s="264">
        <v>89.972157779060126</v>
      </c>
      <c r="Q34" s="264">
        <v>91.61393479359451</v>
      </c>
      <c r="R34" s="264">
        <v>90.541482723489906</v>
      </c>
      <c r="S34" s="264">
        <v>91.549307914454715</v>
      </c>
      <c r="T34" s="264">
        <v>88.858444081779069</v>
      </c>
      <c r="U34" s="264">
        <v>85.31452709481384</v>
      </c>
      <c r="V34" s="264">
        <v>74.896713050407769</v>
      </c>
      <c r="W34" s="264">
        <v>78.098659664334647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45.53555261743896</v>
      </c>
      <c r="C35" s="263">
        <f t="shared" si="0"/>
        <v>46.348741949969309</v>
      </c>
      <c r="D35" s="263">
        <f t="shared" si="0"/>
        <v>45.825405028905735</v>
      </c>
      <c r="E35" s="263">
        <f t="shared" si="0"/>
        <v>46.4082792827936</v>
      </c>
      <c r="F35" s="263">
        <f t="shared" si="0"/>
        <v>47.523950634592509</v>
      </c>
      <c r="G35" s="263">
        <f t="shared" si="0"/>
        <v>47.6682758331523</v>
      </c>
      <c r="H35" s="263">
        <f t="shared" si="0"/>
        <v>47.759792875009737</v>
      </c>
      <c r="I35" s="263">
        <f t="shared" si="0"/>
        <v>47.082690875654066</v>
      </c>
      <c r="J35" s="263">
        <f t="shared" si="0"/>
        <v>45.878965732447185</v>
      </c>
      <c r="K35" s="263">
        <f t="shared" si="0"/>
        <v>40.819825968449621</v>
      </c>
      <c r="L35" s="263">
        <f t="shared" si="0"/>
        <v>46.421128612263971</v>
      </c>
      <c r="M35" s="263">
        <f t="shared" si="0"/>
        <v>46.593776335172691</v>
      </c>
      <c r="N35" s="263">
        <f t="shared" si="0"/>
        <v>46.912867977739168</v>
      </c>
      <c r="O35" s="263">
        <f t="shared" si="0"/>
        <v>46.496265980493888</v>
      </c>
      <c r="P35" s="263">
        <f t="shared" si="0"/>
        <v>46.629205440301064</v>
      </c>
      <c r="Q35" s="263">
        <f t="shared" si="0"/>
        <v>51.101500194882718</v>
      </c>
      <c r="R35" s="263">
        <f t="shared" si="0"/>
        <v>51.927005053243931</v>
      </c>
      <c r="S35" s="263">
        <f t="shared" si="0"/>
        <v>54.306340124969701</v>
      </c>
      <c r="T35" s="263">
        <f t="shared" si="0"/>
        <v>51.519979625583687</v>
      </c>
      <c r="U35" s="263">
        <f t="shared" si="0"/>
        <v>50.040476396481665</v>
      </c>
      <c r="V35" s="263">
        <f t="shared" si="0"/>
        <v>47.082258572045973</v>
      </c>
      <c r="W35" s="263">
        <f t="shared" si="0"/>
        <v>52.022942623619322</v>
      </c>
      <c r="DA35" s="70"/>
    </row>
    <row r="36" spans="1:105" ht="12" customHeight="1" x14ac:dyDescent="0.25">
      <c r="A36" s="60" t="s">
        <v>192</v>
      </c>
      <c r="B36" s="264">
        <v>15.92370829164399</v>
      </c>
      <c r="C36" s="264">
        <v>16.215296779295819</v>
      </c>
      <c r="D36" s="264">
        <v>16.057706064386029</v>
      </c>
      <c r="E36" s="264">
        <v>15.46247982390509</v>
      </c>
      <c r="F36" s="264">
        <v>15.13271515796146</v>
      </c>
      <c r="G36" s="264">
        <v>15.10152564633959</v>
      </c>
      <c r="H36" s="264">
        <v>14.901683351526581</v>
      </c>
      <c r="I36" s="264">
        <v>14.01156812657411</v>
      </c>
      <c r="J36" s="264">
        <v>13.85996853760483</v>
      </c>
      <c r="K36" s="264">
        <v>12.306540740993309</v>
      </c>
      <c r="L36" s="264">
        <v>14.820981433073911</v>
      </c>
      <c r="M36" s="264">
        <v>14.771780410458581</v>
      </c>
      <c r="N36" s="264">
        <v>14.80181479468202</v>
      </c>
      <c r="O36" s="264">
        <v>14.713641603545989</v>
      </c>
      <c r="P36" s="264">
        <v>14.259077697361629</v>
      </c>
      <c r="Q36" s="264">
        <v>15.69368698887749</v>
      </c>
      <c r="R36" s="264">
        <v>15.984345633370911</v>
      </c>
      <c r="S36" s="264">
        <v>16.938488421344761</v>
      </c>
      <c r="T36" s="264">
        <v>16.017449754624749</v>
      </c>
      <c r="U36" s="264">
        <v>16.377548824345119</v>
      </c>
      <c r="V36" s="264">
        <v>16.017773185685119</v>
      </c>
      <c r="W36" s="264">
        <v>17.762741859951081</v>
      </c>
      <c r="DA36" s="72" t="s">
        <v>286</v>
      </c>
    </row>
    <row r="37" spans="1:105" ht="12" customHeight="1" x14ac:dyDescent="0.25">
      <c r="A37" s="59" t="s">
        <v>33</v>
      </c>
      <c r="B37" s="232">
        <v>8.9204273672819884E-2</v>
      </c>
      <c r="C37" s="232">
        <v>8.9732639131021516E-2</v>
      </c>
      <c r="D37" s="232">
        <v>8.9911100405646593E-2</v>
      </c>
      <c r="E37" s="232">
        <v>9.0547993019302372E-2</v>
      </c>
      <c r="F37" s="232">
        <v>9.0996407361912099E-2</v>
      </c>
      <c r="G37" s="232">
        <v>9.1928016064206433E-2</v>
      </c>
      <c r="H37" s="232">
        <v>0</v>
      </c>
      <c r="I37" s="232">
        <v>0.1838556782905183</v>
      </c>
      <c r="J37" s="232">
        <v>0.18401470318488061</v>
      </c>
      <c r="K37" s="232">
        <v>0.27694017644804331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5.8610081521298762E-2</v>
      </c>
      <c r="R37" s="232">
        <v>5.0821514763126262E-2</v>
      </c>
      <c r="S37" s="232">
        <v>9.0580199179535609E-2</v>
      </c>
      <c r="T37" s="232">
        <v>6.9896412824901097E-2</v>
      </c>
      <c r="U37" s="232">
        <v>7.7249677855620702E-2</v>
      </c>
      <c r="V37" s="232">
        <v>0.12872158474605139</v>
      </c>
      <c r="W37" s="232">
        <v>9.8755700267720251E-2</v>
      </c>
      <c r="DA37" s="71" t="s">
        <v>287</v>
      </c>
    </row>
    <row r="38" spans="1:105" ht="12" customHeight="1" x14ac:dyDescent="0.25">
      <c r="A38" s="59" t="s">
        <v>160</v>
      </c>
      <c r="B38" s="232">
        <v>0.2431610842303045</v>
      </c>
      <c r="C38" s="232">
        <v>0.24460085506287471</v>
      </c>
      <c r="D38" s="232">
        <v>0.163386801494838</v>
      </c>
      <c r="E38" s="232">
        <v>0.24682128750519619</v>
      </c>
      <c r="F38" s="232">
        <v>0.2480381379345884</v>
      </c>
      <c r="G38" s="232">
        <v>0.25057854155790282</v>
      </c>
      <c r="H38" s="232">
        <v>0.25103020688189831</v>
      </c>
      <c r="I38" s="232">
        <v>0.2505635568166022</v>
      </c>
      <c r="J38" s="232">
        <v>0.25135999331448</v>
      </c>
      <c r="K38" s="232">
        <v>0.16813409919837921</v>
      </c>
      <c r="L38" s="232">
        <v>0.25097752860159511</v>
      </c>
      <c r="M38" s="232">
        <v>0.25275957677933159</v>
      </c>
      <c r="N38" s="232">
        <v>0.25352291397245369</v>
      </c>
      <c r="O38" s="232">
        <v>0.3387820598945821</v>
      </c>
      <c r="P38" s="232">
        <v>0.3392247344296252</v>
      </c>
      <c r="Q38" s="232">
        <v>4.8603122588457053E-2</v>
      </c>
      <c r="R38" s="232">
        <v>6.1170826178903173E-3</v>
      </c>
      <c r="S38" s="232">
        <v>6.2020840694694268E-3</v>
      </c>
      <c r="T38" s="232">
        <v>5.5917211867134737E-3</v>
      </c>
      <c r="U38" s="232">
        <v>6.1479333787205562E-4</v>
      </c>
      <c r="V38" s="232">
        <v>3.5539486677484369E-2</v>
      </c>
      <c r="W38" s="232">
        <v>0.1744399453079471</v>
      </c>
      <c r="DA38" s="71" t="s">
        <v>288</v>
      </c>
    </row>
    <row r="39" spans="1:105" ht="12" customHeight="1" x14ac:dyDescent="0.25">
      <c r="A39" s="59" t="s">
        <v>162</v>
      </c>
      <c r="B39" s="232">
        <v>15.59134293374087</v>
      </c>
      <c r="C39" s="232">
        <v>15.88096328510192</v>
      </c>
      <c r="D39" s="232">
        <v>15.804408162485551</v>
      </c>
      <c r="E39" s="232">
        <v>15.12511054338059</v>
      </c>
      <c r="F39" s="232">
        <v>14.793680612664961</v>
      </c>
      <c r="G39" s="232">
        <v>14.759019088717491</v>
      </c>
      <c r="H39" s="232">
        <v>14.65065314464468</v>
      </c>
      <c r="I39" s="232">
        <v>13.57714889146699</v>
      </c>
      <c r="J39" s="232">
        <v>13.424593841105469</v>
      </c>
      <c r="K39" s="232">
        <v>11.86146646534689</v>
      </c>
      <c r="L39" s="232">
        <v>14.57000390447231</v>
      </c>
      <c r="M39" s="232">
        <v>14.519020833679249</v>
      </c>
      <c r="N39" s="232">
        <v>14.54829188070957</v>
      </c>
      <c r="O39" s="232">
        <v>14.374859543651411</v>
      </c>
      <c r="P39" s="232">
        <v>13.91985296293201</v>
      </c>
      <c r="Q39" s="232">
        <v>15.58647378476774</v>
      </c>
      <c r="R39" s="232">
        <v>15.927407035989891</v>
      </c>
      <c r="S39" s="232">
        <v>16.841706138095748</v>
      </c>
      <c r="T39" s="232">
        <v>15.94196162061314</v>
      </c>
      <c r="U39" s="232">
        <v>16.29968435315163</v>
      </c>
      <c r="V39" s="232">
        <v>15.85351211426158</v>
      </c>
      <c r="W39" s="232">
        <v>17.489546214375419</v>
      </c>
      <c r="DA39" s="71" t="s">
        <v>289</v>
      </c>
    </row>
    <row r="40" spans="1:105" ht="12" customHeight="1" x14ac:dyDescent="0.25">
      <c r="A40" s="60" t="s">
        <v>197</v>
      </c>
      <c r="B40" s="264">
        <v>12.657531037229219</v>
      </c>
      <c r="C40" s="264">
        <v>12.963666993847911</v>
      </c>
      <c r="D40" s="264">
        <v>12.90675377437802</v>
      </c>
      <c r="E40" s="264">
        <v>13.19803617845851</v>
      </c>
      <c r="F40" s="264">
        <v>14.00586233097297</v>
      </c>
      <c r="G40" s="264">
        <v>13.915327866392481</v>
      </c>
      <c r="H40" s="264">
        <v>14.321043534394651</v>
      </c>
      <c r="I40" s="264">
        <v>13.990373015192461</v>
      </c>
      <c r="J40" s="264">
        <v>13.59757209181778</v>
      </c>
      <c r="K40" s="264">
        <v>11.831677177236839</v>
      </c>
      <c r="L40" s="264">
        <v>13.55474500136817</v>
      </c>
      <c r="M40" s="264">
        <v>13.38413555207558</v>
      </c>
      <c r="N40" s="264">
        <v>13.475252024027411</v>
      </c>
      <c r="O40" s="264">
        <v>13.478511958166109</v>
      </c>
      <c r="P40" s="264">
        <v>13.54593196804827</v>
      </c>
      <c r="Q40" s="264">
        <v>16.240120812791279</v>
      </c>
      <c r="R40" s="264">
        <v>16.999348082145261</v>
      </c>
      <c r="S40" s="264">
        <v>18.213680704754282</v>
      </c>
      <c r="T40" s="264">
        <v>16.911348010508721</v>
      </c>
      <c r="U40" s="264">
        <v>15.81321272569765</v>
      </c>
      <c r="V40" s="264">
        <v>15.3944111749713</v>
      </c>
      <c r="W40" s="264">
        <v>17.920207419414051</v>
      </c>
      <c r="DA40" s="72" t="s">
        <v>290</v>
      </c>
    </row>
    <row r="41" spans="1:105" ht="12" customHeight="1" x14ac:dyDescent="0.25">
      <c r="A41" s="64" t="s">
        <v>30</v>
      </c>
      <c r="B41" s="231">
        <v>0.17743147226834541</v>
      </c>
      <c r="C41" s="231">
        <v>0.1256998311313384</v>
      </c>
      <c r="D41" s="231">
        <v>0.12894765169384009</v>
      </c>
      <c r="E41" s="231">
        <v>0.1018378661380583</v>
      </c>
      <c r="F41" s="231">
        <v>0.12619569113660531</v>
      </c>
      <c r="G41" s="231">
        <v>0.12706904356740431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0.30621293511251158</v>
      </c>
      <c r="S41" s="231">
        <v>0.65676828561475453</v>
      </c>
      <c r="T41" s="231">
        <v>0.84064847139330112</v>
      </c>
      <c r="U41" s="231">
        <v>0.33616694919134882</v>
      </c>
      <c r="V41" s="231">
        <v>0.31708526252528257</v>
      </c>
      <c r="W41" s="231">
        <v>0.37226499594625229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3.3150279760482668E-2</v>
      </c>
      <c r="C43" s="231">
        <v>3.2441550149422932E-2</v>
      </c>
      <c r="D43" s="231">
        <v>3.2083583842681868E-2</v>
      </c>
      <c r="E43" s="231">
        <v>3.089817451369813E-2</v>
      </c>
      <c r="F43" s="231">
        <v>2.7425191709270661E-2</v>
      </c>
      <c r="G43" s="231">
        <v>2.8514859226284571E-2</v>
      </c>
      <c r="H43" s="231">
        <v>0</v>
      </c>
      <c r="I43" s="231">
        <v>5.4775267763566213E-2</v>
      </c>
      <c r="J43" s="231">
        <v>5.4887444087385807E-2</v>
      </c>
      <c r="K43" s="231">
        <v>8.8971634011089443E-2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1.5955003458572359E-2</v>
      </c>
      <c r="R43" s="231">
        <v>1.277304275192731E-2</v>
      </c>
      <c r="S43" s="231">
        <v>2.0536707321770601E-2</v>
      </c>
      <c r="T43" s="231">
        <v>1.6824794606266229E-2</v>
      </c>
      <c r="U43" s="231">
        <v>2.1836154383598431E-2</v>
      </c>
      <c r="V43" s="231">
        <v>3.1658257175291638E-2</v>
      </c>
      <c r="W43" s="231">
        <v>2.175628945100893E-2</v>
      </c>
      <c r="DA43" s="73" t="s">
        <v>293</v>
      </c>
    </row>
    <row r="44" spans="1:105" ht="12" customHeight="1" x14ac:dyDescent="0.25">
      <c r="A44" s="64" t="s">
        <v>160</v>
      </c>
      <c r="B44" s="231">
        <v>9.2082472224295331E-2</v>
      </c>
      <c r="C44" s="231">
        <v>9.0113631313537265E-2</v>
      </c>
      <c r="D44" s="231">
        <v>5.9411141331552807E-2</v>
      </c>
      <c r="E44" s="231">
        <v>8.5825821597193055E-2</v>
      </c>
      <c r="F44" s="231">
        <v>7.6177243110851028E-2</v>
      </c>
      <c r="G44" s="231">
        <v>7.920426800038094E-2</v>
      </c>
      <c r="H44" s="231">
        <v>7.3927653771385285E-2</v>
      </c>
      <c r="I44" s="231">
        <v>7.606882891120928E-2</v>
      </c>
      <c r="J44" s="231">
        <v>7.6400816764844837E-2</v>
      </c>
      <c r="K44" s="231">
        <v>5.5043084976604588E-2</v>
      </c>
      <c r="L44" s="231">
        <v>8.1881401904358997E-2</v>
      </c>
      <c r="M44" s="231">
        <v>8.6441890546333805E-2</v>
      </c>
      <c r="N44" s="231">
        <v>8.6392436422993116E-2</v>
      </c>
      <c r="O44" s="231">
        <v>0.1117401046314106</v>
      </c>
      <c r="P44" s="231">
        <v>0.11074527645708281</v>
      </c>
      <c r="Q44" s="231">
        <v>1.34824901735623E-2</v>
      </c>
      <c r="R44" s="231">
        <v>1.5666517556525269E-3</v>
      </c>
      <c r="S44" s="231">
        <v>1.4329022162106581E-3</v>
      </c>
      <c r="T44" s="231">
        <v>1.3715819306391809E-3</v>
      </c>
      <c r="U44" s="231">
        <v>1.7708835139129309E-4</v>
      </c>
      <c r="V44" s="231">
        <v>8.9069320391034768E-3</v>
      </c>
      <c r="W44" s="231">
        <v>3.9160656170299367E-2</v>
      </c>
      <c r="DA44" s="73" t="s">
        <v>294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0.71400055666636553</v>
      </c>
      <c r="T46" s="231">
        <v>0.64062569921491375</v>
      </c>
      <c r="U46" s="231">
        <v>0.83630661391560401</v>
      </c>
      <c r="V46" s="231">
        <v>0.94711493632355637</v>
      </c>
      <c r="W46" s="231">
        <v>0.99578282921425143</v>
      </c>
      <c r="DA46" s="73" t="s">
        <v>296</v>
      </c>
    </row>
    <row r="47" spans="1:105" ht="12" customHeight="1" x14ac:dyDescent="0.25">
      <c r="A47" s="64" t="s">
        <v>162</v>
      </c>
      <c r="B47" s="231">
        <v>5.7801680886577662</v>
      </c>
      <c r="C47" s="231">
        <v>5.7277414556108601</v>
      </c>
      <c r="D47" s="231">
        <v>5.626045060799143</v>
      </c>
      <c r="E47" s="231">
        <v>5.1488229478626506</v>
      </c>
      <c r="F47" s="231">
        <v>4.4479210676839926</v>
      </c>
      <c r="G47" s="231">
        <v>4.5670550483550008</v>
      </c>
      <c r="H47" s="231">
        <v>4.2238838791238207</v>
      </c>
      <c r="I47" s="231">
        <v>4.0352593275701629</v>
      </c>
      <c r="J47" s="231">
        <v>3.994634466194237</v>
      </c>
      <c r="K47" s="231">
        <v>3.801538516422164</v>
      </c>
      <c r="L47" s="231">
        <v>4.6535474210263086</v>
      </c>
      <c r="M47" s="231">
        <v>4.8610267394665776</v>
      </c>
      <c r="N47" s="231">
        <v>4.8533828844976714</v>
      </c>
      <c r="O47" s="231">
        <v>4.6415851685540099</v>
      </c>
      <c r="P47" s="231">
        <v>4.448835962717018</v>
      </c>
      <c r="Q47" s="231">
        <v>4.2328010690540667</v>
      </c>
      <c r="R47" s="231">
        <v>3.9934407654707682</v>
      </c>
      <c r="S47" s="231">
        <v>3.809246133122079</v>
      </c>
      <c r="T47" s="231">
        <v>3.8281773574085909</v>
      </c>
      <c r="U47" s="231">
        <v>4.5963604702951946</v>
      </c>
      <c r="V47" s="231">
        <v>3.8897037109529449</v>
      </c>
      <c r="W47" s="231">
        <v>3.8437630197601131</v>
      </c>
      <c r="DA47" s="73" t="s">
        <v>297</v>
      </c>
    </row>
    <row r="48" spans="1:105" ht="12" customHeight="1" x14ac:dyDescent="0.25">
      <c r="A48" s="64" t="s">
        <v>36</v>
      </c>
      <c r="B48" s="231">
        <v>6.5746987243183259</v>
      </c>
      <c r="C48" s="231">
        <v>6.9733031792476794</v>
      </c>
      <c r="D48" s="231">
        <v>7.0602663367108001</v>
      </c>
      <c r="E48" s="231">
        <v>7.830651368346909</v>
      </c>
      <c r="F48" s="231">
        <v>9.3137083762559474</v>
      </c>
      <c r="G48" s="231">
        <v>9.0989979977072082</v>
      </c>
      <c r="H48" s="231">
        <v>10.00871662690183</v>
      </c>
      <c r="I48" s="231">
        <v>9.7515439552119361</v>
      </c>
      <c r="J48" s="231">
        <v>9.4570639678726334</v>
      </c>
      <c r="K48" s="231">
        <v>7.7539610896696454</v>
      </c>
      <c r="L48" s="231">
        <v>8.5564529566940273</v>
      </c>
      <c r="M48" s="231">
        <v>8.3491427983002282</v>
      </c>
      <c r="N48" s="231">
        <v>8.4328331573969137</v>
      </c>
      <c r="O48" s="231">
        <v>8.607526415141713</v>
      </c>
      <c r="P48" s="231">
        <v>8.8978219623530173</v>
      </c>
      <c r="Q48" s="231">
        <v>11.965360394213491</v>
      </c>
      <c r="R48" s="231">
        <v>12.5880382757683</v>
      </c>
      <c r="S48" s="231">
        <v>12.92540049014727</v>
      </c>
      <c r="T48" s="231">
        <v>11.477269725043699</v>
      </c>
      <c r="U48" s="231">
        <v>9.8674857883028579</v>
      </c>
      <c r="V48" s="231">
        <v>10.088600087305281</v>
      </c>
      <c r="W48" s="231">
        <v>9.8781864574258726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1.436734639506955E-2</v>
      </c>
      <c r="D50" s="231">
        <v>0</v>
      </c>
      <c r="E50" s="231">
        <v>0</v>
      </c>
      <c r="F50" s="231">
        <v>1.443476107630638E-2</v>
      </c>
      <c r="G50" s="231">
        <v>1.448664953619846E-2</v>
      </c>
      <c r="H50" s="231">
        <v>1.4515374597618371E-2</v>
      </c>
      <c r="I50" s="231">
        <v>7.2725635735587865E-2</v>
      </c>
      <c r="J50" s="231">
        <v>1.458539689867823E-2</v>
      </c>
      <c r="K50" s="231">
        <v>0.132162852157339</v>
      </c>
      <c r="L50" s="231">
        <v>0.26286322174347188</v>
      </c>
      <c r="M50" s="231">
        <v>8.7524123762443826E-2</v>
      </c>
      <c r="N50" s="231">
        <v>0.1026435457098286</v>
      </c>
      <c r="O50" s="231">
        <v>0.1176602698389725</v>
      </c>
      <c r="P50" s="231">
        <v>8.8528766521153296E-2</v>
      </c>
      <c r="Q50" s="231">
        <v>1.2521855891591041E-2</v>
      </c>
      <c r="R50" s="231">
        <v>9.731641128609668E-2</v>
      </c>
      <c r="S50" s="231">
        <v>8.6295629665830709E-2</v>
      </c>
      <c r="T50" s="231">
        <v>0.1064303809113067</v>
      </c>
      <c r="U50" s="231">
        <v>0.1548796612576574</v>
      </c>
      <c r="V50" s="231">
        <v>0.1113419886498483</v>
      </c>
      <c r="W50" s="231">
        <v>2.769293171446253</v>
      </c>
      <c r="DA50" s="73" t="s">
        <v>300</v>
      </c>
    </row>
    <row r="51" spans="1:105" ht="12" customHeight="1" x14ac:dyDescent="0.25">
      <c r="A51" s="61" t="s">
        <v>209</v>
      </c>
      <c r="B51" s="265">
        <v>16.95431328856575</v>
      </c>
      <c r="C51" s="265">
        <v>17.169778176825581</v>
      </c>
      <c r="D51" s="265">
        <v>16.860945190141688</v>
      </c>
      <c r="E51" s="265">
        <v>17.74776328043</v>
      </c>
      <c r="F51" s="265">
        <v>18.385373145658079</v>
      </c>
      <c r="G51" s="265">
        <v>18.651422320420231</v>
      </c>
      <c r="H51" s="265">
        <v>18.5370659890885</v>
      </c>
      <c r="I51" s="265">
        <v>19.08074973388749</v>
      </c>
      <c r="J51" s="265">
        <v>18.421425103024571</v>
      </c>
      <c r="K51" s="265">
        <v>16.68160805021947</v>
      </c>
      <c r="L51" s="265">
        <v>18.045402177821892</v>
      </c>
      <c r="M51" s="265">
        <v>18.437860372638529</v>
      </c>
      <c r="N51" s="265">
        <v>18.635801159029739</v>
      </c>
      <c r="O51" s="265">
        <v>18.304112418781791</v>
      </c>
      <c r="P51" s="265">
        <v>18.824195774891169</v>
      </c>
      <c r="Q51" s="265">
        <v>19.167692393213951</v>
      </c>
      <c r="R51" s="265">
        <v>18.94331133772776</v>
      </c>
      <c r="S51" s="265">
        <v>19.154170998870661</v>
      </c>
      <c r="T51" s="265">
        <v>18.59118186045022</v>
      </c>
      <c r="U51" s="265">
        <v>17.8497148464389</v>
      </c>
      <c r="V51" s="265">
        <v>15.670074211389551</v>
      </c>
      <c r="W51" s="265">
        <v>16.339993344254189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9.9350748139277663</v>
      </c>
      <c r="C54" s="225">
        <v>8.2350063315174058</v>
      </c>
      <c r="D54" s="225">
        <v>7.3088834533766143</v>
      </c>
      <c r="E54" s="225">
        <v>6.9541862979539149</v>
      </c>
      <c r="F54" s="225">
        <v>7.8446136622797979</v>
      </c>
      <c r="G54" s="225">
        <v>8.0738988281332755</v>
      </c>
      <c r="H54" s="225">
        <v>8.9771399008036976</v>
      </c>
      <c r="I54" s="225">
        <v>9.184575564723005</v>
      </c>
      <c r="J54" s="225">
        <v>8.3974320751227509</v>
      </c>
      <c r="K54" s="225">
        <v>3.6761950981455378</v>
      </c>
      <c r="L54" s="225">
        <v>7.3834051636742046</v>
      </c>
      <c r="M54" s="225">
        <v>9.7853931651139092</v>
      </c>
      <c r="N54" s="225">
        <v>8.0831837873872239</v>
      </c>
      <c r="O54" s="225">
        <v>7.6612811907187872</v>
      </c>
      <c r="P54" s="225">
        <v>7.1687739804221264</v>
      </c>
      <c r="Q54" s="225">
        <v>6.557001755663916</v>
      </c>
      <c r="R54" s="225">
        <v>5.8120621799198702</v>
      </c>
      <c r="S54" s="225">
        <v>0</v>
      </c>
      <c r="T54" s="225">
        <v>0</v>
      </c>
      <c r="U54" s="225">
        <v>0</v>
      </c>
      <c r="V54" s="225">
        <v>0</v>
      </c>
      <c r="W54" s="225">
        <v>0</v>
      </c>
      <c r="DA54" s="89" t="s">
        <v>302</v>
      </c>
    </row>
    <row r="55" spans="1:105" ht="12" customHeight="1" x14ac:dyDescent="0.25">
      <c r="A55" s="55" t="s">
        <v>92</v>
      </c>
      <c r="B55" s="261">
        <v>2.0095339897289122E-2</v>
      </c>
      <c r="C55" s="261">
        <v>1.664617365321798E-2</v>
      </c>
      <c r="D55" s="261">
        <v>1.4736969851148061E-2</v>
      </c>
      <c r="E55" s="261">
        <v>1.395679762686081E-2</v>
      </c>
      <c r="F55" s="261">
        <v>1.5553863598484881E-2</v>
      </c>
      <c r="G55" s="261">
        <v>1.604827571930827E-2</v>
      </c>
      <c r="H55" s="261">
        <v>1.7691033617979281E-2</v>
      </c>
      <c r="I55" s="261">
        <v>1.80112045678518E-2</v>
      </c>
      <c r="J55" s="261">
        <v>1.6480601274019051E-2</v>
      </c>
      <c r="K55" s="261">
        <v>7.2718631629421849E-3</v>
      </c>
      <c r="L55" s="261">
        <v>1.46246428181499E-2</v>
      </c>
      <c r="M55" s="261">
        <v>1.9319222630347459E-2</v>
      </c>
      <c r="N55" s="261">
        <v>1.5887543221612649E-2</v>
      </c>
      <c r="O55" s="261">
        <v>1.497222306549572E-2</v>
      </c>
      <c r="P55" s="261">
        <v>1.395876482461602E-2</v>
      </c>
      <c r="Q55" s="261">
        <v>1.2371100755771179E-2</v>
      </c>
      <c r="R55" s="261">
        <v>1.086904315002324E-2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303</v>
      </c>
    </row>
    <row r="56" spans="1:105" ht="12" customHeight="1" x14ac:dyDescent="0.25">
      <c r="A56" s="202" t="s">
        <v>93</v>
      </c>
      <c r="B56" s="226">
        <v>4.5288439300636904E-3</v>
      </c>
      <c r="C56" s="226">
        <v>3.7515126837109271E-3</v>
      </c>
      <c r="D56" s="226">
        <v>3.321239491296537E-3</v>
      </c>
      <c r="E56" s="226">
        <v>3.1454137396333742E-3</v>
      </c>
      <c r="F56" s="226">
        <v>3.505341094356876E-3</v>
      </c>
      <c r="G56" s="226">
        <v>3.6167657004489069E-3</v>
      </c>
      <c r="H56" s="226">
        <v>3.9869905474028038E-3</v>
      </c>
      <c r="I56" s="226">
        <v>4.0591467921005349E-3</v>
      </c>
      <c r="J56" s="226">
        <v>3.7141979894408182E-3</v>
      </c>
      <c r="K56" s="226">
        <v>1.638844304902112E-3</v>
      </c>
      <c r="L56" s="226">
        <v>3.2959245872354001E-3</v>
      </c>
      <c r="M56" s="226">
        <v>4.3539320354965072E-3</v>
      </c>
      <c r="N56" s="226">
        <v>3.580541759959551E-3</v>
      </c>
      <c r="O56" s="226">
        <v>3.3742580068962698E-3</v>
      </c>
      <c r="P56" s="226">
        <v>3.1458570827994242E-3</v>
      </c>
      <c r="Q56" s="226">
        <v>2.7880486148700919E-3</v>
      </c>
      <c r="R56" s="226">
        <v>2.4495330931040109E-3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304</v>
      </c>
    </row>
    <row r="57" spans="1:105" ht="12" customHeight="1" x14ac:dyDescent="0.25">
      <c r="A57" s="202" t="s">
        <v>94</v>
      </c>
      <c r="B57" s="226">
        <v>0.51709974365190858</v>
      </c>
      <c r="C57" s="226">
        <v>0.42834468950810639</v>
      </c>
      <c r="D57" s="226">
        <v>0.37921644377175118</v>
      </c>
      <c r="E57" s="226">
        <v>0.35914080139669002</v>
      </c>
      <c r="F57" s="226">
        <v>0.40023701617797852</v>
      </c>
      <c r="G57" s="226">
        <v>0.41295938774486401</v>
      </c>
      <c r="H57" s="226">
        <v>0.45523136187551938</v>
      </c>
      <c r="I57" s="226">
        <v>0.46347010364102659</v>
      </c>
      <c r="J57" s="226">
        <v>0.42408412784170979</v>
      </c>
      <c r="K57" s="226">
        <v>0.18712191964149991</v>
      </c>
      <c r="L57" s="226">
        <v>0.37632600846359471</v>
      </c>
      <c r="M57" s="226">
        <v>0.49712844474227991</v>
      </c>
      <c r="N57" s="226">
        <v>0.40882336746455289</v>
      </c>
      <c r="O57" s="226">
        <v>0.38527005507935952</v>
      </c>
      <c r="P57" s="226">
        <v>0.3591914219614642</v>
      </c>
      <c r="Q57" s="226">
        <v>0.3183371399636879</v>
      </c>
      <c r="R57" s="226">
        <v>0.27968571098300959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305</v>
      </c>
    </row>
    <row r="58" spans="1:105" ht="12" customHeight="1" x14ac:dyDescent="0.25">
      <c r="A58" s="202" t="s">
        <v>95</v>
      </c>
      <c r="B58" s="226">
        <v>1.0993198008603841E-2</v>
      </c>
      <c r="C58" s="226">
        <v>9.1063243513545035E-3</v>
      </c>
      <c r="D58" s="226">
        <v>8.0618903909334006E-3</v>
      </c>
      <c r="E58" s="226">
        <v>7.6350955327105976E-3</v>
      </c>
      <c r="F58" s="226">
        <v>8.5087738356705318E-3</v>
      </c>
      <c r="G58" s="226">
        <v>8.7792430275252329E-3</v>
      </c>
      <c r="H58" s="226">
        <v>9.6779171953965907E-3</v>
      </c>
      <c r="I58" s="226">
        <v>9.8530673877566637E-3</v>
      </c>
      <c r="J58" s="226">
        <v>9.0157476326429703E-3</v>
      </c>
      <c r="K58" s="226">
        <v>3.9780880567479139E-3</v>
      </c>
      <c r="L58" s="226">
        <v>8.0004416509877625E-3</v>
      </c>
      <c r="M58" s="226">
        <v>1.056862142333608E-2</v>
      </c>
      <c r="N58" s="226">
        <v>8.6913139761821499E-3</v>
      </c>
      <c r="O58" s="226">
        <v>8.1905861572505092E-3</v>
      </c>
      <c r="P58" s="226">
        <v>7.6361716923852097E-3</v>
      </c>
      <c r="Q58" s="226">
        <v>6.7676367201396524E-3</v>
      </c>
      <c r="R58" s="226">
        <v>5.9459329438057134E-3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306</v>
      </c>
    </row>
    <row r="59" spans="1:105" ht="12" customHeight="1" x14ac:dyDescent="0.25">
      <c r="A59" s="56" t="s">
        <v>96</v>
      </c>
      <c r="B59" s="262">
        <v>2.4287681348382009E-2</v>
      </c>
      <c r="C59" s="262">
        <v>2.0109679850360131E-2</v>
      </c>
      <c r="D59" s="262">
        <v>1.7850887220923251E-2</v>
      </c>
      <c r="E59" s="262">
        <v>1.7016110975395071E-2</v>
      </c>
      <c r="F59" s="262">
        <v>1.919948959852295E-2</v>
      </c>
      <c r="G59" s="262">
        <v>1.9778500274993959E-2</v>
      </c>
      <c r="H59" s="262">
        <v>2.1971427043034061E-2</v>
      </c>
      <c r="I59" s="262">
        <v>2.2705720463610791E-2</v>
      </c>
      <c r="J59" s="262">
        <v>2.073272237494668E-2</v>
      </c>
      <c r="K59" s="262">
        <v>9.0878530977599927E-3</v>
      </c>
      <c r="L59" s="262">
        <v>1.8193729842030479E-2</v>
      </c>
      <c r="M59" s="262">
        <v>2.485387536574395E-2</v>
      </c>
      <c r="N59" s="262">
        <v>2.0426132103968171E-2</v>
      </c>
      <c r="O59" s="262">
        <v>1.927834702906614E-2</v>
      </c>
      <c r="P59" s="262">
        <v>1.8044715018628001E-2</v>
      </c>
      <c r="Q59" s="262">
        <v>1.6391011178533858E-2</v>
      </c>
      <c r="R59" s="262">
        <v>1.4465555850860149E-2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307</v>
      </c>
    </row>
    <row r="60" spans="1:105" ht="12" customHeight="1" x14ac:dyDescent="0.25">
      <c r="A60" s="37" t="s">
        <v>160</v>
      </c>
      <c r="B60" s="228">
        <v>1.7549645575560299E-4</v>
      </c>
      <c r="C60" s="228">
        <v>1.439445254734725E-4</v>
      </c>
      <c r="D60" s="228">
        <v>8.6559917708071247E-5</v>
      </c>
      <c r="E60" s="228">
        <v>1.2354937232444431E-4</v>
      </c>
      <c r="F60" s="228">
        <v>1.387938688193352E-4</v>
      </c>
      <c r="G60" s="228">
        <v>1.4343803935897481E-4</v>
      </c>
      <c r="H60" s="228">
        <v>1.60689991587243E-4</v>
      </c>
      <c r="I60" s="228">
        <v>1.684070009705252E-4</v>
      </c>
      <c r="J60" s="228">
        <v>1.5816458216963401E-4</v>
      </c>
      <c r="K60" s="228">
        <v>5.1839401144626173E-5</v>
      </c>
      <c r="L60" s="228">
        <v>1.3535340565759259E-4</v>
      </c>
      <c r="M60" s="228">
        <v>1.8428580581718659E-4</v>
      </c>
      <c r="N60" s="228">
        <v>1.5087546539374819E-4</v>
      </c>
      <c r="O60" s="228">
        <v>1.927195772972763E-4</v>
      </c>
      <c r="P60" s="228">
        <v>1.802554897331137E-4</v>
      </c>
      <c r="Q60" s="228">
        <v>2.2297343948976339E-5</v>
      </c>
      <c r="R60" s="228">
        <v>2.4713772361398491E-6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308</v>
      </c>
    </row>
    <row r="61" spans="1:105" ht="12" customHeight="1" x14ac:dyDescent="0.25">
      <c r="A61" s="37" t="s">
        <v>162</v>
      </c>
      <c r="B61" s="228">
        <v>1.1528785526967161E-2</v>
      </c>
      <c r="C61" s="228">
        <v>9.5750219943534914E-3</v>
      </c>
      <c r="D61" s="228">
        <v>8.5783519059027934E-3</v>
      </c>
      <c r="E61" s="228">
        <v>7.7567937598762744E-3</v>
      </c>
      <c r="F61" s="228">
        <v>8.4811318454784956E-3</v>
      </c>
      <c r="G61" s="228">
        <v>8.6557302720078593E-3</v>
      </c>
      <c r="H61" s="228">
        <v>9.608278606315919E-3</v>
      </c>
      <c r="I61" s="228">
        <v>9.3492457213760309E-3</v>
      </c>
      <c r="J61" s="228">
        <v>8.6544603858148671E-3</v>
      </c>
      <c r="K61" s="228">
        <v>3.7468673393718302E-3</v>
      </c>
      <c r="L61" s="228">
        <v>8.0504429072114705E-3</v>
      </c>
      <c r="M61" s="228">
        <v>1.084544439295433E-2</v>
      </c>
      <c r="N61" s="228">
        <v>8.8703175504465138E-3</v>
      </c>
      <c r="O61" s="228">
        <v>8.3778927623935941E-3</v>
      </c>
      <c r="P61" s="228">
        <v>7.5781185307241131E-3</v>
      </c>
      <c r="Q61" s="228">
        <v>7.3259270796288412E-3</v>
      </c>
      <c r="R61" s="228">
        <v>6.5927336728515609E-3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1.258339936565925E-2</v>
      </c>
      <c r="C64" s="228">
        <v>1.039071333053317E-2</v>
      </c>
      <c r="D64" s="228">
        <v>9.1859753973123886E-3</v>
      </c>
      <c r="E64" s="228">
        <v>9.1357678431943559E-3</v>
      </c>
      <c r="F64" s="228">
        <v>1.057956388422512E-2</v>
      </c>
      <c r="G64" s="228">
        <v>1.097933196362713E-2</v>
      </c>
      <c r="H64" s="228">
        <v>1.22024584451309E-2</v>
      </c>
      <c r="I64" s="228">
        <v>1.318806774126424E-2</v>
      </c>
      <c r="J64" s="228">
        <v>1.192009740696218E-2</v>
      </c>
      <c r="K64" s="228">
        <v>5.2891463572435366E-3</v>
      </c>
      <c r="L64" s="228">
        <v>1.000793352916142E-2</v>
      </c>
      <c r="M64" s="228">
        <v>1.382414516697243E-2</v>
      </c>
      <c r="N64" s="228">
        <v>1.1404939088127911E-2</v>
      </c>
      <c r="O64" s="228">
        <v>1.070773468937527E-2</v>
      </c>
      <c r="P64" s="228">
        <v>1.028634099817077E-2</v>
      </c>
      <c r="Q64" s="228">
        <v>9.0427867549560444E-3</v>
      </c>
      <c r="R64" s="228">
        <v>7.87035080077245E-3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312</v>
      </c>
    </row>
    <row r="65" spans="1:105" ht="12" customHeight="1" x14ac:dyDescent="0.25">
      <c r="A65" s="57" t="s">
        <v>222</v>
      </c>
      <c r="B65" s="263">
        <v>0.91091916351824009</v>
      </c>
      <c r="C65" s="263">
        <v>0.75938181442470143</v>
      </c>
      <c r="D65" s="263">
        <v>0.68076598670962418</v>
      </c>
      <c r="E65" s="263">
        <v>0.65576965061009251</v>
      </c>
      <c r="F65" s="263">
        <v>0.77418916443093111</v>
      </c>
      <c r="G65" s="263">
        <v>0.78734979177116293</v>
      </c>
      <c r="H65" s="263">
        <v>0.90601444356488248</v>
      </c>
      <c r="I65" s="263">
        <v>0.9221969249975619</v>
      </c>
      <c r="J65" s="263">
        <v>0.8410671714982092</v>
      </c>
      <c r="K65" s="263">
        <v>0.35594850016873952</v>
      </c>
      <c r="L65" s="263">
        <v>0.71789171552500641</v>
      </c>
      <c r="M65" s="263">
        <v>0.94901863352645988</v>
      </c>
      <c r="N65" s="263">
        <v>0.79020484290197124</v>
      </c>
      <c r="O65" s="263">
        <v>0.75726222184324876</v>
      </c>
      <c r="P65" s="263">
        <v>0.71098223274337502</v>
      </c>
      <c r="Q65" s="263">
        <v>0.73329493110866273</v>
      </c>
      <c r="R65" s="263">
        <v>0.67404946005850819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313</v>
      </c>
    </row>
    <row r="66" spans="1:105" ht="12" customHeight="1" x14ac:dyDescent="0.25">
      <c r="A66" s="18" t="s">
        <v>30</v>
      </c>
      <c r="B66" s="232">
        <v>1.34427824417803E-2</v>
      </c>
      <c r="C66" s="232">
        <v>7.7669211721441284E-3</v>
      </c>
      <c r="D66" s="232">
        <v>7.1525746072110888E-3</v>
      </c>
      <c r="E66" s="232">
        <v>5.3477112570947012E-3</v>
      </c>
      <c r="F66" s="232">
        <v>7.4044481802247016E-3</v>
      </c>
      <c r="G66" s="232">
        <v>7.6289085808400603E-3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1.292765983556335E-2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314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0.4346464406712845</v>
      </c>
      <c r="C68" s="232">
        <v>0.35126489979515618</v>
      </c>
      <c r="D68" s="232">
        <v>0.30973430654152412</v>
      </c>
      <c r="E68" s="232">
        <v>0.26835133675751283</v>
      </c>
      <c r="F68" s="232">
        <v>0.25902542143201829</v>
      </c>
      <c r="G68" s="232">
        <v>0.27214229419768998</v>
      </c>
      <c r="H68" s="232">
        <v>0.28152132803035479</v>
      </c>
      <c r="I68" s="232">
        <v>0.2826823011484661</v>
      </c>
      <c r="J68" s="232">
        <v>0.26150119218956558</v>
      </c>
      <c r="K68" s="232">
        <v>0.12234111172919721</v>
      </c>
      <c r="L68" s="232">
        <v>0.26380354824652852</v>
      </c>
      <c r="M68" s="232">
        <v>0.36258667126480432</v>
      </c>
      <c r="N68" s="232">
        <v>0.29904254971120148</v>
      </c>
      <c r="O68" s="232">
        <v>0.27677217477025728</v>
      </c>
      <c r="P68" s="232">
        <v>0.24752624338791299</v>
      </c>
      <c r="Q68" s="232">
        <v>0.20110363219184049</v>
      </c>
      <c r="R68" s="232">
        <v>0.1673326836854595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316</v>
      </c>
    </row>
    <row r="69" spans="1:105" ht="12" customHeight="1" x14ac:dyDescent="0.25">
      <c r="A69" s="18" t="s">
        <v>36</v>
      </c>
      <c r="B69" s="232">
        <v>0.46282994040517528</v>
      </c>
      <c r="C69" s="232">
        <v>0.40034999345740108</v>
      </c>
      <c r="D69" s="232">
        <v>0.36387910556088898</v>
      </c>
      <c r="E69" s="232">
        <v>0.38207060259548492</v>
      </c>
      <c r="F69" s="232">
        <v>0.50775929481868809</v>
      </c>
      <c r="G69" s="232">
        <v>0.50757858899263286</v>
      </c>
      <c r="H69" s="232">
        <v>0.62449311553452769</v>
      </c>
      <c r="I69" s="232">
        <v>0.63951462384909574</v>
      </c>
      <c r="J69" s="232">
        <v>0.57956597930864362</v>
      </c>
      <c r="K69" s="232">
        <v>0.23360738843954229</v>
      </c>
      <c r="L69" s="232">
        <v>0.45408816727847789</v>
      </c>
      <c r="M69" s="232">
        <v>0.58643196226165561</v>
      </c>
      <c r="N69" s="232">
        <v>0.49116229319076971</v>
      </c>
      <c r="O69" s="232">
        <v>0.48049004707299142</v>
      </c>
      <c r="P69" s="232">
        <v>0.46345598935546201</v>
      </c>
      <c r="Q69" s="232">
        <v>0.53219129891682226</v>
      </c>
      <c r="R69" s="232">
        <v>0.49378911653748542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4.3861117143145476</v>
      </c>
      <c r="C71" s="263">
        <v>3.633279040417873</v>
      </c>
      <c r="D71" s="263">
        <v>3.2165664491368262</v>
      </c>
      <c r="E71" s="263">
        <v>3.046282067304062</v>
      </c>
      <c r="F71" s="263">
        <v>3.3948658584952951</v>
      </c>
      <c r="G71" s="263">
        <v>3.5027787779047901</v>
      </c>
      <c r="H71" s="263">
        <v>3.861335522899966</v>
      </c>
      <c r="I71" s="263">
        <v>3.9312176727415058</v>
      </c>
      <c r="J71" s="263">
        <v>3.5971403656961112</v>
      </c>
      <c r="K71" s="263">
        <v>1.5871940642405289</v>
      </c>
      <c r="L71" s="263">
        <v>3.192049376134547</v>
      </c>
      <c r="M71" s="263">
        <v>4.2167123882213486</v>
      </c>
      <c r="N71" s="263">
        <v>3.46769648048573</v>
      </c>
      <c r="O71" s="263">
        <v>3.2679140194966401</v>
      </c>
      <c r="P71" s="263">
        <v>3.046711437952311</v>
      </c>
      <c r="Q71" s="263">
        <v>2.7001797541714319</v>
      </c>
      <c r="R71" s="263">
        <v>2.3723329750763931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318</v>
      </c>
    </row>
    <row r="72" spans="1:105" ht="12" customHeight="1" x14ac:dyDescent="0.25">
      <c r="A72" s="57" t="s">
        <v>181</v>
      </c>
      <c r="B72" s="263">
        <v>3.0617750862254569</v>
      </c>
      <c r="C72" s="263">
        <v>2.5350803968794309</v>
      </c>
      <c r="D72" s="263">
        <v>2.2502072154682748</v>
      </c>
      <c r="E72" s="263">
        <v>2.1448657427104458</v>
      </c>
      <c r="F72" s="263">
        <v>2.4198503046475208</v>
      </c>
      <c r="G72" s="263">
        <v>2.492801661430287</v>
      </c>
      <c r="H72" s="263">
        <v>2.769056091464924</v>
      </c>
      <c r="I72" s="263">
        <v>2.8577777072086041</v>
      </c>
      <c r="J72" s="263">
        <v>2.6128726689742758</v>
      </c>
      <c r="K72" s="263">
        <v>1.145289723515085</v>
      </c>
      <c r="L72" s="263">
        <v>2.2930057957632899</v>
      </c>
      <c r="M72" s="263">
        <v>3.058620093154103</v>
      </c>
      <c r="N72" s="263">
        <v>2.536694721463213</v>
      </c>
      <c r="O72" s="263">
        <v>2.4131937367388478</v>
      </c>
      <c r="P72" s="263">
        <v>2.2656055929222458</v>
      </c>
      <c r="Q72" s="263">
        <v>2.0637236404668271</v>
      </c>
      <c r="R72" s="263">
        <v>1.822805802446777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319</v>
      </c>
    </row>
    <row r="73" spans="1:105" ht="12" customHeight="1" x14ac:dyDescent="0.25">
      <c r="A73" s="60" t="s">
        <v>183</v>
      </c>
      <c r="B73" s="264">
        <v>1.482899851766758</v>
      </c>
      <c r="C73" s="264">
        <v>1.2313011442629009</v>
      </c>
      <c r="D73" s="264">
        <v>1.097650258224971</v>
      </c>
      <c r="E73" s="264">
        <v>0.99863596804915611</v>
      </c>
      <c r="F73" s="264">
        <v>1.092511752264308</v>
      </c>
      <c r="G73" s="264">
        <v>1.1153131945215751</v>
      </c>
      <c r="H73" s="264">
        <v>1.23400539408054</v>
      </c>
      <c r="I73" s="264">
        <v>1.211543637630871</v>
      </c>
      <c r="J73" s="264">
        <v>1.1218330096867819</v>
      </c>
      <c r="K73" s="264">
        <v>0.48621782453910489</v>
      </c>
      <c r="L73" s="264">
        <v>1.0340229922245561</v>
      </c>
      <c r="M73" s="264">
        <v>1.364236548906071</v>
      </c>
      <c r="N73" s="264">
        <v>1.128741811653672</v>
      </c>
      <c r="O73" s="264">
        <v>1.082790624362074</v>
      </c>
      <c r="P73" s="264">
        <v>0.98019234799891752</v>
      </c>
      <c r="Q73" s="264">
        <v>0.92981008697540157</v>
      </c>
      <c r="R73" s="264">
        <v>0.8341915975907731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320</v>
      </c>
    </row>
    <row r="74" spans="1:105" ht="12" customHeight="1" x14ac:dyDescent="0.25">
      <c r="A74" s="59" t="s">
        <v>33</v>
      </c>
      <c r="B74" s="232">
        <v>8.3071732905205756E-3</v>
      </c>
      <c r="C74" s="232">
        <v>6.8138069098328839E-3</v>
      </c>
      <c r="D74" s="232">
        <v>6.1460175059769827E-3</v>
      </c>
      <c r="E74" s="232">
        <v>5.8479935749983936E-3</v>
      </c>
      <c r="F74" s="232">
        <v>6.5695179892695191E-3</v>
      </c>
      <c r="G74" s="232">
        <v>6.7892828621227601E-3</v>
      </c>
      <c r="H74" s="232">
        <v>0</v>
      </c>
      <c r="I74" s="232">
        <v>1.5897519482685401E-2</v>
      </c>
      <c r="J74" s="232">
        <v>1.489424508723948E-2</v>
      </c>
      <c r="K74" s="232">
        <v>1.094160032083679E-2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3.472494706666255E-3</v>
      </c>
      <c r="R74" s="232">
        <v>2.652275017359893E-3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321</v>
      </c>
    </row>
    <row r="75" spans="1:105" ht="12" customHeight="1" x14ac:dyDescent="0.25">
      <c r="A75" s="59" t="s">
        <v>160</v>
      </c>
      <c r="B75" s="232">
        <v>2.264444494689594E-2</v>
      </c>
      <c r="C75" s="232">
        <v>1.857365405184282E-2</v>
      </c>
      <c r="D75" s="232">
        <v>1.116856692557837E-2</v>
      </c>
      <c r="E75" s="232">
        <v>1.5940820501626391E-2</v>
      </c>
      <c r="F75" s="232">
        <v>1.7907201574512279E-2</v>
      </c>
      <c r="G75" s="232">
        <v>1.850631255466843E-2</v>
      </c>
      <c r="H75" s="232">
        <v>2.0787760822852431E-2</v>
      </c>
      <c r="I75" s="232">
        <v>2.1665575211925941E-2</v>
      </c>
      <c r="J75" s="232">
        <v>2.034520764240946E-2</v>
      </c>
      <c r="K75" s="232">
        <v>6.6427924518843813E-3</v>
      </c>
      <c r="L75" s="232">
        <v>1.7510077607048251E-2</v>
      </c>
      <c r="M75" s="232">
        <v>2.3491993695812459E-2</v>
      </c>
      <c r="N75" s="232">
        <v>1.9518098530355379E-2</v>
      </c>
      <c r="O75" s="232">
        <v>2.493128812295644E-2</v>
      </c>
      <c r="P75" s="232">
        <v>2.3318863673869129E-2</v>
      </c>
      <c r="Q75" s="232">
        <v>2.8796084484976562E-3</v>
      </c>
      <c r="R75" s="232">
        <v>3.1923852490773182E-4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322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1.451948233529341</v>
      </c>
      <c r="C77" s="232">
        <v>1.2059136833012261</v>
      </c>
      <c r="D77" s="232">
        <v>1.080335673793416</v>
      </c>
      <c r="E77" s="232">
        <v>0.9768471539725313</v>
      </c>
      <c r="F77" s="232">
        <v>1.0680350327005259</v>
      </c>
      <c r="G77" s="232">
        <v>1.090017599104784</v>
      </c>
      <c r="H77" s="232">
        <v>1.2132176332576881</v>
      </c>
      <c r="I77" s="232">
        <v>1.1739805429362591</v>
      </c>
      <c r="J77" s="232">
        <v>1.086593556957133</v>
      </c>
      <c r="K77" s="232">
        <v>0.46863343176638372</v>
      </c>
      <c r="L77" s="232">
        <v>1.016512914617508</v>
      </c>
      <c r="M77" s="232">
        <v>1.340744555210259</v>
      </c>
      <c r="N77" s="232">
        <v>1.109223713123316</v>
      </c>
      <c r="O77" s="232">
        <v>1.0578593362391171</v>
      </c>
      <c r="P77" s="232">
        <v>0.95687348432504837</v>
      </c>
      <c r="Q77" s="232">
        <v>0.92345798382023769</v>
      </c>
      <c r="R77" s="232">
        <v>0.83122008404850545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324</v>
      </c>
    </row>
    <row r="78" spans="1:105" ht="12" customHeight="1" x14ac:dyDescent="0.25">
      <c r="A78" s="60" t="s">
        <v>189</v>
      </c>
      <c r="B78" s="264">
        <v>1.5788752344586989</v>
      </c>
      <c r="C78" s="264">
        <v>1.3037792526165299</v>
      </c>
      <c r="D78" s="264">
        <v>1.1525569572433041</v>
      </c>
      <c r="E78" s="264">
        <v>1.1462297746612899</v>
      </c>
      <c r="F78" s="264">
        <v>1.3273385523832131</v>
      </c>
      <c r="G78" s="264">
        <v>1.3774884669087111</v>
      </c>
      <c r="H78" s="264">
        <v>1.535050697384384</v>
      </c>
      <c r="I78" s="264">
        <v>1.646234069577734</v>
      </c>
      <c r="J78" s="264">
        <v>1.4910396592874939</v>
      </c>
      <c r="K78" s="264">
        <v>0.6590718989759804</v>
      </c>
      <c r="L78" s="264">
        <v>1.258982803538734</v>
      </c>
      <c r="M78" s="264">
        <v>1.6943835442480319</v>
      </c>
      <c r="N78" s="264">
        <v>1.4079529098095409</v>
      </c>
      <c r="O78" s="264">
        <v>1.3304031123767741</v>
      </c>
      <c r="P78" s="264">
        <v>1.285413244923328</v>
      </c>
      <c r="Q78" s="264">
        <v>1.1339135534914251</v>
      </c>
      <c r="R78" s="264">
        <v>0.98861420485600382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0.9992640430332721</v>
      </c>
      <c r="C79" s="263">
        <f t="shared" si="1"/>
        <v>0.82930669974865057</v>
      </c>
      <c r="D79" s="263">
        <f t="shared" si="1"/>
        <v>0.73815637133583745</v>
      </c>
      <c r="E79" s="263">
        <f t="shared" si="1"/>
        <v>0.7063746180580236</v>
      </c>
      <c r="F79" s="263">
        <f t="shared" si="1"/>
        <v>0.80870385040103732</v>
      </c>
      <c r="G79" s="263">
        <f t="shared" si="1"/>
        <v>0.8297864245598956</v>
      </c>
      <c r="H79" s="263">
        <f t="shared" si="1"/>
        <v>0.93217511259459318</v>
      </c>
      <c r="I79" s="263">
        <f t="shared" si="1"/>
        <v>0.95528401692298714</v>
      </c>
      <c r="J79" s="263">
        <f t="shared" si="1"/>
        <v>0.87232447184139561</v>
      </c>
      <c r="K79" s="263">
        <f t="shared" si="1"/>
        <v>0.37866424195733228</v>
      </c>
      <c r="L79" s="263">
        <f t="shared" si="1"/>
        <v>0.7600175288893638</v>
      </c>
      <c r="M79" s="263">
        <f t="shared" si="1"/>
        <v>1.0048179540147926</v>
      </c>
      <c r="N79" s="263">
        <f t="shared" si="1"/>
        <v>0.83117884401003317</v>
      </c>
      <c r="O79" s="263">
        <f t="shared" si="1"/>
        <v>0.79182574330198263</v>
      </c>
      <c r="P79" s="263">
        <f t="shared" si="1"/>
        <v>0.74349778622430041</v>
      </c>
      <c r="Q79" s="263">
        <f t="shared" si="1"/>
        <v>0.70314849268399127</v>
      </c>
      <c r="R79" s="263">
        <f t="shared" si="1"/>
        <v>0.62945816631739016</v>
      </c>
      <c r="S79" s="263">
        <f t="shared" si="1"/>
        <v>0</v>
      </c>
      <c r="T79" s="263">
        <f t="shared" si="1"/>
        <v>0</v>
      </c>
      <c r="U79" s="263">
        <f t="shared" si="1"/>
        <v>0</v>
      </c>
      <c r="V79" s="263">
        <f t="shared" si="1"/>
        <v>0</v>
      </c>
      <c r="W79" s="263">
        <f t="shared" si="1"/>
        <v>0</v>
      </c>
      <c r="DA79" s="70"/>
    </row>
    <row r="80" spans="1:105" ht="12" customHeight="1" x14ac:dyDescent="0.25">
      <c r="A80" s="60" t="s">
        <v>192</v>
      </c>
      <c r="B80" s="264">
        <v>0.35010104988798019</v>
      </c>
      <c r="C80" s="264">
        <v>0.29070056404760941</v>
      </c>
      <c r="D80" s="264">
        <v>0.25914663580047259</v>
      </c>
      <c r="E80" s="264">
        <v>0.2357701367717854</v>
      </c>
      <c r="F80" s="264">
        <v>0.25793347475689948</v>
      </c>
      <c r="G80" s="264">
        <v>0.26331671683067709</v>
      </c>
      <c r="H80" s="264">
        <v>0.29133901626620462</v>
      </c>
      <c r="I80" s="264">
        <v>0.28603597135323339</v>
      </c>
      <c r="J80" s="264">
        <v>0.2648559941673731</v>
      </c>
      <c r="K80" s="264">
        <v>0.1147922232526898</v>
      </c>
      <c r="L80" s="264">
        <v>0.24412473624218001</v>
      </c>
      <c r="M80" s="264">
        <v>0.32208557273677191</v>
      </c>
      <c r="N80" s="264">
        <v>0.26648710824375149</v>
      </c>
      <c r="O80" s="264">
        <v>0.25563839253633508</v>
      </c>
      <c r="P80" s="264">
        <v>0.23141574241694729</v>
      </c>
      <c r="Q80" s="264">
        <v>0.21952088487882851</v>
      </c>
      <c r="R80" s="264">
        <v>0.19694610784154101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326</v>
      </c>
    </row>
    <row r="81" spans="1:105" ht="12" customHeight="1" x14ac:dyDescent="0.25">
      <c r="A81" s="59" t="s">
        <v>33</v>
      </c>
      <c r="B81" s="232">
        <v>1.9612586022903509E-3</v>
      </c>
      <c r="C81" s="232">
        <v>1.6086864868347689E-3</v>
      </c>
      <c r="D81" s="232">
        <v>1.451026634677206E-3</v>
      </c>
      <c r="E81" s="232">
        <v>1.3806655168963689E-3</v>
      </c>
      <c r="F81" s="232">
        <v>1.5510117844849531E-3</v>
      </c>
      <c r="G81" s="232">
        <v>1.6028965510946119E-3</v>
      </c>
      <c r="H81" s="232">
        <v>0</v>
      </c>
      <c r="I81" s="232">
        <v>3.7532799365187332E-3</v>
      </c>
      <c r="J81" s="232">
        <v>3.5164147033387161E-3</v>
      </c>
      <c r="K81" s="232">
        <v>2.583226207228818E-3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8.1982882464103708E-4</v>
      </c>
      <c r="R81" s="232">
        <v>6.2618137500185765E-4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327</v>
      </c>
    </row>
    <row r="82" spans="1:105" ht="12" customHeight="1" x14ac:dyDescent="0.25">
      <c r="A82" s="59" t="s">
        <v>160</v>
      </c>
      <c r="B82" s="232">
        <v>5.3461762374535527E-3</v>
      </c>
      <c r="C82" s="232">
        <v>4.3850943649761014E-3</v>
      </c>
      <c r="D82" s="232">
        <v>2.636811246376854E-3</v>
      </c>
      <c r="E82" s="232">
        <v>3.7635029682186812E-3</v>
      </c>
      <c r="F82" s="232">
        <v>4.2277501507084446E-3</v>
      </c>
      <c r="G82" s="232">
        <v>4.3691955645050549E-3</v>
      </c>
      <c r="H82" s="232">
        <v>4.9078276461016002E-3</v>
      </c>
      <c r="I82" s="232">
        <v>5.1150727536220146E-3</v>
      </c>
      <c r="J82" s="232">
        <v>4.8033443036022711E-3</v>
      </c>
      <c r="K82" s="232">
        <v>1.568311311665345E-3</v>
      </c>
      <c r="L82" s="232">
        <v>4.1339922898662633E-3</v>
      </c>
      <c r="M82" s="232">
        <v>5.5462758641905757E-3</v>
      </c>
      <c r="N82" s="232">
        <v>4.6080703151686981E-3</v>
      </c>
      <c r="O82" s="232">
        <v>5.8860820145794062E-3</v>
      </c>
      <c r="P82" s="232">
        <v>5.5054012209182924E-3</v>
      </c>
      <c r="Q82" s="232">
        <v>6.7985301899126278E-4</v>
      </c>
      <c r="R82" s="232">
        <v>7.5369717382955384E-5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328</v>
      </c>
    </row>
    <row r="83" spans="1:105" ht="12" customHeight="1" x14ac:dyDescent="0.25">
      <c r="A83" s="59" t="s">
        <v>162</v>
      </c>
      <c r="B83" s="232">
        <v>0.3427936150482363</v>
      </c>
      <c r="C83" s="232">
        <v>0.28470678319579862</v>
      </c>
      <c r="D83" s="232">
        <v>0.2550587979194186</v>
      </c>
      <c r="E83" s="232">
        <v>0.2306259682866704</v>
      </c>
      <c r="F83" s="232">
        <v>0.2521547128217061</v>
      </c>
      <c r="G83" s="232">
        <v>0.25734462471507741</v>
      </c>
      <c r="H83" s="232">
        <v>0.28643118862010303</v>
      </c>
      <c r="I83" s="232">
        <v>0.2771676186630927</v>
      </c>
      <c r="J83" s="232">
        <v>0.25653623516043211</v>
      </c>
      <c r="K83" s="232">
        <v>0.1106406857337956</v>
      </c>
      <c r="L83" s="232">
        <v>0.23999074395231371</v>
      </c>
      <c r="M83" s="232">
        <v>0.31653929687258131</v>
      </c>
      <c r="N83" s="232">
        <v>0.26187903792858291</v>
      </c>
      <c r="O83" s="232">
        <v>0.2497523105217557</v>
      </c>
      <c r="P83" s="232">
        <v>0.22591034119602901</v>
      </c>
      <c r="Q83" s="232">
        <v>0.21802120303519609</v>
      </c>
      <c r="R83" s="232">
        <v>0.1962445567491562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329</v>
      </c>
    </row>
    <row r="84" spans="1:105" ht="12" customHeight="1" x14ac:dyDescent="0.25">
      <c r="A84" s="60" t="s">
        <v>197</v>
      </c>
      <c r="B84" s="264">
        <v>0.27640290650320037</v>
      </c>
      <c r="C84" s="264">
        <v>0.23079405748187901</v>
      </c>
      <c r="D84" s="264">
        <v>0.2069000577942656</v>
      </c>
      <c r="E84" s="264">
        <v>0.19998860183647771</v>
      </c>
      <c r="F84" s="264">
        <v>0.2373961311241872</v>
      </c>
      <c r="G84" s="264">
        <v>0.241255460860997</v>
      </c>
      <c r="H84" s="264">
        <v>0.27842263992049149</v>
      </c>
      <c r="I84" s="264">
        <v>0.28058506510357251</v>
      </c>
      <c r="J84" s="264">
        <v>0.25544568293220038</v>
      </c>
      <c r="K84" s="264">
        <v>0.1082703012263887</v>
      </c>
      <c r="L84" s="264">
        <v>0.21865680548009411</v>
      </c>
      <c r="M84" s="264">
        <v>0.28270168665801948</v>
      </c>
      <c r="N84" s="264">
        <v>0.23228507234266971</v>
      </c>
      <c r="O84" s="264">
        <v>0.22208958761433931</v>
      </c>
      <c r="P84" s="264">
        <v>0.20860603627292409</v>
      </c>
      <c r="Q84" s="264">
        <v>0.21591949178735981</v>
      </c>
      <c r="R84" s="264">
        <v>0.1991079815640541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330</v>
      </c>
    </row>
    <row r="85" spans="1:105" ht="12" customHeight="1" x14ac:dyDescent="0.25">
      <c r="A85" s="64" t="s">
        <v>30</v>
      </c>
      <c r="B85" s="231">
        <v>4.0054011698996764E-3</v>
      </c>
      <c r="C85" s="231">
        <v>2.3137787654401078E-3</v>
      </c>
      <c r="D85" s="231">
        <v>2.136690764888247E-3</v>
      </c>
      <c r="E85" s="231">
        <v>1.594355279839396E-3</v>
      </c>
      <c r="F85" s="231">
        <v>2.2085210444753819E-3</v>
      </c>
      <c r="G85" s="231">
        <v>2.2749063976429942E-3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3.7240203374510699E-3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7.3142396879763752E-4</v>
      </c>
      <c r="C87" s="231">
        <v>5.8365385824547171E-4</v>
      </c>
      <c r="D87" s="231">
        <v>5.1961028170881913E-4</v>
      </c>
      <c r="E87" s="231">
        <v>4.7279759794219278E-4</v>
      </c>
      <c r="F87" s="231">
        <v>4.691085123336057E-4</v>
      </c>
      <c r="G87" s="231">
        <v>4.9895528718822734E-4</v>
      </c>
      <c r="H87" s="231">
        <v>0</v>
      </c>
      <c r="I87" s="231">
        <v>1.109333964463729E-3</v>
      </c>
      <c r="J87" s="231">
        <v>1.040553610318108E-3</v>
      </c>
      <c r="K87" s="231">
        <v>8.2332619086285838E-4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2.139905548471777E-4</v>
      </c>
      <c r="R87" s="231">
        <v>1.509015672100648E-4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333</v>
      </c>
    </row>
    <row r="88" spans="1:105" ht="12" customHeight="1" x14ac:dyDescent="0.25">
      <c r="A88" s="64" t="s">
        <v>160</v>
      </c>
      <c r="B88" s="231">
        <v>2.043373521250562E-3</v>
      </c>
      <c r="C88" s="231">
        <v>1.6305459953949129E-3</v>
      </c>
      <c r="D88" s="231">
        <v>9.6772410173278831E-4</v>
      </c>
      <c r="E88" s="231">
        <v>1.3208369498823561E-3</v>
      </c>
      <c r="F88" s="231">
        <v>1.3105020155678669E-3</v>
      </c>
      <c r="G88" s="231">
        <v>1.3938876882553001E-3</v>
      </c>
      <c r="H88" s="231">
        <v>1.458786825860749E-3</v>
      </c>
      <c r="I88" s="231">
        <v>1.5494348910566711E-3</v>
      </c>
      <c r="J88" s="231">
        <v>1.456727284124576E-3</v>
      </c>
      <c r="K88" s="231">
        <v>5.1228534404203934E-4</v>
      </c>
      <c r="L88" s="231">
        <v>1.3457140440836981E-3</v>
      </c>
      <c r="M88" s="231">
        <v>1.856284943312687E-3</v>
      </c>
      <c r="N88" s="231">
        <v>1.5143046144873999E-3</v>
      </c>
      <c r="O88" s="231">
        <v>1.8721930240797721E-3</v>
      </c>
      <c r="P88" s="231">
        <v>1.73325443267768E-3</v>
      </c>
      <c r="Q88" s="231">
        <v>1.8186813571275301E-4</v>
      </c>
      <c r="R88" s="231">
        <v>1.8614897730982791E-5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334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0.12538353345906761</v>
      </c>
      <c r="C91" s="231">
        <v>0.1013106765159755</v>
      </c>
      <c r="D91" s="231">
        <v>8.9581042901696703E-2</v>
      </c>
      <c r="E91" s="231">
        <v>7.7458386132869692E-2</v>
      </c>
      <c r="F91" s="231">
        <v>7.4799511160061172E-2</v>
      </c>
      <c r="G91" s="231">
        <v>7.8567817608385229E-2</v>
      </c>
      <c r="H91" s="231">
        <v>8.1475329511827746E-2</v>
      </c>
      <c r="I91" s="231">
        <v>8.0346561812135592E-2</v>
      </c>
      <c r="J91" s="231">
        <v>7.4453744379514145E-2</v>
      </c>
      <c r="K91" s="231">
        <v>3.458579840435709E-2</v>
      </c>
      <c r="L91" s="231">
        <v>7.4761998973755489E-2</v>
      </c>
      <c r="M91" s="231">
        <v>0.10204168969126989</v>
      </c>
      <c r="N91" s="231">
        <v>8.3159395541561626E-2</v>
      </c>
      <c r="O91" s="231">
        <v>7.6021619765748269E-2</v>
      </c>
      <c r="P91" s="231">
        <v>6.806326002538475E-2</v>
      </c>
      <c r="Q91" s="231">
        <v>5.5814058947822702E-2</v>
      </c>
      <c r="R91" s="231">
        <v>4.6383624028814269E-2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337</v>
      </c>
    </row>
    <row r="92" spans="1:105" ht="12" customHeight="1" x14ac:dyDescent="0.25">
      <c r="A92" s="64" t="s">
        <v>36</v>
      </c>
      <c r="B92" s="231">
        <v>0.14423917438418499</v>
      </c>
      <c r="C92" s="231">
        <v>0.1247434328297605</v>
      </c>
      <c r="D92" s="231">
        <v>0.113694989744239</v>
      </c>
      <c r="E92" s="231">
        <v>0.1191422258759441</v>
      </c>
      <c r="F92" s="231">
        <v>0.15840601109865371</v>
      </c>
      <c r="G92" s="231">
        <v>0.1583103639955355</v>
      </c>
      <c r="H92" s="231">
        <v>0.19525397460776761</v>
      </c>
      <c r="I92" s="231">
        <v>0.19637064395351689</v>
      </c>
      <c r="J92" s="231">
        <v>0.17826790479007479</v>
      </c>
      <c r="K92" s="231">
        <v>7.1345956139147571E-2</v>
      </c>
      <c r="L92" s="231">
        <v>0.1390265873998785</v>
      </c>
      <c r="M92" s="231">
        <v>0.17725514704741691</v>
      </c>
      <c r="N92" s="231">
        <v>0.1461327684958203</v>
      </c>
      <c r="O92" s="231">
        <v>0.1425793050706016</v>
      </c>
      <c r="P92" s="231">
        <v>0.13767573384084619</v>
      </c>
      <c r="Q92" s="231">
        <v>0.15956912625961939</v>
      </c>
      <c r="R92" s="231">
        <v>0.1478709353865327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2.1196951706246129E-4</v>
      </c>
      <c r="D94" s="231">
        <v>0</v>
      </c>
      <c r="E94" s="231">
        <v>0</v>
      </c>
      <c r="F94" s="231">
        <v>2.024772930954141E-4</v>
      </c>
      <c r="G94" s="231">
        <v>2.095298839897079E-4</v>
      </c>
      <c r="H94" s="231">
        <v>2.3454897503543239E-4</v>
      </c>
      <c r="I94" s="231">
        <v>1.209090482399551E-3</v>
      </c>
      <c r="J94" s="231">
        <v>2.2675286816877991E-4</v>
      </c>
      <c r="K94" s="231">
        <v>1.002935147979172E-3</v>
      </c>
      <c r="L94" s="231">
        <v>3.522505062376351E-3</v>
      </c>
      <c r="M94" s="231">
        <v>1.5485649760199969E-3</v>
      </c>
      <c r="N94" s="231">
        <v>1.478603690800375E-3</v>
      </c>
      <c r="O94" s="231">
        <v>1.6164697539097241E-3</v>
      </c>
      <c r="P94" s="231">
        <v>1.133787974015526E-3</v>
      </c>
      <c r="Q94" s="231">
        <v>1.404478893577623E-4</v>
      </c>
      <c r="R94" s="231">
        <v>9.5988534631497849E-4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340</v>
      </c>
    </row>
    <row r="95" spans="1:105" ht="12" customHeight="1" x14ac:dyDescent="0.25">
      <c r="A95" s="61" t="s">
        <v>209</v>
      </c>
      <c r="B95" s="265">
        <v>0.37276008664209159</v>
      </c>
      <c r="C95" s="265">
        <v>0.30781207821916212</v>
      </c>
      <c r="D95" s="265">
        <v>0.27210967774109929</v>
      </c>
      <c r="E95" s="265">
        <v>0.27061587944976051</v>
      </c>
      <c r="F95" s="265">
        <v>0.31337424451995072</v>
      </c>
      <c r="G95" s="265">
        <v>0.32521424686822159</v>
      </c>
      <c r="H95" s="265">
        <v>0.36241345640789713</v>
      </c>
      <c r="I95" s="265">
        <v>0.38866298046618131</v>
      </c>
      <c r="J95" s="265">
        <v>0.35202279474182219</v>
      </c>
      <c r="K95" s="265">
        <v>0.1556017174782538</v>
      </c>
      <c r="L95" s="265">
        <v>0.29723598716708971</v>
      </c>
      <c r="M95" s="265">
        <v>0.40003069462000113</v>
      </c>
      <c r="N95" s="265">
        <v>0.33240666342361203</v>
      </c>
      <c r="O95" s="265">
        <v>0.31409776315130822</v>
      </c>
      <c r="P95" s="265">
        <v>0.3034760075344291</v>
      </c>
      <c r="Q95" s="265">
        <v>0.26770811601780298</v>
      </c>
      <c r="R95" s="265">
        <v>0.23340407691179499</v>
      </c>
      <c r="S95" s="265">
        <v>0</v>
      </c>
      <c r="T95" s="265">
        <v>0</v>
      </c>
      <c r="U95" s="265">
        <v>0</v>
      </c>
      <c r="V95" s="265">
        <v>0</v>
      </c>
      <c r="W95" s="265">
        <v>0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0.99999999999999956</v>
      </c>
      <c r="D100" s="234">
        <f t="shared" si="2"/>
        <v>0.99999999999999978</v>
      </c>
      <c r="E100" s="234">
        <f t="shared" si="2"/>
        <v>0.99999999999999978</v>
      </c>
      <c r="F100" s="234">
        <f t="shared" si="2"/>
        <v>1</v>
      </c>
      <c r="G100" s="234">
        <f t="shared" si="2"/>
        <v>1.0000000000000002</v>
      </c>
      <c r="H100" s="234">
        <f t="shared" si="2"/>
        <v>0.99999999999999978</v>
      </c>
      <c r="I100" s="234">
        <f t="shared" si="2"/>
        <v>1.0000000000000004</v>
      </c>
      <c r="J100" s="234">
        <f t="shared" si="2"/>
        <v>1.0000000000000002</v>
      </c>
      <c r="K100" s="234">
        <f t="shared" si="2"/>
        <v>1</v>
      </c>
      <c r="L100" s="234">
        <f t="shared" si="2"/>
        <v>1</v>
      </c>
      <c r="M100" s="234">
        <f t="shared" si="2"/>
        <v>0.99999999999999956</v>
      </c>
      <c r="N100" s="234">
        <f t="shared" si="2"/>
        <v>1</v>
      </c>
      <c r="O100" s="234">
        <f t="shared" si="2"/>
        <v>0.99999999999999989</v>
      </c>
      <c r="P100" s="234">
        <f t="shared" si="2"/>
        <v>0.99999999999999978</v>
      </c>
      <c r="Q100" s="234">
        <f t="shared" si="2"/>
        <v>1</v>
      </c>
      <c r="R100" s="234">
        <f t="shared" si="2"/>
        <v>1</v>
      </c>
      <c r="S100" s="234">
        <f t="shared" si="2"/>
        <v>1</v>
      </c>
      <c r="T100" s="234">
        <f t="shared" si="2"/>
        <v>1.0000000000000002</v>
      </c>
      <c r="U100" s="234">
        <f t="shared" si="2"/>
        <v>0.99999999999999978</v>
      </c>
      <c r="V100" s="234">
        <f t="shared" si="2"/>
        <v>0.99999999999999978</v>
      </c>
      <c r="W100" s="234">
        <f t="shared" si="2"/>
        <v>1.0000000000000002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2.2741685366395761E-3</v>
      </c>
      <c r="C101" s="268">
        <f t="shared" si="3"/>
        <v>2.2716184998316379E-3</v>
      </c>
      <c r="D101" s="268">
        <f t="shared" si="3"/>
        <v>2.2468101203099835E-3</v>
      </c>
      <c r="E101" s="268">
        <f t="shared" si="3"/>
        <v>2.2283834458207033E-3</v>
      </c>
      <c r="F101" s="268">
        <f t="shared" si="3"/>
        <v>2.1592083963300475E-3</v>
      </c>
      <c r="G101" s="268">
        <f t="shared" si="3"/>
        <v>2.1674254776787734E-3</v>
      </c>
      <c r="H101" s="268">
        <f t="shared" si="3"/>
        <v>2.1191016458824881E-3</v>
      </c>
      <c r="I101" s="268">
        <f t="shared" si="3"/>
        <v>2.1281920247986758E-3</v>
      </c>
      <c r="J101" s="268">
        <f t="shared" si="3"/>
        <v>2.1351801342935927E-3</v>
      </c>
      <c r="K101" s="268">
        <f t="shared" si="3"/>
        <v>2.1826417639160436E-3</v>
      </c>
      <c r="L101" s="268">
        <f t="shared" si="3"/>
        <v>2.1819720845355313E-3</v>
      </c>
      <c r="M101" s="268">
        <f t="shared" si="3"/>
        <v>2.1849870503415671E-3</v>
      </c>
      <c r="N101" s="268">
        <f t="shared" si="3"/>
        <v>2.1983854524430177E-3</v>
      </c>
      <c r="O101" s="268">
        <f t="shared" si="3"/>
        <v>2.1893174479796682E-3</v>
      </c>
      <c r="P101" s="268">
        <f t="shared" si="3"/>
        <v>2.1777542542111691E-3</v>
      </c>
      <c r="Q101" s="268">
        <f t="shared" si="3"/>
        <v>1.8796068267249635E-3</v>
      </c>
      <c r="R101" s="268">
        <f t="shared" si="3"/>
        <v>1.8181240252384834E-3</v>
      </c>
      <c r="S101" s="268">
        <f t="shared" si="3"/>
        <v>1.8218242595307661E-3</v>
      </c>
      <c r="T101" s="268">
        <f t="shared" si="3"/>
        <v>1.868614548803258E-3</v>
      </c>
      <c r="U101" s="268">
        <f t="shared" si="3"/>
        <v>1.9289754114497858E-3</v>
      </c>
      <c r="V101" s="268">
        <f t="shared" si="3"/>
        <v>1.9036832169068579E-3</v>
      </c>
      <c r="W101" s="268">
        <f t="shared" si="3"/>
        <v>1.9562620210085641E-3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3.1456839717937976E-4</v>
      </c>
      <c r="C102" s="269">
        <f t="shared" si="4"/>
        <v>3.1421567002723683E-4</v>
      </c>
      <c r="D102" s="269">
        <f t="shared" si="4"/>
        <v>3.1078411600781684E-4</v>
      </c>
      <c r="E102" s="269">
        <f t="shared" si="4"/>
        <v>3.0823529459636382E-4</v>
      </c>
      <c r="F102" s="269">
        <f t="shared" si="4"/>
        <v>2.9866683733715236E-4</v>
      </c>
      <c r="G102" s="269">
        <f t="shared" si="4"/>
        <v>3.0132421922977014E-4</v>
      </c>
      <c r="H102" s="269">
        <f t="shared" si="4"/>
        <v>2.9311917629044524E-4</v>
      </c>
      <c r="I102" s="269">
        <f t="shared" si="4"/>
        <v>2.9437657910793544E-4</v>
      </c>
      <c r="J102" s="269">
        <f t="shared" si="4"/>
        <v>2.9534319102245029E-4</v>
      </c>
      <c r="K102" s="269">
        <f t="shared" si="4"/>
        <v>3.0190819643753576E-4</v>
      </c>
      <c r="L102" s="269">
        <f t="shared" si="4"/>
        <v>3.018155647939444E-4</v>
      </c>
      <c r="M102" s="269">
        <f t="shared" si="4"/>
        <v>3.0453309963883874E-4</v>
      </c>
      <c r="N102" s="269">
        <f t="shared" si="4"/>
        <v>3.0485216766261273E-4</v>
      </c>
      <c r="O102" s="269">
        <f t="shared" si="4"/>
        <v>3.0283159292382802E-4</v>
      </c>
      <c r="P102" s="269">
        <f t="shared" si="4"/>
        <v>3.0123214447863692E-4</v>
      </c>
      <c r="Q102" s="269">
        <f t="shared" si="4"/>
        <v>2.6354077875132594E-4</v>
      </c>
      <c r="R102" s="269">
        <f t="shared" si="4"/>
        <v>2.5394503484302625E-4</v>
      </c>
      <c r="S102" s="269">
        <f t="shared" si="4"/>
        <v>2.5358876264556265E-4</v>
      </c>
      <c r="T102" s="269">
        <f t="shared" si="4"/>
        <v>2.5930100226209083E-4</v>
      </c>
      <c r="U102" s="269">
        <f t="shared" si="4"/>
        <v>2.669374653551346E-4</v>
      </c>
      <c r="V102" s="269">
        <f t="shared" si="4"/>
        <v>2.6332198719297608E-4</v>
      </c>
      <c r="W102" s="269">
        <f t="shared" si="4"/>
        <v>2.7059481234441448E-4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4.3438586955653807E-2</v>
      </c>
      <c r="C103" s="269">
        <f t="shared" si="5"/>
        <v>4.338987904599928E-2</v>
      </c>
      <c r="D103" s="269">
        <f t="shared" si="5"/>
        <v>4.291601752970526E-2</v>
      </c>
      <c r="E103" s="269">
        <f t="shared" si="5"/>
        <v>4.2564052101809184E-2</v>
      </c>
      <c r="F103" s="269">
        <f t="shared" si="5"/>
        <v>4.1242748797304912E-2</v>
      </c>
      <c r="G103" s="269">
        <f t="shared" si="5"/>
        <v>4.1278317436751082E-2</v>
      </c>
      <c r="H103" s="269">
        <f t="shared" si="5"/>
        <v>4.0298186739704978E-2</v>
      </c>
      <c r="I103" s="269">
        <f t="shared" si="5"/>
        <v>4.0601098826147652E-2</v>
      </c>
      <c r="J103" s="269">
        <f t="shared" si="5"/>
        <v>4.078378820003712E-2</v>
      </c>
      <c r="K103" s="269">
        <f t="shared" si="5"/>
        <v>4.1690346395789092E-2</v>
      </c>
      <c r="L103" s="269">
        <f t="shared" si="5"/>
        <v>4.1677554940127738E-2</v>
      </c>
      <c r="M103" s="269">
        <f t="shared" si="5"/>
        <v>4.1614079817001895E-2</v>
      </c>
      <c r="N103" s="269">
        <f t="shared" si="5"/>
        <v>4.1760802670751593E-2</v>
      </c>
      <c r="O103" s="269">
        <f t="shared" si="5"/>
        <v>4.1576205257918886E-2</v>
      </c>
      <c r="P103" s="269">
        <f t="shared" si="5"/>
        <v>4.1439151990337666E-2</v>
      </c>
      <c r="Q103" s="269">
        <f t="shared" si="5"/>
        <v>3.5677117660350886E-2</v>
      </c>
      <c r="R103" s="269">
        <f t="shared" si="5"/>
        <v>3.4433447641991258E-2</v>
      </c>
      <c r="S103" s="269">
        <f t="shared" si="5"/>
        <v>3.4434897091956476E-2</v>
      </c>
      <c r="T103" s="269">
        <f t="shared" si="5"/>
        <v>3.5256354703532188E-2</v>
      </c>
      <c r="U103" s="269">
        <f t="shared" si="5"/>
        <v>3.6337086380412054E-2</v>
      </c>
      <c r="V103" s="269">
        <f t="shared" si="5"/>
        <v>3.5859367781331947E-2</v>
      </c>
      <c r="W103" s="269">
        <f t="shared" si="5"/>
        <v>3.6849786069963579E-2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7.5033898668873291E-4</v>
      </c>
      <c r="C104" s="269">
        <f t="shared" si="6"/>
        <v>7.4949762774648198E-4</v>
      </c>
      <c r="D104" s="269">
        <f t="shared" si="6"/>
        <v>7.4131235297385082E-4</v>
      </c>
      <c r="E104" s="269">
        <f t="shared" si="6"/>
        <v>7.352326574536763E-4</v>
      </c>
      <c r="F104" s="269">
        <f t="shared" si="6"/>
        <v>7.1240904710874638E-4</v>
      </c>
      <c r="G104" s="269">
        <f t="shared" si="6"/>
        <v>7.1874769159570317E-4</v>
      </c>
      <c r="H104" s="269">
        <f t="shared" si="6"/>
        <v>6.9917622904563633E-4</v>
      </c>
      <c r="I104" s="269">
        <f t="shared" si="6"/>
        <v>7.021755079445821E-4</v>
      </c>
      <c r="J104" s="269">
        <f t="shared" si="6"/>
        <v>7.0448116423733615E-4</v>
      </c>
      <c r="K104" s="269">
        <f t="shared" si="6"/>
        <v>7.2014065055233387E-4</v>
      </c>
      <c r="L104" s="269">
        <f t="shared" si="6"/>
        <v>7.1991969659061794E-4</v>
      </c>
      <c r="M104" s="269">
        <f t="shared" si="6"/>
        <v>7.2640182372129191E-4</v>
      </c>
      <c r="N104" s="269">
        <f t="shared" si="6"/>
        <v>7.2716289565283472E-4</v>
      </c>
      <c r="O104" s="269">
        <f t="shared" si="6"/>
        <v>7.2234322522305501E-4</v>
      </c>
      <c r="P104" s="269">
        <f t="shared" si="6"/>
        <v>7.185280659877764E-4</v>
      </c>
      <c r="Q104" s="269">
        <f t="shared" si="6"/>
        <v>6.2862297246810606E-4</v>
      </c>
      <c r="R104" s="269">
        <f t="shared" si="6"/>
        <v>6.0573427536681271E-4</v>
      </c>
      <c r="S104" s="269">
        <f t="shared" si="6"/>
        <v>6.0488446043935285E-4</v>
      </c>
      <c r="T104" s="269">
        <f t="shared" si="6"/>
        <v>6.1850984723605935E-4</v>
      </c>
      <c r="U104" s="269">
        <f t="shared" si="6"/>
        <v>6.3672507810635167E-4</v>
      </c>
      <c r="V104" s="269">
        <f t="shared" si="6"/>
        <v>6.2810108966722628E-4</v>
      </c>
      <c r="W104" s="269">
        <f t="shared" si="6"/>
        <v>6.45448936124233E-4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2.261704571014956E-3</v>
      </c>
      <c r="C105" s="270">
        <f t="shared" si="7"/>
        <v>2.2581285497555691E-3</v>
      </c>
      <c r="D105" s="270">
        <f t="shared" si="7"/>
        <v>2.2394455712958553E-3</v>
      </c>
      <c r="E105" s="270">
        <f t="shared" si="7"/>
        <v>2.2355633468697359E-3</v>
      </c>
      <c r="F105" s="270">
        <f t="shared" si="7"/>
        <v>2.1931507610167766E-3</v>
      </c>
      <c r="G105" s="270">
        <f t="shared" si="7"/>
        <v>2.2091698459081504E-3</v>
      </c>
      <c r="H105" s="270">
        <f t="shared" si="7"/>
        <v>2.165605647281168E-3</v>
      </c>
      <c r="I105" s="270">
        <f t="shared" si="7"/>
        <v>2.1824131459932949E-3</v>
      </c>
      <c r="J105" s="270">
        <f t="shared" si="7"/>
        <v>2.1849999415881516E-3</v>
      </c>
      <c r="K105" s="270">
        <f t="shared" si="7"/>
        <v>2.21886914401707E-3</v>
      </c>
      <c r="L105" s="270">
        <f t="shared" si="7"/>
        <v>2.2081028249025031E-3</v>
      </c>
      <c r="M105" s="270">
        <f t="shared" si="7"/>
        <v>2.2268097374030221E-3</v>
      </c>
      <c r="N105" s="270">
        <f t="shared" si="7"/>
        <v>2.2277313605372096E-3</v>
      </c>
      <c r="O105" s="270">
        <f t="shared" si="7"/>
        <v>2.2163014251566698E-3</v>
      </c>
      <c r="P105" s="270">
        <f t="shared" si="7"/>
        <v>2.2133418240549842E-3</v>
      </c>
      <c r="Q105" s="270">
        <f t="shared" si="7"/>
        <v>1.984674854462673E-3</v>
      </c>
      <c r="R105" s="270">
        <f t="shared" si="7"/>
        <v>1.9210013907906016E-3</v>
      </c>
      <c r="S105" s="270">
        <f t="shared" si="7"/>
        <v>1.9113694576467872E-3</v>
      </c>
      <c r="T105" s="270">
        <f t="shared" si="7"/>
        <v>1.9495649391912651E-3</v>
      </c>
      <c r="U105" s="270">
        <f t="shared" si="7"/>
        <v>1.9901349216878664E-3</v>
      </c>
      <c r="V105" s="270">
        <f t="shared" si="7"/>
        <v>1.9619783899509284E-3</v>
      </c>
      <c r="W105" s="270">
        <f t="shared" si="7"/>
        <v>2.002566753398269E-3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0.15236847434180362</v>
      </c>
      <c r="C106" s="271">
        <f t="shared" si="8"/>
        <v>0.15263255847079352</v>
      </c>
      <c r="D106" s="271">
        <f t="shared" si="8"/>
        <v>0.15209909739656718</v>
      </c>
      <c r="E106" s="271">
        <f t="shared" si="8"/>
        <v>0.15254521642629332</v>
      </c>
      <c r="F106" s="271">
        <f t="shared" si="8"/>
        <v>0.15316819445882662</v>
      </c>
      <c r="G106" s="271">
        <f t="shared" si="8"/>
        <v>0.15316737612640427</v>
      </c>
      <c r="H106" s="271">
        <f t="shared" si="8"/>
        <v>0.15315552219063089</v>
      </c>
      <c r="I106" s="271">
        <f t="shared" si="8"/>
        <v>0.15277375078214925</v>
      </c>
      <c r="J106" s="271">
        <f t="shared" si="8"/>
        <v>0.15291820851253857</v>
      </c>
      <c r="K106" s="271">
        <f t="shared" si="8"/>
        <v>0.15241353580625788</v>
      </c>
      <c r="L106" s="271">
        <f t="shared" si="8"/>
        <v>0.15243849225694525</v>
      </c>
      <c r="M106" s="271">
        <f t="shared" si="8"/>
        <v>0.15246141757852685</v>
      </c>
      <c r="N106" s="271">
        <f t="shared" si="8"/>
        <v>0.15247841967162698</v>
      </c>
      <c r="O106" s="271">
        <f t="shared" si="8"/>
        <v>0.15260484632191165</v>
      </c>
      <c r="P106" s="271">
        <f t="shared" si="8"/>
        <v>0.15255368886008208</v>
      </c>
      <c r="Q106" s="271">
        <f t="shared" si="8"/>
        <v>0.1474292801706866</v>
      </c>
      <c r="R106" s="271">
        <f t="shared" si="8"/>
        <v>0.14675588901937744</v>
      </c>
      <c r="S106" s="271">
        <f t="shared" si="8"/>
        <v>0.14865624846998415</v>
      </c>
      <c r="T106" s="271">
        <f t="shared" si="8"/>
        <v>0.14825875066678162</v>
      </c>
      <c r="U106" s="271">
        <f t="shared" si="8"/>
        <v>0.14525528659315307</v>
      </c>
      <c r="V106" s="271">
        <f t="shared" si="8"/>
        <v>0.14806582764368434</v>
      </c>
      <c r="W106" s="271">
        <f t="shared" si="8"/>
        <v>0.1508164588111166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0.28945996091722798</v>
      </c>
      <c r="C107" s="271">
        <f t="shared" si="9"/>
        <v>0.28978367532381738</v>
      </c>
      <c r="D107" s="271">
        <f t="shared" si="9"/>
        <v>0.29477328890886223</v>
      </c>
      <c r="E107" s="271">
        <f t="shared" si="9"/>
        <v>0.2951765927827229</v>
      </c>
      <c r="F107" s="271">
        <f t="shared" si="9"/>
        <v>0.30399373628342341</v>
      </c>
      <c r="G107" s="271">
        <f t="shared" si="9"/>
        <v>0.30075716911099187</v>
      </c>
      <c r="H107" s="271">
        <f t="shared" si="9"/>
        <v>0.31047488555872582</v>
      </c>
      <c r="I107" s="271">
        <f t="shared" si="9"/>
        <v>0.30718669750065608</v>
      </c>
      <c r="J107" s="271">
        <f t="shared" si="9"/>
        <v>0.30636432522528523</v>
      </c>
      <c r="K107" s="271">
        <f t="shared" si="9"/>
        <v>0.29925929370837967</v>
      </c>
      <c r="L107" s="271">
        <f t="shared" si="9"/>
        <v>0.30131340433009557</v>
      </c>
      <c r="M107" s="271">
        <f t="shared" si="9"/>
        <v>0.29787018973659507</v>
      </c>
      <c r="N107" s="271">
        <f t="shared" si="9"/>
        <v>0.29748924593239279</v>
      </c>
      <c r="O107" s="271">
        <f t="shared" si="9"/>
        <v>0.29969437368753504</v>
      </c>
      <c r="P107" s="271">
        <f t="shared" si="9"/>
        <v>0.3004991133109039</v>
      </c>
      <c r="Q107" s="271">
        <f t="shared" si="9"/>
        <v>0.3596932673150825</v>
      </c>
      <c r="R107" s="271">
        <f t="shared" si="9"/>
        <v>0.37482416048380673</v>
      </c>
      <c r="S107" s="271">
        <f t="shared" si="9"/>
        <v>0.37387269215235885</v>
      </c>
      <c r="T107" s="271">
        <f t="shared" si="9"/>
        <v>0.36572483100588343</v>
      </c>
      <c r="U107" s="271">
        <f t="shared" si="9"/>
        <v>0.36013530497221058</v>
      </c>
      <c r="V107" s="271">
        <f t="shared" si="9"/>
        <v>0.36251987115602874</v>
      </c>
      <c r="W107" s="271">
        <f t="shared" si="9"/>
        <v>0.34639325644375618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0.39474654203455323</v>
      </c>
      <c r="C108" s="271">
        <f t="shared" si="10"/>
        <v>0.3941218130992476</v>
      </c>
      <c r="D108" s="271">
        <f t="shared" si="10"/>
        <v>0.39083949940925272</v>
      </c>
      <c r="E108" s="271">
        <f t="shared" si="10"/>
        <v>0.39014137847086333</v>
      </c>
      <c r="F108" s="271">
        <f t="shared" si="10"/>
        <v>0.38270358816322114</v>
      </c>
      <c r="G108" s="271">
        <f t="shared" si="10"/>
        <v>0.38549496005105022</v>
      </c>
      <c r="H108" s="271">
        <f t="shared" si="10"/>
        <v>0.37787494171726249</v>
      </c>
      <c r="I108" s="271">
        <f t="shared" si="10"/>
        <v>0.38078200639851195</v>
      </c>
      <c r="J108" s="271">
        <f t="shared" si="10"/>
        <v>0.38124887744198277</v>
      </c>
      <c r="K108" s="271">
        <f t="shared" si="10"/>
        <v>0.38715153592087981</v>
      </c>
      <c r="L108" s="271">
        <f t="shared" si="10"/>
        <v>0.38529904646698554</v>
      </c>
      <c r="M108" s="271">
        <f t="shared" si="10"/>
        <v>0.38855415138584237</v>
      </c>
      <c r="N108" s="271">
        <f t="shared" si="10"/>
        <v>0.38871160418639961</v>
      </c>
      <c r="O108" s="271">
        <f t="shared" si="10"/>
        <v>0.38674624274813951</v>
      </c>
      <c r="P108" s="271">
        <f t="shared" si="10"/>
        <v>0.38620868893599541</v>
      </c>
      <c r="Q108" s="271">
        <f t="shared" si="10"/>
        <v>0.3462523143395051</v>
      </c>
      <c r="R108" s="271">
        <f t="shared" si="10"/>
        <v>0.33514148160294388</v>
      </c>
      <c r="S108" s="271">
        <f t="shared" si="10"/>
        <v>0.33346762463444785</v>
      </c>
      <c r="T108" s="271">
        <f t="shared" si="10"/>
        <v>0.34012836016115749</v>
      </c>
      <c r="U108" s="271">
        <f t="shared" si="10"/>
        <v>0.34723555551483604</v>
      </c>
      <c r="V108" s="271">
        <f t="shared" si="10"/>
        <v>0.34236752031249962</v>
      </c>
      <c r="W108" s="271">
        <f t="shared" si="10"/>
        <v>0.34951348078814554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0.19118634523547595</v>
      </c>
      <c r="C109" s="272">
        <f t="shared" si="11"/>
        <v>0.19142692280900978</v>
      </c>
      <c r="D109" s="272">
        <f t="shared" si="11"/>
        <v>0.19065136512852557</v>
      </c>
      <c r="E109" s="272">
        <f t="shared" si="11"/>
        <v>0.18164736626961905</v>
      </c>
      <c r="F109" s="272">
        <f t="shared" si="11"/>
        <v>0.17278265804253581</v>
      </c>
      <c r="G109" s="272">
        <f t="shared" si="11"/>
        <v>0.17247566142900198</v>
      </c>
      <c r="H109" s="272">
        <f t="shared" si="11"/>
        <v>0.16839663082457942</v>
      </c>
      <c r="I109" s="272">
        <f t="shared" si="11"/>
        <v>0.16122633193974484</v>
      </c>
      <c r="J109" s="272">
        <f t="shared" si="11"/>
        <v>0.16368864074357894</v>
      </c>
      <c r="K109" s="272">
        <f t="shared" si="11"/>
        <v>0.16436013848503192</v>
      </c>
      <c r="L109" s="272">
        <f t="shared" si="11"/>
        <v>0.17374926555579839</v>
      </c>
      <c r="M109" s="272">
        <f t="shared" si="11"/>
        <v>0.17283043316641589</v>
      </c>
      <c r="N109" s="272">
        <f t="shared" si="11"/>
        <v>0.17207079540825176</v>
      </c>
      <c r="O109" s="272">
        <f t="shared" si="11"/>
        <v>0.17234502393669904</v>
      </c>
      <c r="P109" s="272">
        <f t="shared" si="11"/>
        <v>0.16645812596366177</v>
      </c>
      <c r="Q109" s="272">
        <f t="shared" si="11"/>
        <v>0.15587379319850111</v>
      </c>
      <c r="R109" s="272">
        <f t="shared" si="11"/>
        <v>0.15337465328562422</v>
      </c>
      <c r="S109" s="272">
        <f t="shared" si="11"/>
        <v>0.15649823508434124</v>
      </c>
      <c r="T109" s="272">
        <f t="shared" si="11"/>
        <v>0.15741705651925264</v>
      </c>
      <c r="U109" s="272">
        <f t="shared" si="11"/>
        <v>0.16615021635068855</v>
      </c>
      <c r="V109" s="272">
        <f t="shared" si="11"/>
        <v>0.17306209594462149</v>
      </c>
      <c r="W109" s="272">
        <f t="shared" si="11"/>
        <v>0.18204750142877804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0.20356019679907736</v>
      </c>
      <c r="C110" s="272">
        <f t="shared" si="12"/>
        <v>0.20269489029023774</v>
      </c>
      <c r="D110" s="272">
        <f t="shared" si="12"/>
        <v>0.20018813428072729</v>
      </c>
      <c r="E110" s="272">
        <f t="shared" si="12"/>
        <v>0.20849401220124433</v>
      </c>
      <c r="F110" s="272">
        <f t="shared" si="12"/>
        <v>0.20992093012068527</v>
      </c>
      <c r="G110" s="272">
        <f t="shared" si="12"/>
        <v>0.21301929862204805</v>
      </c>
      <c r="H110" s="272">
        <f t="shared" si="12"/>
        <v>0.2094783108926831</v>
      </c>
      <c r="I110" s="272">
        <f t="shared" si="12"/>
        <v>0.219555674458767</v>
      </c>
      <c r="J110" s="272">
        <f t="shared" si="12"/>
        <v>0.21756023669840382</v>
      </c>
      <c r="K110" s="272">
        <f t="shared" si="12"/>
        <v>0.22279139743584794</v>
      </c>
      <c r="L110" s="272">
        <f t="shared" si="12"/>
        <v>0.2115497809111872</v>
      </c>
      <c r="M110" s="272">
        <f t="shared" si="12"/>
        <v>0.21572371821942665</v>
      </c>
      <c r="N110" s="272">
        <f t="shared" si="12"/>
        <v>0.21664080877814781</v>
      </c>
      <c r="O110" s="272">
        <f t="shared" si="12"/>
        <v>0.2144012188114405</v>
      </c>
      <c r="P110" s="272">
        <f t="shared" si="12"/>
        <v>0.2197505629723335</v>
      </c>
      <c r="Q110" s="272">
        <f t="shared" si="12"/>
        <v>0.19037852114100401</v>
      </c>
      <c r="R110" s="272">
        <f t="shared" si="12"/>
        <v>0.18176682831731966</v>
      </c>
      <c r="S110" s="272">
        <f t="shared" si="12"/>
        <v>0.17696938955010658</v>
      </c>
      <c r="T110" s="272">
        <f t="shared" si="12"/>
        <v>0.18271130364190485</v>
      </c>
      <c r="U110" s="272">
        <f t="shared" si="12"/>
        <v>0.18108533916414746</v>
      </c>
      <c r="V110" s="272">
        <f t="shared" si="12"/>
        <v>0.1693054243678781</v>
      </c>
      <c r="W110" s="272">
        <f t="shared" si="12"/>
        <v>0.16746597935936738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0.11438565525923848</v>
      </c>
      <c r="C111" s="271">
        <f t="shared" si="13"/>
        <v>0.11447861371278108</v>
      </c>
      <c r="D111" s="271">
        <f t="shared" si="13"/>
        <v>0.11383374459502477</v>
      </c>
      <c r="E111" s="271">
        <f t="shared" si="13"/>
        <v>0.11406534547357058</v>
      </c>
      <c r="F111" s="271">
        <f t="shared" si="13"/>
        <v>0.11352829725543122</v>
      </c>
      <c r="G111" s="271">
        <f t="shared" si="13"/>
        <v>0.11390551004039064</v>
      </c>
      <c r="H111" s="271">
        <f t="shared" si="13"/>
        <v>0.11291946109517587</v>
      </c>
      <c r="I111" s="271">
        <f t="shared" si="13"/>
        <v>0.11334928923469104</v>
      </c>
      <c r="J111" s="271">
        <f t="shared" si="13"/>
        <v>0.11336479618901495</v>
      </c>
      <c r="K111" s="271">
        <f t="shared" si="13"/>
        <v>0.11406172841377045</v>
      </c>
      <c r="L111" s="271">
        <f t="shared" si="13"/>
        <v>0.11385969183502308</v>
      </c>
      <c r="M111" s="271">
        <f t="shared" si="13"/>
        <v>0.11405742977092855</v>
      </c>
      <c r="N111" s="271">
        <f t="shared" si="13"/>
        <v>0.11410179566253341</v>
      </c>
      <c r="O111" s="271">
        <f t="shared" si="13"/>
        <v>0.11394753829321164</v>
      </c>
      <c r="P111" s="271">
        <f t="shared" si="13"/>
        <v>0.11388850061394844</v>
      </c>
      <c r="Q111" s="271">
        <f t="shared" si="13"/>
        <v>0.10619157508196786</v>
      </c>
      <c r="R111" s="271">
        <f t="shared" si="13"/>
        <v>0.10424621652564176</v>
      </c>
      <c r="S111" s="271">
        <f t="shared" si="13"/>
        <v>0.10497687071099022</v>
      </c>
      <c r="T111" s="271">
        <f t="shared" si="13"/>
        <v>0.10593571312515274</v>
      </c>
      <c r="U111" s="271">
        <f t="shared" si="13"/>
        <v>0.10621399366278901</v>
      </c>
      <c r="V111" s="271">
        <f t="shared" si="13"/>
        <v>0.10643032842273725</v>
      </c>
      <c r="W111" s="271">
        <f t="shared" si="13"/>
        <v>0.11155214536414296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4.0000476603398026E-2</v>
      </c>
      <c r="C112" s="272">
        <f t="shared" si="14"/>
        <v>4.0050810834064907E-2</v>
      </c>
      <c r="D112" s="272">
        <f t="shared" si="14"/>
        <v>3.9888546751791758E-2</v>
      </c>
      <c r="E112" s="272">
        <f t="shared" si="14"/>
        <v>3.8004708001440013E-2</v>
      </c>
      <c r="F112" s="272">
        <f t="shared" si="14"/>
        <v>3.6150011979102996E-2</v>
      </c>
      <c r="G112" s="272">
        <f t="shared" si="14"/>
        <v>3.6085781393797006E-2</v>
      </c>
      <c r="H112" s="272">
        <f t="shared" si="14"/>
        <v>3.523235659478334E-2</v>
      </c>
      <c r="I112" s="272">
        <f t="shared" si="14"/>
        <v>3.37321690556108E-2</v>
      </c>
      <c r="J112" s="272">
        <f t="shared" si="14"/>
        <v>3.4247339349685935E-2</v>
      </c>
      <c r="K112" s="272">
        <f t="shared" si="14"/>
        <v>3.4387831755998403E-2</v>
      </c>
      <c r="L112" s="272">
        <f t="shared" si="14"/>
        <v>3.635224797650808E-2</v>
      </c>
      <c r="M112" s="272">
        <f t="shared" si="14"/>
        <v>3.61600076078318E-2</v>
      </c>
      <c r="N112" s="272">
        <f t="shared" si="14"/>
        <v>3.6001074330797377E-2</v>
      </c>
      <c r="O112" s="272">
        <f t="shared" si="14"/>
        <v>3.605844909688035E-2</v>
      </c>
      <c r="P112" s="272">
        <f t="shared" si="14"/>
        <v>3.4826777847832516E-2</v>
      </c>
      <c r="Q112" s="272">
        <f t="shared" si="14"/>
        <v>3.2612297757144366E-2</v>
      </c>
      <c r="R112" s="272">
        <f t="shared" si="14"/>
        <v>3.2089421567997482E-2</v>
      </c>
      <c r="S112" s="272">
        <f t="shared" si="14"/>
        <v>3.2742945021801098E-2</v>
      </c>
      <c r="T112" s="272">
        <f t="shared" si="14"/>
        <v>3.2935183098556038E-2</v>
      </c>
      <c r="U112" s="272">
        <f t="shared" si="14"/>
        <v>3.4762356242542002E-2</v>
      </c>
      <c r="V112" s="272">
        <f t="shared" si="14"/>
        <v>3.6208476663130054E-2</v>
      </c>
      <c r="W112" s="272">
        <f t="shared" si="14"/>
        <v>3.8088425261961004E-2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3.1795814444626438E-2</v>
      </c>
      <c r="C113" s="272">
        <f t="shared" si="15"/>
        <v>3.2019480220019818E-2</v>
      </c>
      <c r="D113" s="272">
        <f t="shared" si="15"/>
        <v>3.2061344832122328E-2</v>
      </c>
      <c r="E113" s="272">
        <f t="shared" si="15"/>
        <v>3.2439008287616297E-2</v>
      </c>
      <c r="F113" s="272">
        <f t="shared" si="15"/>
        <v>3.3458112820947718E-2</v>
      </c>
      <c r="G113" s="272">
        <f t="shared" si="15"/>
        <v>3.3251307925392569E-2</v>
      </c>
      <c r="H113" s="272">
        <f t="shared" si="15"/>
        <v>3.3859537926734927E-2</v>
      </c>
      <c r="I113" s="272">
        <f t="shared" si="15"/>
        <v>3.3681142855415382E-2</v>
      </c>
      <c r="J113" s="272">
        <f t="shared" si="15"/>
        <v>3.359896990363425E-2</v>
      </c>
      <c r="K113" s="272">
        <f t="shared" si="15"/>
        <v>3.3060933427606465E-2</v>
      </c>
      <c r="L113" s="272">
        <f t="shared" si="15"/>
        <v>3.3246479241143774E-2</v>
      </c>
      <c r="M113" s="272">
        <f t="shared" si="15"/>
        <v>3.276317613309826E-2</v>
      </c>
      <c r="N113" s="272">
        <f t="shared" si="15"/>
        <v>3.2774599363149255E-2</v>
      </c>
      <c r="O113" s="272">
        <f t="shared" si="15"/>
        <v>3.3031539739835462E-2</v>
      </c>
      <c r="P113" s="272">
        <f t="shared" si="15"/>
        <v>3.3084970389098883E-2</v>
      </c>
      <c r="Q113" s="272">
        <f t="shared" si="15"/>
        <v>3.3747815662062523E-2</v>
      </c>
      <c r="R113" s="272">
        <f t="shared" si="15"/>
        <v>3.4127092813248272E-2</v>
      </c>
      <c r="S113" s="272">
        <f t="shared" si="15"/>
        <v>3.5207955463658937E-2</v>
      </c>
      <c r="T113" s="272">
        <f t="shared" si="15"/>
        <v>3.4773222435655761E-2</v>
      </c>
      <c r="U113" s="272">
        <f t="shared" si="15"/>
        <v>3.3564518109857083E-2</v>
      </c>
      <c r="V113" s="272">
        <f t="shared" si="15"/>
        <v>3.4799355148175365E-2</v>
      </c>
      <c r="W113" s="272">
        <f t="shared" si="15"/>
        <v>3.8426076692141431E-2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4.2589364211214023E-2</v>
      </c>
      <c r="C114" s="273">
        <f t="shared" si="16"/>
        <v>4.2408322658696367E-2</v>
      </c>
      <c r="D114" s="273">
        <f t="shared" si="16"/>
        <v>4.1883853011110687E-2</v>
      </c>
      <c r="E114" s="273">
        <f t="shared" si="16"/>
        <v>4.3621629184514267E-2</v>
      </c>
      <c r="F114" s="273">
        <f t="shared" si="16"/>
        <v>4.3920172455380511E-2</v>
      </c>
      <c r="G114" s="273">
        <f t="shared" si="16"/>
        <v>4.4568420721201055E-2</v>
      </c>
      <c r="H114" s="273">
        <f t="shared" si="16"/>
        <v>4.3827566573657592E-2</v>
      </c>
      <c r="I114" s="273">
        <f t="shared" si="16"/>
        <v>4.5935977323664855E-2</v>
      </c>
      <c r="J114" s="273">
        <f t="shared" si="16"/>
        <v>4.5518486935694748E-2</v>
      </c>
      <c r="K114" s="273">
        <f t="shared" si="16"/>
        <v>4.6612963230165574E-2</v>
      </c>
      <c r="L114" s="273">
        <f t="shared" si="16"/>
        <v>4.426096461737123E-2</v>
      </c>
      <c r="M114" s="273">
        <f t="shared" si="16"/>
        <v>4.5134246029998486E-2</v>
      </c>
      <c r="N114" s="273">
        <f t="shared" si="16"/>
        <v>4.5326121968586777E-2</v>
      </c>
      <c r="O114" s="273">
        <f t="shared" si="16"/>
        <v>4.4857549456495824E-2</v>
      </c>
      <c r="P114" s="273">
        <f t="shared" si="16"/>
        <v>4.5976752377017059E-2</v>
      </c>
      <c r="Q114" s="273">
        <f t="shared" si="16"/>
        <v>3.9831461662760977E-2</v>
      </c>
      <c r="R114" s="273">
        <f t="shared" si="16"/>
        <v>3.8029702144395994E-2</v>
      </c>
      <c r="S114" s="273">
        <f t="shared" si="16"/>
        <v>3.7025970225530197E-2</v>
      </c>
      <c r="T114" s="273">
        <f t="shared" si="16"/>
        <v>3.8227307590940937E-2</v>
      </c>
      <c r="U114" s="273">
        <f t="shared" si="16"/>
        <v>3.7887119310389933E-2</v>
      </c>
      <c r="V114" s="273">
        <f t="shared" si="16"/>
        <v>3.542249661143182E-2</v>
      </c>
      <c r="W114" s="273">
        <f t="shared" si="16"/>
        <v>3.5037643410040523E-2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0.99999999999999978</v>
      </c>
      <c r="C117" s="234">
        <f t="shared" si="17"/>
        <v>1</v>
      </c>
      <c r="D117" s="234">
        <f t="shared" si="17"/>
        <v>1.0000000000000002</v>
      </c>
      <c r="E117" s="234">
        <f t="shared" si="17"/>
        <v>0.99999999999999989</v>
      </c>
      <c r="F117" s="234">
        <f t="shared" si="17"/>
        <v>1</v>
      </c>
      <c r="G117" s="234">
        <f t="shared" si="17"/>
        <v>1</v>
      </c>
      <c r="H117" s="234">
        <f t="shared" si="17"/>
        <v>1</v>
      </c>
      <c r="I117" s="234">
        <f t="shared" si="17"/>
        <v>1.0000000000000002</v>
      </c>
      <c r="J117" s="234">
        <f t="shared" si="17"/>
        <v>1</v>
      </c>
      <c r="K117" s="234">
        <f t="shared" si="17"/>
        <v>1</v>
      </c>
      <c r="L117" s="234">
        <f t="shared" si="17"/>
        <v>1.0000000000000002</v>
      </c>
      <c r="M117" s="234">
        <f t="shared" si="17"/>
        <v>0.99999999999999989</v>
      </c>
      <c r="N117" s="234">
        <f t="shared" si="17"/>
        <v>0.99999999999999989</v>
      </c>
      <c r="O117" s="234">
        <f t="shared" si="17"/>
        <v>1</v>
      </c>
      <c r="P117" s="234">
        <f t="shared" si="17"/>
        <v>0.99999999999999978</v>
      </c>
      <c r="Q117" s="234">
        <f t="shared" si="17"/>
        <v>0.99999999999999989</v>
      </c>
      <c r="R117" s="234">
        <f t="shared" si="17"/>
        <v>1.0000000000000002</v>
      </c>
      <c r="S117" s="234">
        <f t="shared" si="17"/>
        <v>0</v>
      </c>
      <c r="T117" s="234">
        <f t="shared" si="17"/>
        <v>0</v>
      </c>
      <c r="U117" s="234">
        <f t="shared" si="17"/>
        <v>0</v>
      </c>
      <c r="V117" s="234">
        <f t="shared" si="17"/>
        <v>0</v>
      </c>
      <c r="W117" s="234">
        <f t="shared" si="17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2.0226661875880291E-3</v>
      </c>
      <c r="C118" s="268">
        <f t="shared" si="18"/>
        <v>2.0213917249230222E-3</v>
      </c>
      <c r="D118" s="268">
        <f t="shared" si="18"/>
        <v>2.0163093234630471E-3</v>
      </c>
      <c r="E118" s="268">
        <f t="shared" si="18"/>
        <v>2.0069634359619081E-3</v>
      </c>
      <c r="F118" s="268">
        <f t="shared" si="18"/>
        <v>1.9827443731581583E-3</v>
      </c>
      <c r="G118" s="268">
        <f t="shared" si="18"/>
        <v>1.9876736210006126E-3</v>
      </c>
      <c r="H118" s="268">
        <f t="shared" si="18"/>
        <v>1.9706759406072586E-3</v>
      </c>
      <c r="I118" s="268">
        <f t="shared" si="18"/>
        <v>1.9610274248307081E-3</v>
      </c>
      <c r="J118" s="268">
        <f t="shared" si="18"/>
        <v>1.9625763122088895E-3</v>
      </c>
      <c r="K118" s="268">
        <f t="shared" si="18"/>
        <v>1.9780950055154818E-3</v>
      </c>
      <c r="L118" s="268">
        <f t="shared" si="18"/>
        <v>1.980744994207014E-3</v>
      </c>
      <c r="M118" s="268">
        <f t="shared" si="18"/>
        <v>1.9742919169791549E-3</v>
      </c>
      <c r="N118" s="268">
        <f t="shared" si="18"/>
        <v>1.9655056274240764E-3</v>
      </c>
      <c r="O118" s="268">
        <f t="shared" si="18"/>
        <v>1.9542714453078328E-3</v>
      </c>
      <c r="P118" s="268">
        <f t="shared" si="18"/>
        <v>1.9471620757938962E-3</v>
      </c>
      <c r="Q118" s="268">
        <f t="shared" si="18"/>
        <v>1.8867008454107952E-3</v>
      </c>
      <c r="R118" s="268">
        <f t="shared" si="18"/>
        <v>1.8700837695052137E-3</v>
      </c>
      <c r="S118" s="268">
        <f t="shared" si="18"/>
        <v>0</v>
      </c>
      <c r="T118" s="268">
        <f t="shared" si="18"/>
        <v>0</v>
      </c>
      <c r="U118" s="268">
        <f t="shared" si="18"/>
        <v>0</v>
      </c>
      <c r="V118" s="268">
        <f t="shared" si="18"/>
        <v>0</v>
      </c>
      <c r="W118" s="268">
        <f t="shared" si="18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4.5584396845354424E-4</v>
      </c>
      <c r="C119" s="269">
        <f t="shared" si="19"/>
        <v>4.555567455185748E-4</v>
      </c>
      <c r="D119" s="269">
        <f t="shared" si="19"/>
        <v>4.5441133553199091E-4</v>
      </c>
      <c r="E119" s="269">
        <f t="shared" si="19"/>
        <v>4.5230507278167523E-4</v>
      </c>
      <c r="F119" s="269">
        <f t="shared" si="19"/>
        <v>4.4684687420771662E-4</v>
      </c>
      <c r="G119" s="269">
        <f t="shared" si="19"/>
        <v>4.4795776828988589E-4</v>
      </c>
      <c r="H119" s="269">
        <f t="shared" si="19"/>
        <v>4.4412703728120134E-4</v>
      </c>
      <c r="I119" s="269">
        <f t="shared" si="19"/>
        <v>4.4195257184134816E-4</v>
      </c>
      <c r="J119" s="269">
        <f t="shared" si="19"/>
        <v>4.4230164128913484E-4</v>
      </c>
      <c r="K119" s="269">
        <f t="shared" si="19"/>
        <v>4.4579905612975479E-4</v>
      </c>
      <c r="L119" s="269">
        <f t="shared" si="19"/>
        <v>4.4639627843411599E-4</v>
      </c>
      <c r="M119" s="269">
        <f t="shared" si="19"/>
        <v>4.4494196217059452E-4</v>
      </c>
      <c r="N119" s="269">
        <f t="shared" si="19"/>
        <v>4.4296181481689545E-4</v>
      </c>
      <c r="O119" s="269">
        <f t="shared" si="19"/>
        <v>4.4042999113307502E-4</v>
      </c>
      <c r="P119" s="269">
        <f t="shared" si="19"/>
        <v>4.3882776767558004E-4</v>
      </c>
      <c r="Q119" s="269">
        <f t="shared" si="19"/>
        <v>4.2520174902527436E-4</v>
      </c>
      <c r="R119" s="269">
        <f t="shared" si="19"/>
        <v>4.2145679403894165E-4</v>
      </c>
      <c r="S119" s="269">
        <f t="shared" si="19"/>
        <v>0</v>
      </c>
      <c r="T119" s="269">
        <f t="shared" si="19"/>
        <v>0</v>
      </c>
      <c r="U119" s="269">
        <f t="shared" si="19"/>
        <v>0</v>
      </c>
      <c r="V119" s="269">
        <f t="shared" si="19"/>
        <v>0</v>
      </c>
      <c r="W119" s="269">
        <f t="shared" si="19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5.2047896300387961E-2</v>
      </c>
      <c r="C120" s="269">
        <f t="shared" si="20"/>
        <v>5.2015101417557545E-2</v>
      </c>
      <c r="D120" s="269">
        <f t="shared" si="20"/>
        <v>5.1884319430016063E-2</v>
      </c>
      <c r="E120" s="269">
        <f t="shared" si="20"/>
        <v>5.1643828049639351E-2</v>
      </c>
      <c r="F120" s="269">
        <f t="shared" si="20"/>
        <v>5.1020615343045694E-2</v>
      </c>
      <c r="G120" s="269">
        <f t="shared" si="20"/>
        <v>5.1147456332486921E-2</v>
      </c>
      <c r="H120" s="269">
        <f t="shared" si="20"/>
        <v>5.0710066558588868E-2</v>
      </c>
      <c r="I120" s="269">
        <f t="shared" si="20"/>
        <v>5.0461787850182953E-2</v>
      </c>
      <c r="J120" s="269">
        <f t="shared" si="20"/>
        <v>5.0501644317916164E-2</v>
      </c>
      <c r="K120" s="269">
        <f t="shared" si="20"/>
        <v>5.0900976320841583E-2</v>
      </c>
      <c r="L120" s="269">
        <f t="shared" si="20"/>
        <v>5.0969166681396574E-2</v>
      </c>
      <c r="M120" s="269">
        <f t="shared" si="20"/>
        <v>5.0803114024544453E-2</v>
      </c>
      <c r="N120" s="269">
        <f t="shared" si="20"/>
        <v>5.0577022398336349E-2</v>
      </c>
      <c r="O120" s="269">
        <f t="shared" si="20"/>
        <v>5.0287940814141188E-2</v>
      </c>
      <c r="P120" s="269">
        <f t="shared" si="20"/>
        <v>5.0105000233291432E-2</v>
      </c>
      <c r="Q120" s="269">
        <f t="shared" si="20"/>
        <v>4.8549192424526856E-2</v>
      </c>
      <c r="R120" s="269">
        <f t="shared" si="20"/>
        <v>4.8121596487611142E-2</v>
      </c>
      <c r="S120" s="269">
        <f t="shared" si="20"/>
        <v>0</v>
      </c>
      <c r="T120" s="269">
        <f t="shared" si="20"/>
        <v>0</v>
      </c>
      <c r="U120" s="269">
        <f t="shared" si="20"/>
        <v>0</v>
      </c>
      <c r="V120" s="269">
        <f t="shared" si="20"/>
        <v>0</v>
      </c>
      <c r="W120" s="269">
        <f t="shared" si="20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1.1065037973536662E-3</v>
      </c>
      <c r="C121" s="269">
        <f t="shared" si="21"/>
        <v>1.1058065998689459E-3</v>
      </c>
      <c r="D121" s="269">
        <f t="shared" si="21"/>
        <v>1.1030262614474865E-3</v>
      </c>
      <c r="E121" s="269">
        <f t="shared" si="21"/>
        <v>1.0979135740089422E-3</v>
      </c>
      <c r="F121" s="269">
        <f t="shared" si="21"/>
        <v>1.0846644847004123E-3</v>
      </c>
      <c r="G121" s="269">
        <f t="shared" si="21"/>
        <v>1.0873610401128889E-3</v>
      </c>
      <c r="H121" s="269">
        <f t="shared" si="21"/>
        <v>1.0780624232591223E-3</v>
      </c>
      <c r="I121" s="269">
        <f t="shared" si="21"/>
        <v>1.0727841823852226E-3</v>
      </c>
      <c r="J121" s="269">
        <f t="shared" si="21"/>
        <v>1.0736315044871834E-3</v>
      </c>
      <c r="K121" s="269">
        <f t="shared" si="21"/>
        <v>1.082121038340611E-3</v>
      </c>
      <c r="L121" s="269">
        <f t="shared" si="21"/>
        <v>1.083570720234795E-3</v>
      </c>
      <c r="M121" s="269">
        <f t="shared" si="21"/>
        <v>1.0800405507480754E-3</v>
      </c>
      <c r="N121" s="269">
        <f t="shared" si="21"/>
        <v>1.075233992544353E-3</v>
      </c>
      <c r="O121" s="269">
        <f t="shared" si="21"/>
        <v>1.0690883095601485E-3</v>
      </c>
      <c r="P121" s="269">
        <f t="shared" si="21"/>
        <v>1.0651991139962766E-3</v>
      </c>
      <c r="Q121" s="269">
        <f t="shared" si="21"/>
        <v>1.0321236705928575E-3</v>
      </c>
      <c r="R121" s="269">
        <f t="shared" si="21"/>
        <v>1.0230332642256227E-3</v>
      </c>
      <c r="S121" s="269">
        <f t="shared" si="21"/>
        <v>0</v>
      </c>
      <c r="T121" s="269">
        <f t="shared" si="21"/>
        <v>0</v>
      </c>
      <c r="U121" s="269">
        <f t="shared" si="21"/>
        <v>0</v>
      </c>
      <c r="V121" s="269">
        <f t="shared" si="21"/>
        <v>0</v>
      </c>
      <c r="W121" s="269">
        <f t="shared" si="21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2.4446400055622769E-3</v>
      </c>
      <c r="C122" s="270">
        <f t="shared" si="22"/>
        <v>2.4419750320525454E-3</v>
      </c>
      <c r="D122" s="270">
        <f t="shared" si="22"/>
        <v>2.4423548870075853E-3</v>
      </c>
      <c r="E122" s="270">
        <f t="shared" si="22"/>
        <v>2.4468874209483877E-3</v>
      </c>
      <c r="F122" s="270">
        <f t="shared" si="22"/>
        <v>2.4474742065172914E-3</v>
      </c>
      <c r="G122" s="270">
        <f t="shared" si="22"/>
        <v>2.4496839378363678E-3</v>
      </c>
      <c r="H122" s="270">
        <f t="shared" si="22"/>
        <v>2.4474863136606595E-3</v>
      </c>
      <c r="I122" s="270">
        <f t="shared" si="22"/>
        <v>2.4721578371918558E-3</v>
      </c>
      <c r="J122" s="270">
        <f t="shared" si="22"/>
        <v>2.468936002038887E-3</v>
      </c>
      <c r="K122" s="270">
        <f t="shared" si="22"/>
        <v>2.4720812838100932E-3</v>
      </c>
      <c r="L122" s="270">
        <f t="shared" si="22"/>
        <v>2.4641380824585186E-3</v>
      </c>
      <c r="M122" s="270">
        <f t="shared" si="22"/>
        <v>2.5398954284587124E-3</v>
      </c>
      <c r="N122" s="270">
        <f t="shared" si="22"/>
        <v>2.5269909284805006E-3</v>
      </c>
      <c r="O122" s="270">
        <f t="shared" si="22"/>
        <v>2.5163346115556727E-3</v>
      </c>
      <c r="P122" s="270">
        <f t="shared" si="22"/>
        <v>2.5171270663446772E-3</v>
      </c>
      <c r="Q122" s="270">
        <f t="shared" si="22"/>
        <v>2.4997722723461768E-3</v>
      </c>
      <c r="R122" s="270">
        <f t="shared" si="22"/>
        <v>2.4888852532991283E-3</v>
      </c>
      <c r="S122" s="270">
        <f t="shared" si="22"/>
        <v>0</v>
      </c>
      <c r="T122" s="270">
        <f t="shared" si="22"/>
        <v>0</v>
      </c>
      <c r="U122" s="270">
        <f t="shared" si="22"/>
        <v>0</v>
      </c>
      <c r="V122" s="270">
        <f t="shared" si="22"/>
        <v>0</v>
      </c>
      <c r="W122" s="270">
        <f t="shared" si="22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9.1687197185595648E-2</v>
      </c>
      <c r="C123" s="271">
        <f t="shared" si="23"/>
        <v>9.2213871350451726E-2</v>
      </c>
      <c r="D123" s="271">
        <f t="shared" si="23"/>
        <v>9.3142268727122557E-2</v>
      </c>
      <c r="E123" s="271">
        <f t="shared" si="23"/>
        <v>9.4298545151578025E-2</v>
      </c>
      <c r="F123" s="271">
        <f t="shared" si="23"/>
        <v>9.8690540766023724E-2</v>
      </c>
      <c r="G123" s="271">
        <f t="shared" si="23"/>
        <v>9.7517916502454116E-2</v>
      </c>
      <c r="H123" s="271">
        <f t="shared" si="23"/>
        <v>0.1009246211573209</v>
      </c>
      <c r="I123" s="271">
        <f t="shared" si="23"/>
        <v>0.10040713569167245</v>
      </c>
      <c r="J123" s="271">
        <f t="shared" si="23"/>
        <v>0.10015766295863902</v>
      </c>
      <c r="K123" s="271">
        <f t="shared" si="23"/>
        <v>9.6825247481641633E-2</v>
      </c>
      <c r="L123" s="271">
        <f t="shared" si="23"/>
        <v>9.7230437665398531E-2</v>
      </c>
      <c r="M123" s="271">
        <f t="shared" si="23"/>
        <v>9.6983188872760293E-2</v>
      </c>
      <c r="N123" s="271">
        <f t="shared" si="23"/>
        <v>9.7759108748088228E-2</v>
      </c>
      <c r="O123" s="271">
        <f t="shared" si="23"/>
        <v>9.8842765719215409E-2</v>
      </c>
      <c r="P123" s="271">
        <f t="shared" si="23"/>
        <v>9.917766059929671E-2</v>
      </c>
      <c r="Q123" s="271">
        <f t="shared" si="23"/>
        <v>0.11183387749976505</v>
      </c>
      <c r="R123" s="271">
        <f t="shared" si="23"/>
        <v>0.11597423413453591</v>
      </c>
      <c r="S123" s="271">
        <f t="shared" si="23"/>
        <v>0</v>
      </c>
      <c r="T123" s="271">
        <f t="shared" si="23"/>
        <v>0</v>
      </c>
      <c r="U123" s="271">
        <f t="shared" si="23"/>
        <v>0</v>
      </c>
      <c r="V123" s="271">
        <f t="shared" si="23"/>
        <v>0</v>
      </c>
      <c r="W123" s="271">
        <f t="shared" si="23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0.44147747213395439</v>
      </c>
      <c r="C124" s="271">
        <f t="shared" si="24"/>
        <v>0.44119930139123459</v>
      </c>
      <c r="D124" s="271">
        <f t="shared" si="24"/>
        <v>0.44008999044181119</v>
      </c>
      <c r="E124" s="271">
        <f t="shared" si="24"/>
        <v>0.43805010921268384</v>
      </c>
      <c r="F124" s="271">
        <f t="shared" si="24"/>
        <v>0.43276393263561697</v>
      </c>
      <c r="G124" s="271">
        <f t="shared" si="24"/>
        <v>0.43383981549278955</v>
      </c>
      <c r="H124" s="271">
        <f t="shared" si="24"/>
        <v>0.43012981479260132</v>
      </c>
      <c r="I124" s="271">
        <f t="shared" si="24"/>
        <v>0.42802388036752642</v>
      </c>
      <c r="J124" s="271">
        <f t="shared" si="24"/>
        <v>0.42836194845238201</v>
      </c>
      <c r="K124" s="271">
        <f t="shared" si="24"/>
        <v>0.43174913786300173</v>
      </c>
      <c r="L124" s="271">
        <f t="shared" si="24"/>
        <v>0.43232753795487056</v>
      </c>
      <c r="M124" s="271">
        <f t="shared" si="24"/>
        <v>0.43091905629856858</v>
      </c>
      <c r="N124" s="271">
        <f t="shared" si="24"/>
        <v>0.42900131578062439</v>
      </c>
      <c r="O124" s="271">
        <f t="shared" si="24"/>
        <v>0.42654928570635608</v>
      </c>
      <c r="P124" s="271">
        <f t="shared" si="24"/>
        <v>0.42499755833743114</v>
      </c>
      <c r="Q124" s="271">
        <f t="shared" si="24"/>
        <v>0.41180098081246136</v>
      </c>
      <c r="R124" s="271">
        <f t="shared" si="24"/>
        <v>0.40817405279533675</v>
      </c>
      <c r="S124" s="271">
        <f t="shared" si="24"/>
        <v>0</v>
      </c>
      <c r="T124" s="271">
        <f t="shared" si="24"/>
        <v>0</v>
      </c>
      <c r="U124" s="271">
        <f t="shared" si="24"/>
        <v>0</v>
      </c>
      <c r="V124" s="271">
        <f t="shared" si="24"/>
        <v>0</v>
      </c>
      <c r="W124" s="271">
        <f t="shared" si="24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0.30817836237460644</v>
      </c>
      <c r="C125" s="271">
        <f t="shared" si="25"/>
        <v>0.30784194872772003</v>
      </c>
      <c r="D125" s="271">
        <f t="shared" si="25"/>
        <v>0.307872909702604</v>
      </c>
      <c r="E125" s="271">
        <f t="shared" si="25"/>
        <v>0.30842799585934527</v>
      </c>
      <c r="F125" s="271">
        <f t="shared" si="25"/>
        <v>0.30847284631532318</v>
      </c>
      <c r="G125" s="271">
        <f t="shared" si="25"/>
        <v>0.30874819148639676</v>
      </c>
      <c r="H125" s="271">
        <f t="shared" si="25"/>
        <v>0.30845638166082479</v>
      </c>
      <c r="I125" s="271">
        <f t="shared" si="25"/>
        <v>0.31114967556966155</v>
      </c>
      <c r="J125" s="271">
        <f t="shared" si="25"/>
        <v>0.31115139075847564</v>
      </c>
      <c r="K125" s="271">
        <f t="shared" si="25"/>
        <v>0.31154214967884269</v>
      </c>
      <c r="L125" s="271">
        <f t="shared" si="25"/>
        <v>0.31056209769507231</v>
      </c>
      <c r="M125" s="271">
        <f t="shared" si="25"/>
        <v>0.31256997460852648</v>
      </c>
      <c r="N125" s="271">
        <f t="shared" si="25"/>
        <v>0.3138237095909413</v>
      </c>
      <c r="O125" s="271">
        <f t="shared" si="25"/>
        <v>0.31498566318937582</v>
      </c>
      <c r="P125" s="271">
        <f t="shared" si="25"/>
        <v>0.31603808393312433</v>
      </c>
      <c r="Q125" s="271">
        <f t="shared" si="25"/>
        <v>0.31473586821662652</v>
      </c>
      <c r="R125" s="271">
        <f t="shared" si="25"/>
        <v>0.31362462169527372</v>
      </c>
      <c r="S125" s="271">
        <f t="shared" si="25"/>
        <v>0</v>
      </c>
      <c r="T125" s="271">
        <f t="shared" si="25"/>
        <v>0</v>
      </c>
      <c r="U125" s="271">
        <f t="shared" si="25"/>
        <v>0</v>
      </c>
      <c r="V125" s="271">
        <f t="shared" si="25"/>
        <v>0</v>
      </c>
      <c r="W125" s="271">
        <f t="shared" si="25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0.14925905235136355</v>
      </c>
      <c r="C126" s="272">
        <f t="shared" si="26"/>
        <v>0.14952036400389968</v>
      </c>
      <c r="D126" s="272">
        <f t="shared" si="26"/>
        <v>0.15018029295813576</v>
      </c>
      <c r="E126" s="272">
        <f t="shared" si="26"/>
        <v>0.1436021304667921</v>
      </c>
      <c r="F126" s="272">
        <f t="shared" si="26"/>
        <v>0.13926903214081326</v>
      </c>
      <c r="G126" s="272">
        <f t="shared" si="26"/>
        <v>0.13813811867883424</v>
      </c>
      <c r="H126" s="272">
        <f t="shared" si="26"/>
        <v>0.13746086255936182</v>
      </c>
      <c r="I126" s="272">
        <f t="shared" si="26"/>
        <v>0.13191068319850113</v>
      </c>
      <c r="J126" s="272">
        <f t="shared" si="26"/>
        <v>0.13359238867917647</v>
      </c>
      <c r="K126" s="272">
        <f t="shared" si="26"/>
        <v>0.13226115904032901</v>
      </c>
      <c r="L126" s="272">
        <f t="shared" si="26"/>
        <v>0.14004689832164041</v>
      </c>
      <c r="M126" s="272">
        <f t="shared" si="26"/>
        <v>0.13941560915198958</v>
      </c>
      <c r="N126" s="272">
        <f t="shared" si="26"/>
        <v>0.13964074569415699</v>
      </c>
      <c r="O126" s="272">
        <f t="shared" si="26"/>
        <v>0.14133283943080097</v>
      </c>
      <c r="P126" s="272">
        <f t="shared" si="26"/>
        <v>0.1367308204549085</v>
      </c>
      <c r="Q126" s="272">
        <f t="shared" si="26"/>
        <v>0.14180415403613927</v>
      </c>
      <c r="R126" s="272">
        <f t="shared" si="26"/>
        <v>0.1435276450539065</v>
      </c>
      <c r="S126" s="272">
        <f t="shared" si="26"/>
        <v>0</v>
      </c>
      <c r="T126" s="272">
        <f t="shared" si="26"/>
        <v>0</v>
      </c>
      <c r="U126" s="272">
        <f t="shared" si="26"/>
        <v>0</v>
      </c>
      <c r="V126" s="272">
        <f t="shared" si="26"/>
        <v>0</v>
      </c>
      <c r="W126" s="272">
        <f t="shared" si="26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0.15891931002324289</v>
      </c>
      <c r="C127" s="272">
        <f t="shared" si="27"/>
        <v>0.15832158472382035</v>
      </c>
      <c r="D127" s="272">
        <f t="shared" si="27"/>
        <v>0.15769261674446827</v>
      </c>
      <c r="E127" s="272">
        <f t="shared" si="27"/>
        <v>0.16482586539255323</v>
      </c>
      <c r="F127" s="272">
        <f t="shared" si="27"/>
        <v>0.16920381417450997</v>
      </c>
      <c r="G127" s="272">
        <f t="shared" si="27"/>
        <v>0.17061007280756244</v>
      </c>
      <c r="H127" s="272">
        <f t="shared" si="27"/>
        <v>0.17099551910146296</v>
      </c>
      <c r="I127" s="272">
        <f t="shared" si="27"/>
        <v>0.1792389923711605</v>
      </c>
      <c r="J127" s="272">
        <f t="shared" si="27"/>
        <v>0.17755900207929914</v>
      </c>
      <c r="K127" s="272">
        <f t="shared" si="27"/>
        <v>0.17928099063851377</v>
      </c>
      <c r="L127" s="272">
        <f t="shared" si="27"/>
        <v>0.17051519937343196</v>
      </c>
      <c r="M127" s="272">
        <f t="shared" si="27"/>
        <v>0.17315436545653687</v>
      </c>
      <c r="N127" s="272">
        <f t="shared" si="27"/>
        <v>0.17418296389678428</v>
      </c>
      <c r="O127" s="272">
        <f t="shared" si="27"/>
        <v>0.17365282375857485</v>
      </c>
      <c r="P127" s="272">
        <f t="shared" si="27"/>
        <v>0.17930726347821579</v>
      </c>
      <c r="Q127" s="272">
        <f t="shared" si="27"/>
        <v>0.17293171418048719</v>
      </c>
      <c r="R127" s="272">
        <f t="shared" si="27"/>
        <v>0.17009697664136719</v>
      </c>
      <c r="S127" s="272">
        <f t="shared" si="27"/>
        <v>0</v>
      </c>
      <c r="T127" s="272">
        <f t="shared" si="27"/>
        <v>0</v>
      </c>
      <c r="U127" s="272">
        <f t="shared" si="27"/>
        <v>0</v>
      </c>
      <c r="V127" s="272">
        <f t="shared" si="27"/>
        <v>0</v>
      </c>
      <c r="W127" s="272">
        <f t="shared" si="27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0.1005794180464978</v>
      </c>
      <c r="C128" s="271">
        <f t="shared" si="28"/>
        <v>0.10070504701067305</v>
      </c>
      <c r="D128" s="271">
        <f t="shared" si="28"/>
        <v>0.10099440989099617</v>
      </c>
      <c r="E128" s="271">
        <f t="shared" si="28"/>
        <v>0.10157545222305241</v>
      </c>
      <c r="F128" s="271">
        <f t="shared" si="28"/>
        <v>0.10309033500140684</v>
      </c>
      <c r="G128" s="271">
        <f t="shared" si="28"/>
        <v>0.10277394381863295</v>
      </c>
      <c r="H128" s="271">
        <f t="shared" si="28"/>
        <v>0.10383876411585589</v>
      </c>
      <c r="I128" s="271">
        <f t="shared" si="28"/>
        <v>0.10400959850470752</v>
      </c>
      <c r="J128" s="271">
        <f t="shared" si="28"/>
        <v>0.10387990805256311</v>
      </c>
      <c r="K128" s="271">
        <f t="shared" si="28"/>
        <v>0.10300439227187644</v>
      </c>
      <c r="L128" s="271">
        <f t="shared" si="28"/>
        <v>0.10293590992792764</v>
      </c>
      <c r="M128" s="271">
        <f t="shared" si="28"/>
        <v>0.10268549633724357</v>
      </c>
      <c r="N128" s="271">
        <f t="shared" si="28"/>
        <v>0.10282815111874379</v>
      </c>
      <c r="O128" s="271">
        <f t="shared" si="28"/>
        <v>0.1033542202133548</v>
      </c>
      <c r="P128" s="271">
        <f t="shared" si="28"/>
        <v>0.10371338087304578</v>
      </c>
      <c r="Q128" s="271">
        <f t="shared" si="28"/>
        <v>0.10723628250924502</v>
      </c>
      <c r="R128" s="271">
        <f t="shared" si="28"/>
        <v>0.10830203580617377</v>
      </c>
      <c r="S128" s="271">
        <f t="shared" si="28"/>
        <v>0</v>
      </c>
      <c r="T128" s="271">
        <f t="shared" si="28"/>
        <v>0</v>
      </c>
      <c r="U128" s="271">
        <f t="shared" si="28"/>
        <v>0</v>
      </c>
      <c r="V128" s="271">
        <f t="shared" si="28"/>
        <v>0</v>
      </c>
      <c r="W128" s="271">
        <f t="shared" si="28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3.5238894164861354E-2</v>
      </c>
      <c r="C129" s="272">
        <f t="shared" si="29"/>
        <v>3.5300587801010724E-2</v>
      </c>
      <c r="D129" s="272">
        <f t="shared" si="29"/>
        <v>3.5456391862528608E-2</v>
      </c>
      <c r="E129" s="272">
        <f t="shared" si="29"/>
        <v>3.3903339178755466E-2</v>
      </c>
      <c r="F129" s="272">
        <f t="shared" si="29"/>
        <v>3.2880328574643784E-2</v>
      </c>
      <c r="G129" s="272">
        <f t="shared" si="29"/>
        <v>3.2613328756753469E-2</v>
      </c>
      <c r="H129" s="272">
        <f t="shared" si="29"/>
        <v>3.2453433887124995E-2</v>
      </c>
      <c r="I129" s="272">
        <f t="shared" si="29"/>
        <v>3.1143079975504546E-2</v>
      </c>
      <c r="J129" s="272">
        <f t="shared" si="29"/>
        <v>3.1540117478533046E-2</v>
      </c>
      <c r="K129" s="272">
        <f t="shared" si="29"/>
        <v>3.122582457895037E-2</v>
      </c>
      <c r="L129" s="272">
        <f t="shared" si="29"/>
        <v>3.306397669238785E-2</v>
      </c>
      <c r="M129" s="272">
        <f t="shared" si="29"/>
        <v>3.291493425987678E-2</v>
      </c>
      <c r="N129" s="272">
        <f t="shared" si="29"/>
        <v>3.296808723557302E-2</v>
      </c>
      <c r="O129" s="272">
        <f t="shared" si="29"/>
        <v>3.3367577324537656E-2</v>
      </c>
      <c r="P129" s="272">
        <f t="shared" si="29"/>
        <v>3.2281076659543474E-2</v>
      </c>
      <c r="Q129" s="272">
        <f t="shared" si="29"/>
        <v>3.3478851014369045E-2</v>
      </c>
      <c r="R129" s="272">
        <f t="shared" si="29"/>
        <v>3.3885753755693006E-2</v>
      </c>
      <c r="S129" s="272">
        <f t="shared" si="29"/>
        <v>0</v>
      </c>
      <c r="T129" s="272">
        <f t="shared" si="29"/>
        <v>0</v>
      </c>
      <c r="U129" s="272">
        <f t="shared" si="29"/>
        <v>0</v>
      </c>
      <c r="V129" s="272">
        <f t="shared" si="29"/>
        <v>0</v>
      </c>
      <c r="W129" s="272">
        <f t="shared" si="29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2.7820918481229466E-2</v>
      </c>
      <c r="C130" s="272">
        <f t="shared" si="30"/>
        <v>2.8025972074675047E-2</v>
      </c>
      <c r="D130" s="272">
        <f t="shared" si="30"/>
        <v>2.8308025311127423E-2</v>
      </c>
      <c r="E130" s="272">
        <f t="shared" si="30"/>
        <v>2.8758016145658774E-2</v>
      </c>
      <c r="F130" s="272">
        <f t="shared" si="30"/>
        <v>3.0262310082354679E-2</v>
      </c>
      <c r="G130" s="272">
        <f t="shared" si="30"/>
        <v>2.9880912059530529E-2</v>
      </c>
      <c r="H130" s="272">
        <f t="shared" si="30"/>
        <v>3.1014626372879085E-2</v>
      </c>
      <c r="I130" s="272">
        <f t="shared" si="30"/>
        <v>3.0549595147463363E-2</v>
      </c>
      <c r="J130" s="272">
        <f t="shared" si="30"/>
        <v>3.0419499752662942E-2</v>
      </c>
      <c r="K130" s="272">
        <f t="shared" si="30"/>
        <v>2.9451728848941074E-2</v>
      </c>
      <c r="L130" s="272">
        <f t="shared" si="30"/>
        <v>2.9614629108513382E-2</v>
      </c>
      <c r="M130" s="272">
        <f t="shared" si="30"/>
        <v>2.8890171492126103E-2</v>
      </c>
      <c r="N130" s="272">
        <f t="shared" si="30"/>
        <v>2.87368292559574E-2</v>
      </c>
      <c r="O130" s="272">
        <f t="shared" si="30"/>
        <v>2.8988570199379757E-2</v>
      </c>
      <c r="P130" s="272">
        <f t="shared" si="30"/>
        <v>2.9099262557673849E-2</v>
      </c>
      <c r="Q130" s="272">
        <f t="shared" si="30"/>
        <v>3.2929607133450785E-2</v>
      </c>
      <c r="R130" s="272">
        <f t="shared" si="30"/>
        <v>3.4257717037500648E-2</v>
      </c>
      <c r="S130" s="272">
        <f t="shared" si="30"/>
        <v>0</v>
      </c>
      <c r="T130" s="272">
        <f t="shared" si="30"/>
        <v>0</v>
      </c>
      <c r="U130" s="272">
        <f t="shared" si="30"/>
        <v>0</v>
      </c>
      <c r="V130" s="272">
        <f t="shared" si="30"/>
        <v>0</v>
      </c>
      <c r="W130" s="272">
        <f t="shared" si="30"/>
        <v>0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3.7519605400406983E-2</v>
      </c>
      <c r="C131" s="273">
        <f t="shared" si="31"/>
        <v>3.737848713498728E-2</v>
      </c>
      <c r="D131" s="273">
        <f t="shared" si="31"/>
        <v>3.7229992717340149E-2</v>
      </c>
      <c r="E131" s="273">
        <f t="shared" si="31"/>
        <v>3.8914096898638173E-2</v>
      </c>
      <c r="F131" s="273">
        <f t="shared" si="31"/>
        <v>3.9947696344408382E-2</v>
      </c>
      <c r="G131" s="273">
        <f t="shared" si="31"/>
        <v>4.0279703002348954E-2</v>
      </c>
      <c r="H131" s="273">
        <f t="shared" si="31"/>
        <v>4.0370703855851828E-2</v>
      </c>
      <c r="I131" s="273">
        <f t="shared" si="31"/>
        <v>4.2316923381739618E-2</v>
      </c>
      <c r="J131" s="273">
        <f t="shared" si="31"/>
        <v>4.1920290821367133E-2</v>
      </c>
      <c r="K131" s="273">
        <f t="shared" si="31"/>
        <v>4.2326838843984999E-2</v>
      </c>
      <c r="L131" s="273">
        <f t="shared" si="31"/>
        <v>4.0257304127026418E-2</v>
      </c>
      <c r="M131" s="273">
        <f t="shared" si="31"/>
        <v>4.0880390585240678E-2</v>
      </c>
      <c r="N131" s="273">
        <f t="shared" si="31"/>
        <v>4.1123234627213373E-2</v>
      </c>
      <c r="O131" s="273">
        <f t="shared" si="31"/>
        <v>4.0998072689437379E-2</v>
      </c>
      <c r="P131" s="273">
        <f t="shared" si="31"/>
        <v>4.2333041655828463E-2</v>
      </c>
      <c r="Q131" s="273">
        <f t="shared" si="31"/>
        <v>4.0827824361425194E-2</v>
      </c>
      <c r="R131" s="273">
        <f t="shared" si="31"/>
        <v>4.0158565012980103E-2</v>
      </c>
      <c r="S131" s="273">
        <f t="shared" si="31"/>
        <v>0</v>
      </c>
      <c r="T131" s="273">
        <f t="shared" si="31"/>
        <v>0</v>
      </c>
      <c r="U131" s="273">
        <f t="shared" si="31"/>
        <v>0</v>
      </c>
      <c r="V131" s="273">
        <f t="shared" si="31"/>
        <v>0</v>
      </c>
      <c r="W131" s="273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0.58723727684640548</v>
      </c>
      <c r="C136" s="274">
        <f>IF(C$5=0,0,C$5/ISI_fec!C$5)</f>
        <v>0.5877813021492746</v>
      </c>
      <c r="D136" s="274">
        <f>IF(D$5=0,0,D$5/ISI_fec!D$5)</f>
        <v>0.58729526148613509</v>
      </c>
      <c r="E136" s="274">
        <f>IF(E$5=0,0,E$5/ISI_fec!E$5)</f>
        <v>0.59032863375919797</v>
      </c>
      <c r="F136" s="274">
        <f>IF(F$5=0,0,F$5/ISI_fec!F$5)</f>
        <v>0.58904794633293212</v>
      </c>
      <c r="G136" s="274">
        <f>IF(G$5=0,0,G$5/ISI_fec!G$5)</f>
        <v>0.59671749135329044</v>
      </c>
      <c r="H136" s="274">
        <f>IF(H$5=0,0,H$5/ISI_fec!H$5)</f>
        <v>0.59583332404776146</v>
      </c>
      <c r="I136" s="274">
        <f>IF(I$5=0,0,I$5/ISI_fec!I$5)</f>
        <v>0.59771947544362392</v>
      </c>
      <c r="J136" s="274">
        <f>IF(J$5=0,0,J$5/ISI_fec!J$5)</f>
        <v>0.59741665859265014</v>
      </c>
      <c r="K136" s="274">
        <f>IF(K$5=0,0,K$5/ISI_fec!K$5)</f>
        <v>0.59913214873146536</v>
      </c>
      <c r="L136" s="274">
        <f>IF(L$5=0,0,L$5/ISI_fec!L$5)</f>
        <v>0.59753546645658406</v>
      </c>
      <c r="M136" s="274">
        <f>IF(M$5=0,0,M$5/ISI_fec!M$5)</f>
        <v>0.60630220914164779</v>
      </c>
      <c r="N136" s="274">
        <f>IF(N$5=0,0,N$5/ISI_fec!N$5)</f>
        <v>0.60648549779319549</v>
      </c>
      <c r="O136" s="274">
        <f>IF(O$5=0,0,O$5/ISI_fec!O$5)</f>
        <v>0.60574607334606001</v>
      </c>
      <c r="P136" s="274">
        <f>IF(P$5=0,0,P$5/ISI_fec!P$5)</f>
        <v>0.60648032432654064</v>
      </c>
      <c r="Q136" s="274">
        <f>IF(Q$5=0,0,Q$5/ISI_fec!Q$5)</f>
        <v>0.61183859004682639</v>
      </c>
      <c r="R136" s="274">
        <f>IF(R$5=0,0,R$5/ISI_fec!R$5)</f>
        <v>0.60982912447944126</v>
      </c>
      <c r="S136" s="274">
        <f>IF(S$5=0,0,S$5/ISI_fec!S$5)</f>
        <v>0.60764181717421006</v>
      </c>
      <c r="T136" s="274">
        <f>IF(T$5=0,0,T$5/ISI_fec!T$5)</f>
        <v>0.60860808649663722</v>
      </c>
      <c r="U136" s="274">
        <f>IF(U$5=0,0,U$5/ISI_fec!U$5)</f>
        <v>0.61083235102028743</v>
      </c>
      <c r="V136" s="274">
        <f>IF(V$5=0,0,V$5/ISI_fec!V$5)</f>
        <v>0.60741128689277168</v>
      </c>
      <c r="W136" s="274">
        <f>IF(W$5=0,0,W$5/ISI_fec!W$5)</f>
        <v>0.60634459785883177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0.51140383939802347</v>
      </c>
      <c r="C137" s="275">
        <f>IF(C$6=0,0,C$6/ISI_fec!C$6)</f>
        <v>0.51218056579595461</v>
      </c>
      <c r="D137" s="275">
        <f>IF(D$6=0,0,D$6/ISI_fec!D$6)</f>
        <v>0.5121805657959545</v>
      </c>
      <c r="E137" s="275">
        <f>IF(E$6=0,0,E$6/ISI_fec!E$6)</f>
        <v>0.51426140937829623</v>
      </c>
      <c r="F137" s="275">
        <f>IF(F$6=0,0,F$6/ISI_fec!F$6)</f>
        <v>0.51426140937829612</v>
      </c>
      <c r="G137" s="275">
        <f>IF(G$6=0,0,G$6/ISI_fec!G$6)</f>
        <v>0.51783526844046668</v>
      </c>
      <c r="H137" s="275">
        <f>IF(H$6=0,0,H$6/ISI_fec!H$6)</f>
        <v>0.52046202705308886</v>
      </c>
      <c r="I137" s="275">
        <f>IF(I$6=0,0,I$6/ISI_fec!I$6)</f>
        <v>0.52046202705308875</v>
      </c>
      <c r="J137" s="275">
        <f>IF(J$6=0,0,J$6/ISI_fec!J$6)</f>
        <v>0.52046202705308864</v>
      </c>
      <c r="K137" s="275">
        <f>IF(K$6=0,0,K$6/ISI_fec!K$6)</f>
        <v>0.52046202705308897</v>
      </c>
      <c r="L137" s="275">
        <f>IF(L$6=0,0,L$6/ISI_fec!L$6)</f>
        <v>0.52046202705308886</v>
      </c>
      <c r="M137" s="275">
        <f>IF(M$6=0,0,M$6/ISI_fec!M$6)</f>
        <v>0.52341582434777978</v>
      </c>
      <c r="N137" s="275">
        <f>IF(N$6=0,0,N$6/ISI_fec!N$6)</f>
        <v>0.52607424191300189</v>
      </c>
      <c r="O137" s="275">
        <f>IF(O$6=0,0,O$6/ISI_fec!O$6)</f>
        <v>0.52739989768791784</v>
      </c>
      <c r="P137" s="275">
        <f>IF(P$6=0,0,P$6/ISI_fec!P$6)</f>
        <v>0.52739989768791773</v>
      </c>
      <c r="Q137" s="275">
        <f>IF(Q$6=0,0,Q$6/ISI_fec!Q$6)</f>
        <v>0.52965990791912598</v>
      </c>
      <c r="R137" s="275">
        <f>IF(R$6=0,0,R$6/ISI_fec!R$6)</f>
        <v>0.53169391712721348</v>
      </c>
      <c r="S137" s="275">
        <f>IF(S$6=0,0,S$6/ISI_fec!S$6)</f>
        <v>0.53352452541449202</v>
      </c>
      <c r="T137" s="275">
        <f>IF(T$6=0,0,T$6/ISI_fec!T$6)</f>
        <v>0.5351720728730428</v>
      </c>
      <c r="U137" s="275">
        <f>IF(U$6=0,0,U$6/ISI_fec!U$6)</f>
        <v>0.53665486558573849</v>
      </c>
      <c r="V137" s="275">
        <f>IF(V$6=0,0,V$6/ISI_fec!V$6)</f>
        <v>0.53689019060627952</v>
      </c>
      <c r="W137" s="275">
        <f>IF(W$6=0,0,W$6/ISI_fec!W$6)</f>
        <v>0.53689019060627929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0.13263486479700029</v>
      </c>
      <c r="C138" s="276">
        <f>IF(C$7=0,0,C$7/ISI_fec!C$7)</f>
        <v>0.13283631224975131</v>
      </c>
      <c r="D138" s="276">
        <f>IF(D$7=0,0,D$7/ISI_fec!D$7)</f>
        <v>0.13283631224975134</v>
      </c>
      <c r="E138" s="276">
        <f>IF(E$7=0,0,E$7/ISI_fec!E$7)</f>
        <v>0.13337598830602113</v>
      </c>
      <c r="F138" s="276">
        <f>IF(F$7=0,0,F$7/ISI_fec!F$7)</f>
        <v>0.13337598830602121</v>
      </c>
      <c r="G138" s="276">
        <f>IF(G$7=0,0,G$7/ISI_fec!G$7)</f>
        <v>0.13498414613276349</v>
      </c>
      <c r="H138" s="276">
        <f>IF(H$7=0,0,H$7/ISI_fec!H$7)</f>
        <v>0.13498414613276355</v>
      </c>
      <c r="I138" s="276">
        <f>IF(I$7=0,0,I$7/ISI_fec!I$7)</f>
        <v>0.13498414613276349</v>
      </c>
      <c r="J138" s="276">
        <f>IF(J$7=0,0,J$7/ISI_fec!J$7)</f>
        <v>0.13498414613276355</v>
      </c>
      <c r="K138" s="276">
        <f>IF(K$7=0,0,K$7/ISI_fec!K$7)</f>
        <v>0.1349841461327636</v>
      </c>
      <c r="L138" s="276">
        <f>IF(L$7=0,0,L$7/ISI_fec!L$7)</f>
        <v>0.13498414613276349</v>
      </c>
      <c r="M138" s="276">
        <f>IF(M$7=0,0,M$7/ISI_fec!M$7)</f>
        <v>0.1367835138002273</v>
      </c>
      <c r="N138" s="276">
        <f>IF(N$7=0,0,N$7/ISI_fec!N$7)</f>
        <v>0.13678351380022721</v>
      </c>
      <c r="O138" s="276">
        <f>IF(O$7=0,0,O$7/ISI_fec!O$7)</f>
        <v>0.13678351380022721</v>
      </c>
      <c r="P138" s="276">
        <f>IF(P$7=0,0,P$7/ISI_fec!P$7)</f>
        <v>0.1367835138002273</v>
      </c>
      <c r="Q138" s="276">
        <f>IF(Q$7=0,0,Q$7/ISI_fec!Q$7)</f>
        <v>0.13924486356168481</v>
      </c>
      <c r="R138" s="276">
        <f>IF(R$7=0,0,R$7/ISI_fec!R$7)</f>
        <v>0.13924486356168475</v>
      </c>
      <c r="S138" s="276">
        <f>IF(S$7=0,0,S$7/ISI_fec!S$7)</f>
        <v>0.13924486356168481</v>
      </c>
      <c r="T138" s="276">
        <f>IF(T$7=0,0,T$7/ISI_fec!T$7)</f>
        <v>0.13924486356168472</v>
      </c>
      <c r="U138" s="276">
        <f>IF(U$7=0,0,U$7/ISI_fec!U$7)</f>
        <v>0.13924486356168486</v>
      </c>
      <c r="V138" s="276">
        <f>IF(V$7=0,0,V$7/ISI_fec!V$7)</f>
        <v>0.13924486356168481</v>
      </c>
      <c r="W138" s="276">
        <f>IF(W$7=0,0,W$7/ISI_fec!W$7)</f>
        <v>0.13924486356168478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0.73261918991187891</v>
      </c>
      <c r="C139" s="276">
        <f>IF(C$8=0,0,C$8/ISI_fec!C$8)</f>
        <v>0.73373190088625295</v>
      </c>
      <c r="D139" s="276">
        <f>IF(D$8=0,0,D$8/ISI_fec!D$8)</f>
        <v>0.73373190088625306</v>
      </c>
      <c r="E139" s="276">
        <f>IF(E$8=0,0,E$8/ISI_fec!E$8)</f>
        <v>0.73671284436415685</v>
      </c>
      <c r="F139" s="276">
        <f>IF(F$8=0,0,F$8/ISI_fec!F$8)</f>
        <v>0.73671284436415685</v>
      </c>
      <c r="G139" s="276">
        <f>IF(G$8=0,0,G$8/ISI_fec!G$8)</f>
        <v>0.73965756184347387</v>
      </c>
      <c r="H139" s="276">
        <f>IF(H$8=0,0,H$8/ISI_fec!H$8)</f>
        <v>0.74230780757485992</v>
      </c>
      <c r="I139" s="276">
        <f>IF(I$8=0,0,I$8/ISI_fec!I$8)</f>
        <v>0.74469302873310694</v>
      </c>
      <c r="J139" s="276">
        <f>IF(J$8=0,0,J$8/ISI_fec!J$8)</f>
        <v>0.74559563160174813</v>
      </c>
      <c r="K139" s="276">
        <f>IF(K$8=0,0,K$8/ISI_fec!K$8)</f>
        <v>0.74559563160174824</v>
      </c>
      <c r="L139" s="276">
        <f>IF(L$8=0,0,L$8/ISI_fec!L$8)</f>
        <v>0.74559563160174791</v>
      </c>
      <c r="M139" s="276">
        <f>IF(M$8=0,0,M$8/ISI_fec!M$8)</f>
        <v>0.74765207035730641</v>
      </c>
      <c r="N139" s="276">
        <f>IF(N$8=0,0,N$8/ISI_fec!N$8)</f>
        <v>0.74950286523730858</v>
      </c>
      <c r="O139" s="276">
        <f>IF(O$8=0,0,O$8/ISI_fec!O$8)</f>
        <v>0.7511685806293108</v>
      </c>
      <c r="P139" s="276">
        <f>IF(P$8=0,0,P$8/ISI_fec!P$8)</f>
        <v>0.75266772448211294</v>
      </c>
      <c r="Q139" s="276">
        <f>IF(Q$8=0,0,Q$8/ISI_fec!Q$8)</f>
        <v>0.75401695394963475</v>
      </c>
      <c r="R139" s="276">
        <f>IF(R$8=0,0,R$8/ISI_fec!R$8)</f>
        <v>0.75523126047040445</v>
      </c>
      <c r="S139" s="276">
        <f>IF(S$8=0,0,S$8/ISI_fec!S$8)</f>
        <v>0.75632413633909679</v>
      </c>
      <c r="T139" s="276">
        <f>IF(T$8=0,0,T$8/ISI_fec!T$8)</f>
        <v>0.75730772462092</v>
      </c>
      <c r="U139" s="276">
        <f>IF(U$8=0,0,U$8/ISI_fec!U$8)</f>
        <v>0.75819295407456111</v>
      </c>
      <c r="V139" s="276">
        <f>IF(V$8=0,0,V$8/ISI_fec!V$8)</f>
        <v>0.75849841896575687</v>
      </c>
      <c r="W139" s="276">
        <f>IF(W$8=0,0,W$8/ISI_fec!W$8)</f>
        <v>0.75849841896575709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0.50619762668467838</v>
      </c>
      <c r="C140" s="276">
        <f>IF(C$9=0,0,C$9/ISI_fec!C$9)</f>
        <v>0.50696644582314798</v>
      </c>
      <c r="D140" s="276">
        <f>IF(D$9=0,0,D$9/ISI_fec!D$9)</f>
        <v>0.50696644582314787</v>
      </c>
      <c r="E140" s="276">
        <f>IF(E$9=0,0,E$9/ISI_fec!E$9)</f>
        <v>0.50902610592292974</v>
      </c>
      <c r="F140" s="276">
        <f>IF(F$9=0,0,F$9/ISI_fec!F$9)</f>
        <v>0.50902610592292985</v>
      </c>
      <c r="G140" s="276">
        <f>IF(G$9=0,0,G$9/ISI_fec!G$9)</f>
        <v>0.51516359983508686</v>
      </c>
      <c r="H140" s="276">
        <f>IF(H$9=0,0,H$9/ISI_fec!H$9)</f>
        <v>0.51516359983508686</v>
      </c>
      <c r="I140" s="276">
        <f>IF(I$9=0,0,I$9/ISI_fec!I$9)</f>
        <v>0.51516359983508686</v>
      </c>
      <c r="J140" s="276">
        <f>IF(J$9=0,0,J$9/ISI_fec!J$9)</f>
        <v>0.51516359983508686</v>
      </c>
      <c r="K140" s="276">
        <f>IF(K$9=0,0,K$9/ISI_fec!K$9)</f>
        <v>0.51516359983508686</v>
      </c>
      <c r="L140" s="276">
        <f>IF(L$9=0,0,L$9/ISI_fec!L$9)</f>
        <v>0.51516359983508697</v>
      </c>
      <c r="M140" s="276">
        <f>IF(M$9=0,0,M$9/ISI_fec!M$9)</f>
        <v>0.52203084129680477</v>
      </c>
      <c r="N140" s="276">
        <f>IF(N$9=0,0,N$9/ISI_fec!N$9)</f>
        <v>0.52203084129680477</v>
      </c>
      <c r="O140" s="276">
        <f>IF(O$9=0,0,O$9/ISI_fec!O$9)</f>
        <v>0.52203084129680477</v>
      </c>
      <c r="P140" s="276">
        <f>IF(P$9=0,0,P$9/ISI_fec!P$9)</f>
        <v>0.52203084129680466</v>
      </c>
      <c r="Q140" s="276">
        <f>IF(Q$9=0,0,Q$9/ISI_fec!Q$9)</f>
        <v>0.53142452077616043</v>
      </c>
      <c r="R140" s="276">
        <f>IF(R$9=0,0,R$9/ISI_fec!R$9)</f>
        <v>0.53142452077616031</v>
      </c>
      <c r="S140" s="276">
        <f>IF(S$9=0,0,S$9/ISI_fec!S$9)</f>
        <v>0.53142452077616054</v>
      </c>
      <c r="T140" s="276">
        <f>IF(T$9=0,0,T$9/ISI_fec!T$9)</f>
        <v>0.53142452077616043</v>
      </c>
      <c r="U140" s="276">
        <f>IF(U$9=0,0,U$9/ISI_fec!U$9)</f>
        <v>0.53142452077616043</v>
      </c>
      <c r="V140" s="276">
        <f>IF(V$9=0,0,V$9/ISI_fec!V$9)</f>
        <v>0.53142452077616065</v>
      </c>
      <c r="W140" s="276">
        <f>IF(W$9=0,0,W$9/ISI_fec!W$9)</f>
        <v>0.53142452077616043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0.80750609063473666</v>
      </c>
      <c r="C141" s="277">
        <f>IF(C$10=0,0,C$10/ISI_fec!C$10)</f>
        <v>0.8084912097471566</v>
      </c>
      <c r="D141" s="277">
        <f>IF(D$10=0,0,D$10/ISI_fec!D$10)</f>
        <v>0.80834424481480216</v>
      </c>
      <c r="E141" s="277">
        <f>IF(E$10=0,0,E$10/ISI_fec!E$10)</f>
        <v>0.81538165061522239</v>
      </c>
      <c r="F141" s="277">
        <f>IF(F$10=0,0,F$10/ISI_fec!F$10)</f>
        <v>0.81793760483639011</v>
      </c>
      <c r="G141" s="277">
        <f>IF(G$10=0,0,G$10/ISI_fec!G$10)</f>
        <v>0.8285458042197672</v>
      </c>
      <c r="H141" s="277">
        <f>IF(H$10=0,0,H$10/ISI_fec!H$10)</f>
        <v>0.82858802865322412</v>
      </c>
      <c r="I141" s="277">
        <f>IF(I$10=0,0,I$10/ISI_fec!I$10)</f>
        <v>0.83327547309586958</v>
      </c>
      <c r="J141" s="277">
        <f>IF(J$10=0,0,J$10/ISI_fec!J$10)</f>
        <v>0.83216263527190792</v>
      </c>
      <c r="K141" s="277">
        <f>IF(K$10=0,0,K$10/ISI_fec!K$10)</f>
        <v>0.83367021314163281</v>
      </c>
      <c r="L141" s="277">
        <f>IF(L$10=0,0,L$10/ISI_fec!L$10)</f>
        <v>0.82760294762222386</v>
      </c>
      <c r="M141" s="277">
        <f>IF(M$10=0,0,M$10/ISI_fec!M$10)</f>
        <v>0.8397788390163744</v>
      </c>
      <c r="N141" s="277">
        <f>IF(N$10=0,0,N$10/ISI_fec!N$10)</f>
        <v>0.84017898418075132</v>
      </c>
      <c r="O141" s="277">
        <f>IF(O$10=0,0,O$10/ISI_fec!O$10)</f>
        <v>0.83936597742872365</v>
      </c>
      <c r="P141" s="277">
        <f>IF(P$10=0,0,P$10/ISI_fec!P$10)</f>
        <v>0.84209339884477952</v>
      </c>
      <c r="Q141" s="277">
        <f>IF(Q$10=0,0,Q$10/ISI_fec!Q$10)</f>
        <v>0.85466868346069658</v>
      </c>
      <c r="R141" s="277">
        <f>IF(R$10=0,0,R$10/ISI_fec!R$10)</f>
        <v>0.8533533914261211</v>
      </c>
      <c r="S141" s="277">
        <f>IF(S$10=0,0,S$10/ISI_fec!S$10)</f>
        <v>0.85126057861557702</v>
      </c>
      <c r="T141" s="277">
        <f>IF(T$10=0,0,T$10/ISI_fec!T$10)</f>
        <v>0.85243517538208968</v>
      </c>
      <c r="U141" s="277">
        <f>IF(U$10=0,0,U$10/ISI_fec!U$10)</f>
        <v>0.84952461161181336</v>
      </c>
      <c r="V141" s="277">
        <f>IF(V$10=0,0,V$10/ISI_fec!V$10)</f>
        <v>0.84455205036599024</v>
      </c>
      <c r="W141" s="277">
        <f>IF(W$10=0,0,W$10/ISI_fec!W$10)</f>
        <v>0.84121575464732856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0.52802293262628575</v>
      </c>
      <c r="C142" s="278">
        <f>IF(C$16=0,0,C$16/ISI_fec!C$16)</f>
        <v>0.52728080257764565</v>
      </c>
      <c r="D142" s="278">
        <f>IF(D$16=0,0,D$16/ISI_fec!D$16)</f>
        <v>0.52607007848964837</v>
      </c>
      <c r="E142" s="278">
        <f>IF(E$16=0,0,E$16/ISI_fec!E$16)</f>
        <v>0.52616264326713758</v>
      </c>
      <c r="F142" s="278">
        <f>IF(F$16=0,0,F$16/ISI_fec!F$16)</f>
        <v>0.51888947603563151</v>
      </c>
      <c r="G142" s="278">
        <f>IF(G$16=0,0,G$16/ISI_fec!G$16)</f>
        <v>0.52704447685771849</v>
      </c>
      <c r="H142" s="278">
        <f>IF(H$16=0,0,H$16/ISI_fec!H$16)</f>
        <v>0.52289621544056508</v>
      </c>
      <c r="I142" s="278">
        <f>IF(I$16=0,0,I$16/ISI_fec!I$16)</f>
        <v>0.5254009424862901</v>
      </c>
      <c r="J142" s="278">
        <f>IF(J$16=0,0,J$16/ISI_fec!J$16)</f>
        <v>0.52528748002306414</v>
      </c>
      <c r="K142" s="278">
        <f>IF(K$16=0,0,K$16/ISI_fec!K$16)</f>
        <v>0.53040800152637746</v>
      </c>
      <c r="L142" s="278">
        <f>IF(L$16=0,0,L$16/ISI_fec!L$16)</f>
        <v>0.52948893680606324</v>
      </c>
      <c r="M142" s="278">
        <f>IF(M$16=0,0,M$16/ISI_fec!M$16)</f>
        <v>0.5392954881603611</v>
      </c>
      <c r="N142" s="278">
        <f>IF(N$16=0,0,N$16/ISI_fec!N$16)</f>
        <v>0.53923499804636532</v>
      </c>
      <c r="O142" s="278">
        <f>IF(O$16=0,0,O$16/ISI_fec!O$16)</f>
        <v>0.53715715983407819</v>
      </c>
      <c r="P142" s="278">
        <f>IF(P$16=0,0,P$16/ISI_fec!P$16)</f>
        <v>0.53682292326885805</v>
      </c>
      <c r="Q142" s="278">
        <f>IF(Q$16=0,0,Q$16/ISI_fec!Q$16)</f>
        <v>0.533516335677509</v>
      </c>
      <c r="R142" s="278">
        <f>IF(R$16=0,0,R$16/ISI_fec!R$16)</f>
        <v>0.52819697374055719</v>
      </c>
      <c r="S142" s="278">
        <f>IF(S$16=0,0,S$16/ISI_fec!S$16)</f>
        <v>0.52365057607060383</v>
      </c>
      <c r="T142" s="278">
        <f>IF(T$16=0,0,T$16/ISI_fec!T$16)</f>
        <v>0.52636962292311884</v>
      </c>
      <c r="U142" s="278">
        <f>IF(U$16=0,0,U$16/ISI_fec!U$16)</f>
        <v>0.53619248717293988</v>
      </c>
      <c r="V142" s="278">
        <f>IF(V$16=0,0,V$16/ISI_fec!V$16)</f>
        <v>0.52845381553015824</v>
      </c>
      <c r="W142" s="278">
        <f>IF(W$16=0,0,W$16/ISI_fec!W$16)</f>
        <v>0.52700740839193028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0.60415357941267145</v>
      </c>
      <c r="C143" s="278">
        <f>IF(C$22=0,0,C$22/ISI_fec!C$22)</f>
        <v>0.60524903308066935</v>
      </c>
      <c r="D143" s="278">
        <f>IF(D$22=0,0,D$22/ISI_fec!D$22)</f>
        <v>0.60439654233596551</v>
      </c>
      <c r="E143" s="278">
        <f>IF(E$22=0,0,E$22/ISI_fec!E$22)</f>
        <v>0.60641461890022719</v>
      </c>
      <c r="F143" s="278">
        <f>IF(F$22=0,0,F$22/ISI_fec!F$22)</f>
        <v>0.6047261867510163</v>
      </c>
      <c r="G143" s="278">
        <f>IF(G$22=0,0,G$22/ISI_fec!G$22)</f>
        <v>0.61242575093994589</v>
      </c>
      <c r="H143" s="278">
        <f>IF(H$22=0,0,H$22/ISI_fec!H$22)</f>
        <v>0.61170666047171662</v>
      </c>
      <c r="I143" s="278">
        <f>IF(I$22=0,0,I$22/ISI_fec!I$22)</f>
        <v>0.61173242960768326</v>
      </c>
      <c r="J143" s="278">
        <f>IF(J$22=0,0,J$22/ISI_fec!J$22)</f>
        <v>0.6119178627894053</v>
      </c>
      <c r="K143" s="278">
        <f>IF(K$22=0,0,K$22/ISI_fec!K$22)</f>
        <v>0.61270570461590756</v>
      </c>
      <c r="L143" s="278">
        <f>IF(L$22=0,0,L$22/ISI_fec!L$22)</f>
        <v>0.6130070181691919</v>
      </c>
      <c r="M143" s="278">
        <f>IF(M$22=0,0,M$22/ISI_fec!M$22)</f>
        <v>0.62168806023877565</v>
      </c>
      <c r="N143" s="278">
        <f>IF(N$22=0,0,N$22/ISI_fec!N$22)</f>
        <v>0.62167057552903915</v>
      </c>
      <c r="O143" s="278">
        <f>IF(O$22=0,0,O$22/ISI_fec!O$22)</f>
        <v>0.62132602894788547</v>
      </c>
      <c r="P143" s="278">
        <f>IF(P$22=0,0,P$22/ISI_fec!P$22)</f>
        <v>0.6209374006397379</v>
      </c>
      <c r="Q143" s="278">
        <f>IF(Q$22=0,0,Q$22/ISI_fec!Q$22)</f>
        <v>0.62643587567223113</v>
      </c>
      <c r="R143" s="278">
        <f>IF(R$22=0,0,R$22/ISI_fec!R$22)</f>
        <v>0.62499762228610412</v>
      </c>
      <c r="S143" s="278">
        <f>IF(S$22=0,0,S$22/ISI_fec!S$22)</f>
        <v>0.62434725736322139</v>
      </c>
      <c r="T143" s="278">
        <f>IF(T$22=0,0,T$22/ISI_fec!T$22)</f>
        <v>0.62418064768494186</v>
      </c>
      <c r="U143" s="278">
        <f>IF(U$22=0,0,U$22/ISI_fec!U$22)</f>
        <v>0.62576447920370892</v>
      </c>
      <c r="V143" s="278">
        <f>IF(V$22=0,0,V$22/ISI_fec!V$22)</f>
        <v>0.62574197905451001</v>
      </c>
      <c r="W143" s="278">
        <f>IF(W$22=0,0,W$22/ISI_fec!W$22)</f>
        <v>0.6266103190649942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0.59707199985513237</v>
      </c>
      <c r="C144" s="278">
        <f>IF(C$28=0,0,C$28/ISI_fec!C$28)</f>
        <v>0.59780533222979038</v>
      </c>
      <c r="D144" s="278">
        <f>IF(D$28=0,0,D$28/ISI_fec!D$28)</f>
        <v>0.59766398298527468</v>
      </c>
      <c r="E144" s="278">
        <f>IF(E$28=0,0,E$28/ISI_fec!E$28)</f>
        <v>0.6028446308610671</v>
      </c>
      <c r="F144" s="278">
        <f>IF(F$28=0,0,F$28/ISI_fec!F$28)</f>
        <v>0.60469727231713566</v>
      </c>
      <c r="G144" s="278">
        <f>IF(G$28=0,0,G$28/ISI_fec!G$28)</f>
        <v>0.61252834319078209</v>
      </c>
      <c r="H144" s="278">
        <f>IF(H$28=0,0,H$28/ISI_fec!H$28)</f>
        <v>0.61282566199968158</v>
      </c>
      <c r="I144" s="278">
        <f>IF(I$28=0,0,I$28/ISI_fec!I$28)</f>
        <v>0.61566845632819556</v>
      </c>
      <c r="J144" s="278">
        <f>IF(J$28=0,0,J$28/ISI_fec!J$28)</f>
        <v>0.61485353541778553</v>
      </c>
      <c r="K144" s="278">
        <f>IF(K$28=0,0,K$28/ISI_fec!K$28)</f>
        <v>0.61552090061971321</v>
      </c>
      <c r="L144" s="278">
        <f>IF(L$28=0,0,L$28/ISI_fec!L$28)</f>
        <v>0.61211107936893749</v>
      </c>
      <c r="M144" s="278">
        <f>IF(M$28=0,0,M$28/ISI_fec!M$28)</f>
        <v>0.62110201670005694</v>
      </c>
      <c r="N144" s="278">
        <f>IF(N$28=0,0,N$28/ISI_fec!N$28)</f>
        <v>0.62139259283251014</v>
      </c>
      <c r="O144" s="278">
        <f>IF(O$28=0,0,O$28/ISI_fec!O$28)</f>
        <v>0.62083788382665706</v>
      </c>
      <c r="P144" s="278">
        <f>IF(P$28=0,0,P$28/ISI_fec!P$28)</f>
        <v>0.6228211948166632</v>
      </c>
      <c r="Q144" s="278">
        <f>IF(Q$28=0,0,Q$28/ISI_fec!Q$28)</f>
        <v>0.63186213368914168</v>
      </c>
      <c r="R144" s="278">
        <f>IF(R$28=0,0,R$28/ISI_fec!R$28)</f>
        <v>0.6309135223982173</v>
      </c>
      <c r="S144" s="278">
        <f>IF(S$28=0,0,S$28/ISI_fec!S$28)</f>
        <v>0.62929226834602547</v>
      </c>
      <c r="T144" s="278">
        <f>IF(T$28=0,0,T$28/ISI_fec!T$28)</f>
        <v>0.63019149590394452</v>
      </c>
      <c r="U144" s="278">
        <f>IF(U$28=0,0,U$28/ISI_fec!U$28)</f>
        <v>0.6280563030809635</v>
      </c>
      <c r="V144" s="278">
        <f>IF(V$28=0,0,V$28/ISI_fec!V$28)</f>
        <v>0.624302686548309</v>
      </c>
      <c r="W144" s="278">
        <f>IF(W$28=0,0,W$28/ISI_fec!W$28)</f>
        <v>0.62204645726740826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0.56160226010306191</v>
      </c>
      <c r="C145" s="279">
        <f>IF(C$35=0,0,C$35/ISI_fec!C$35)</f>
        <v>0.56235881310729485</v>
      </c>
      <c r="D145" s="279">
        <f>IF(D$35=0,0,D$35/ISI_fec!D$35)</f>
        <v>0.56217401315738413</v>
      </c>
      <c r="E145" s="279">
        <f>IF(E$35=0,0,E$35/ISI_fec!E$35)</f>
        <v>0.56602202335292762</v>
      </c>
      <c r="F145" s="279">
        <f>IF(F$35=0,0,F$35/ISI_fec!F$35)</f>
        <v>0.56654233309094526</v>
      </c>
      <c r="G145" s="279">
        <f>IF(G$35=0,0,G$35/ISI_fec!G$35)</f>
        <v>0.57385870085923274</v>
      </c>
      <c r="H145" s="279">
        <f>IF(H$35=0,0,H$35/ISI_fec!H$35)</f>
        <v>0.57390726524137015</v>
      </c>
      <c r="I145" s="279">
        <f>IF(I$35=0,0,I$35/ISI_fec!I$35)</f>
        <v>0.57586397479374019</v>
      </c>
      <c r="J145" s="279">
        <f>IF(J$35=0,0,J$35/ISI_fec!J$35)</f>
        <v>0.57530982207734271</v>
      </c>
      <c r="K145" s="279">
        <f>IF(K$35=0,0,K$35/ISI_fec!K$35)</f>
        <v>0.57630332108662174</v>
      </c>
      <c r="L145" s="279">
        <f>IF(L$35=0,0,L$35/ISI_fec!L$35)</f>
        <v>0.57429910146614571</v>
      </c>
      <c r="M145" s="279">
        <f>IF(M$35=0,0,M$35/ISI_fec!M$35)</f>
        <v>0.58247711661996759</v>
      </c>
      <c r="N145" s="279">
        <f>IF(N$35=0,0,N$35/ISI_fec!N$35)</f>
        <v>0.58267263107026823</v>
      </c>
      <c r="O145" s="279">
        <f>IF(O$35=0,0,O$35/ISI_fec!O$35)</f>
        <v>0.58215866239949943</v>
      </c>
      <c r="P145" s="279">
        <f>IF(P$35=0,0,P$35/ISI_fec!P$35)</f>
        <v>0.58330542725114831</v>
      </c>
      <c r="Q145" s="279">
        <f>IF(Q$35=0,0,Q$35/ISI_fec!Q$35)</f>
        <v>0.59112484482864014</v>
      </c>
      <c r="R145" s="279">
        <f>IF(R$35=0,0,R$35/ISI_fec!R$35)</f>
        <v>0.5895885986980931</v>
      </c>
      <c r="S145" s="279">
        <f>IF(S$35=0,0,S$35/ISI_fec!S$35)</f>
        <v>0.58665140368331026</v>
      </c>
      <c r="T145" s="279">
        <f>IF(T$35=0,0,T$35/ISI_fec!T$35)</f>
        <v>0.58715839628361022</v>
      </c>
      <c r="U145" s="279">
        <f>IF(U$35=0,0,U$35/ISI_fec!U$35)</f>
        <v>0.58732055835311969</v>
      </c>
      <c r="V145" s="279">
        <f>IF(V$35=0,0,V$35/ISI_fec!V$35)</f>
        <v>0.58419933442611505</v>
      </c>
      <c r="W145" s="279">
        <f>IF(W$35=0,0,W$35/ISI_fec!W$35)</f>
        <v>0.58525115697187957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0.78400554432157721</v>
      </c>
      <c r="C147" s="274">
        <f>IF(C$54=0,0,C$54/ISI_fec!C$54)</f>
        <v>0.78369841928388895</v>
      </c>
      <c r="D147" s="274">
        <f>IF(D$54=0,0,D$54/ISI_fec!D$54)</f>
        <v>0.78327837024446634</v>
      </c>
      <c r="E147" s="274">
        <f>IF(E$54=0,0,E$54/ISI_fec!E$54)</f>
        <v>0.78385699227173689</v>
      </c>
      <c r="F147" s="274">
        <f>IF(F$54=0,0,F$54/ISI_fec!F$54)</f>
        <v>0.78268241496799351</v>
      </c>
      <c r="G147" s="274">
        <f>IF(G$54=0,0,G$54/ISI_fec!G$54)</f>
        <v>0.7833982779106673</v>
      </c>
      <c r="H147" s="274">
        <f>IF(H$54=0,0,H$54/ISI_fec!H$54)</f>
        <v>0.78227907660256191</v>
      </c>
      <c r="I147" s="274">
        <f>IF(I$54=0,0,I$54/ISI_fec!I$54)</f>
        <v>0.78789860049781912</v>
      </c>
      <c r="J147" s="274">
        <f>IF(J$54=0,0,J$54/ISI_fec!J$54)</f>
        <v>0.78801580833262297</v>
      </c>
      <c r="K147" s="274">
        <f>IF(K$54=0,0,K$54/ISI_fec!K$54)</f>
        <v>0.78962198416608298</v>
      </c>
      <c r="L147" s="274">
        <f>IF(L$54=0,0,L$54/ISI_fec!L$54)</f>
        <v>0.78807948309225073</v>
      </c>
      <c r="M147" s="274">
        <f>IF(M$54=0,0,M$54/ISI_fec!M$54)</f>
        <v>0.79349371175060535</v>
      </c>
      <c r="N147" s="274">
        <f>IF(N$54=0,0,N$54/ISI_fec!N$54)</f>
        <v>0.7975191344174265</v>
      </c>
      <c r="O147" s="274">
        <f>IF(O$54=0,0,O$54/ISI_fec!O$54)</f>
        <v>0.79953091728513381</v>
      </c>
      <c r="P147" s="274">
        <f>IF(P$54=0,0,P$54/ISI_fec!P$54)</f>
        <v>0.80117016536366514</v>
      </c>
      <c r="Q147" s="274">
        <f>IF(Q$54=0,0,Q$54/ISI_fec!Q$54)</f>
        <v>0.79685516382609767</v>
      </c>
      <c r="R147" s="274">
        <f>IF(R$54=0,0,R$54/ISI_fec!R$54)</f>
        <v>0.79498051043029849</v>
      </c>
      <c r="S147" s="274">
        <f>IF(S$54=0,0,S$54/ISI_fec!S$54)</f>
        <v>0</v>
      </c>
      <c r="T147" s="274">
        <f>IF(T$54=0,0,T$54/ISI_fec!T$54)</f>
        <v>0</v>
      </c>
      <c r="U147" s="274">
        <f>IF(U$54=0,0,U$54/ISI_fec!U$54)</f>
        <v>0</v>
      </c>
      <c r="V147" s="274">
        <f>IF(V$54=0,0,V$54/ISI_fec!V$54)</f>
        <v>0</v>
      </c>
      <c r="W147" s="274">
        <f>IF(W$54=0,0,W$54/ISI_fec!W$54)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0.54449999999999998</v>
      </c>
      <c r="C148" s="275">
        <f>IF(C$55=0,0,C$55/ISI_fec!C$55)</f>
        <v>0.54449999999999987</v>
      </c>
      <c r="D148" s="275">
        <f>IF(D$55=0,0,D$55/ISI_fec!D$55)</f>
        <v>0.5445000000000001</v>
      </c>
      <c r="E148" s="275">
        <f>IF(E$55=0,0,E$55/ISI_fec!E$55)</f>
        <v>0.54449999999999987</v>
      </c>
      <c r="F148" s="275">
        <f>IF(F$55=0,0,F$55/ISI_fec!F$55)</f>
        <v>0.5445000000000001</v>
      </c>
      <c r="G148" s="275">
        <f>IF(G$55=0,0,G$55/ISI_fec!G$55)</f>
        <v>0.54449999999999998</v>
      </c>
      <c r="H148" s="275">
        <f>IF(H$55=0,0,H$55/ISI_fec!H$55)</f>
        <v>0.54449999999999998</v>
      </c>
      <c r="I148" s="275">
        <f>IF(I$55=0,0,I$55/ISI_fec!I$55)</f>
        <v>0.5445000000000001</v>
      </c>
      <c r="J148" s="275">
        <f>IF(J$55=0,0,J$55/ISI_fec!J$55)</f>
        <v>0.54449999999999998</v>
      </c>
      <c r="K148" s="275">
        <f>IF(K$55=0,0,K$55/ISI_fec!K$55)</f>
        <v>0.54450000000000021</v>
      </c>
      <c r="L148" s="275">
        <f>IF(L$55=0,0,L$55/ISI_fec!L$55)</f>
        <v>0.5445000000000001</v>
      </c>
      <c r="M148" s="275">
        <f>IF(M$55=0,0,M$55/ISI_fec!M$55)</f>
        <v>0.54449999999999987</v>
      </c>
      <c r="N148" s="275">
        <f>IF(N$55=0,0,N$55/ISI_fec!N$55)</f>
        <v>0.54449999999999987</v>
      </c>
      <c r="O148" s="275">
        <f>IF(O$55=0,0,O$55/ISI_fec!O$55)</f>
        <v>0.54449999999999998</v>
      </c>
      <c r="P148" s="275">
        <f>IF(P$55=0,0,P$55/ISI_fec!P$55)</f>
        <v>0.54449999999999987</v>
      </c>
      <c r="Q148" s="275">
        <f>IF(Q$55=0,0,Q$55/ISI_fec!Q$55)</f>
        <v>0.54450000000000021</v>
      </c>
      <c r="R148" s="275">
        <f>IF(R$55=0,0,R$55/ISI_fec!R$55)</f>
        <v>0.5445000000000001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0.16607632293704852</v>
      </c>
      <c r="C149" s="276">
        <f>IF(C$56=0,0,C$56/ISI_fec!C$56)</f>
        <v>0.16607632293704852</v>
      </c>
      <c r="D149" s="276">
        <f>IF(D$56=0,0,D$56/ISI_fec!D$56)</f>
        <v>0.16607632293704855</v>
      </c>
      <c r="E149" s="276">
        <f>IF(E$56=0,0,E$56/ISI_fec!E$56)</f>
        <v>0.16607632293704855</v>
      </c>
      <c r="F149" s="276">
        <f>IF(F$56=0,0,F$56/ISI_fec!F$56)</f>
        <v>0.16607632293704852</v>
      </c>
      <c r="G149" s="276">
        <f>IF(G$56=0,0,G$56/ISI_fec!G$56)</f>
        <v>0.16607632293704852</v>
      </c>
      <c r="H149" s="276">
        <f>IF(H$56=0,0,H$56/ISI_fec!H$56)</f>
        <v>0.16607632293704849</v>
      </c>
      <c r="I149" s="276">
        <f>IF(I$56=0,0,I$56/ISI_fec!I$56)</f>
        <v>0.16607632293704852</v>
      </c>
      <c r="J149" s="276">
        <f>IF(J$56=0,0,J$56/ISI_fec!J$56)</f>
        <v>0.16607632293704855</v>
      </c>
      <c r="K149" s="276">
        <f>IF(K$56=0,0,K$56/ISI_fec!K$56)</f>
        <v>0.16607632293704849</v>
      </c>
      <c r="L149" s="276">
        <f>IF(L$56=0,0,L$56/ISI_fec!L$56)</f>
        <v>0.16607632293704847</v>
      </c>
      <c r="M149" s="276">
        <f>IF(M$56=0,0,M$56/ISI_fec!M$56)</f>
        <v>0.16607632293704855</v>
      </c>
      <c r="N149" s="276">
        <f>IF(N$56=0,0,N$56/ISI_fec!N$56)</f>
        <v>0.16607632293704852</v>
      </c>
      <c r="O149" s="276">
        <f>IF(O$56=0,0,O$56/ISI_fec!O$56)</f>
        <v>0.16607632293704855</v>
      </c>
      <c r="P149" s="276">
        <f>IF(P$56=0,0,P$56/ISI_fec!P$56)</f>
        <v>0.16607632293704858</v>
      </c>
      <c r="Q149" s="276">
        <f>IF(Q$56=0,0,Q$56/ISI_fec!Q$56)</f>
        <v>0.16607632293704855</v>
      </c>
      <c r="R149" s="276">
        <f>IF(R$56=0,0,R$56/ISI_fec!R$56)</f>
        <v>0.16607632293704855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0.75849841896575709</v>
      </c>
      <c r="C150" s="276">
        <f>IF(C$57=0,0,C$57/ISI_fec!C$57)</f>
        <v>0.75849841896575698</v>
      </c>
      <c r="D150" s="276">
        <f>IF(D$57=0,0,D$57/ISI_fec!D$57)</f>
        <v>0.7584984189657572</v>
      </c>
      <c r="E150" s="276">
        <f>IF(E$57=0,0,E$57/ISI_fec!E$57)</f>
        <v>0.75849841896575709</v>
      </c>
      <c r="F150" s="276">
        <f>IF(F$57=0,0,F$57/ISI_fec!F$57)</f>
        <v>0.75849841896575709</v>
      </c>
      <c r="G150" s="276">
        <f>IF(G$57=0,0,G$57/ISI_fec!G$57)</f>
        <v>0.7584984189657572</v>
      </c>
      <c r="H150" s="276">
        <f>IF(H$57=0,0,H$57/ISI_fec!H$57)</f>
        <v>0.75849841896575709</v>
      </c>
      <c r="I150" s="276">
        <f>IF(I$57=0,0,I$57/ISI_fec!I$57)</f>
        <v>0.75849841896575709</v>
      </c>
      <c r="J150" s="276">
        <f>IF(J$57=0,0,J$57/ISI_fec!J$57)</f>
        <v>0.75849841896575709</v>
      </c>
      <c r="K150" s="276">
        <f>IF(K$57=0,0,K$57/ISI_fec!K$57)</f>
        <v>0.75849841896575732</v>
      </c>
      <c r="L150" s="276">
        <f>IF(L$57=0,0,L$57/ISI_fec!L$57)</f>
        <v>0.7584984189657572</v>
      </c>
      <c r="M150" s="276">
        <f>IF(M$57=0,0,M$57/ISI_fec!M$57)</f>
        <v>0.75849841896575709</v>
      </c>
      <c r="N150" s="276">
        <f>IF(N$57=0,0,N$57/ISI_fec!N$57)</f>
        <v>0.75849841896575709</v>
      </c>
      <c r="O150" s="276">
        <f>IF(O$57=0,0,O$57/ISI_fec!O$57)</f>
        <v>0.75849841896575709</v>
      </c>
      <c r="P150" s="276">
        <f>IF(P$57=0,0,P$57/ISI_fec!P$57)</f>
        <v>0.75849841896575709</v>
      </c>
      <c r="Q150" s="276">
        <f>IF(Q$57=0,0,Q$57/ISI_fec!Q$57)</f>
        <v>0.75849841896575698</v>
      </c>
      <c r="R150" s="276">
        <f>IF(R$57=0,0,R$57/ISI_fec!R$57)</f>
        <v>0.75849841896575709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0.645006957459763</v>
      </c>
      <c r="C151" s="276">
        <f>IF(C$58=0,0,C$58/ISI_fec!C$58)</f>
        <v>0.64500695745976278</v>
      </c>
      <c r="D151" s="276">
        <f>IF(D$58=0,0,D$58/ISI_fec!D$58)</f>
        <v>0.645006957459763</v>
      </c>
      <c r="E151" s="276">
        <f>IF(E$58=0,0,E$58/ISI_fec!E$58)</f>
        <v>0.64500695745976311</v>
      </c>
      <c r="F151" s="276">
        <f>IF(F$58=0,0,F$58/ISI_fec!F$58)</f>
        <v>0.64500695745976289</v>
      </c>
      <c r="G151" s="276">
        <f>IF(G$58=0,0,G$58/ISI_fec!G$58)</f>
        <v>0.64500695745976289</v>
      </c>
      <c r="H151" s="276">
        <f>IF(H$58=0,0,H$58/ISI_fec!H$58)</f>
        <v>0.645006957459763</v>
      </c>
      <c r="I151" s="276">
        <f>IF(I$58=0,0,I$58/ISI_fec!I$58)</f>
        <v>0.64500695745976278</v>
      </c>
      <c r="J151" s="276">
        <f>IF(J$58=0,0,J$58/ISI_fec!J$58)</f>
        <v>0.645006957459763</v>
      </c>
      <c r="K151" s="276">
        <f>IF(K$58=0,0,K$58/ISI_fec!K$58)</f>
        <v>0.645006957459763</v>
      </c>
      <c r="L151" s="276">
        <f>IF(L$58=0,0,L$58/ISI_fec!L$58)</f>
        <v>0.64500695745976333</v>
      </c>
      <c r="M151" s="276">
        <f>IF(M$58=0,0,M$58/ISI_fec!M$58)</f>
        <v>0.64500695745976278</v>
      </c>
      <c r="N151" s="276">
        <f>IF(N$58=0,0,N$58/ISI_fec!N$58)</f>
        <v>0.64500695745976278</v>
      </c>
      <c r="O151" s="276">
        <f>IF(O$58=0,0,O$58/ISI_fec!O$58)</f>
        <v>0.64500695745976289</v>
      </c>
      <c r="P151" s="276">
        <f>IF(P$58=0,0,P$58/ISI_fec!P$58)</f>
        <v>0.645006957459763</v>
      </c>
      <c r="Q151" s="276">
        <f>IF(Q$58=0,0,Q$58/ISI_fec!Q$58)</f>
        <v>0.64500695745976289</v>
      </c>
      <c r="R151" s="276">
        <f>IF(R$58=0,0,R$58/ISI_fec!R$58)</f>
        <v>0.64500695745976311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1.044857772171867</v>
      </c>
      <c r="C152" s="277">
        <f>IF(C$59=0,0,C$59/ISI_fec!C$59)</f>
        <v>1.0445459798797647</v>
      </c>
      <c r="D152" s="277">
        <f>IF(D$59=0,0,D$59/ISI_fec!D$59)</f>
        <v>1.0443561056703441</v>
      </c>
      <c r="E152" s="277">
        <f>IF(E$59=0,0,E$59/ISI_fec!E$59)</f>
        <v>1.0491856770737875</v>
      </c>
      <c r="F152" s="277">
        <f>IF(F$59=0,0,F$59/ISI_fec!F$59)</f>
        <v>1.0524745302851417</v>
      </c>
      <c r="G152" s="277">
        <f>IF(G$59=0,0,G$59/ISI_fec!G$59)</f>
        <v>1.0534230782640273</v>
      </c>
      <c r="H152" s="277">
        <f>IF(H$59=0,0,H$59/ISI_fec!H$59)</f>
        <v>1.0534767629154291</v>
      </c>
      <c r="I152" s="277">
        <f>IF(I$59=0,0,I$59/ISI_fec!I$59)</f>
        <v>1.071676739165208</v>
      </c>
      <c r="J152" s="277">
        <f>IF(J$59=0,0,J$59/ISI_fec!J$59)</f>
        <v>1.0702455168996925</v>
      </c>
      <c r="K152" s="277">
        <f>IF(K$59=0,0,K$59/ISI_fec!K$59)</f>
        <v>1.0721844148843669</v>
      </c>
      <c r="L152" s="277">
        <f>IF(L$59=0,0,L$59/ISI_fec!L$59)</f>
        <v>1.0643812963030259</v>
      </c>
      <c r="M152" s="277">
        <f>IF(M$59=0,0,M$59/ISI_fec!M$59)</f>
        <v>1.1027731594444419</v>
      </c>
      <c r="N152" s="277">
        <f>IF(N$59=0,0,N$59/ISI_fec!N$59)</f>
        <v>1.1032986184422808</v>
      </c>
      <c r="O152" s="277">
        <f>IF(O$59=0,0,O$59/ISI_fec!O$59)</f>
        <v>1.1022310016092189</v>
      </c>
      <c r="P152" s="277">
        <f>IF(P$59=0,0,P$59/ISI_fec!P$59)</f>
        <v>1.1058125721280037</v>
      </c>
      <c r="Q152" s="277">
        <f>IF(Q$59=0,0,Q$59/ISI_fec!Q$59)</f>
        <v>1.1024873708257803</v>
      </c>
      <c r="R152" s="277">
        <f>IF(R$59=0,0,R$59/ISI_fec!R$59)</f>
        <v>1.1007906983196636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0.63522225045082314</v>
      </c>
      <c r="C153" s="278">
        <f>IF(C$65=0,0,C$65/ISI_fec!C$65)</f>
        <v>0.63453085490416428</v>
      </c>
      <c r="D153" s="278">
        <f>IF(D$65=0,0,D$65/ISI_fec!D$65)</f>
        <v>0.63402450538866273</v>
      </c>
      <c r="E153" s="278">
        <f>IF(E$65=0,0,E$65/ISI_fec!E$65)</f>
        <v>0.63121087550801558</v>
      </c>
      <c r="F153" s="278">
        <f>IF(F$65=0,0,F$65/ISI_fec!F$65)</f>
        <v>0.62638895850148024</v>
      </c>
      <c r="G153" s="278">
        <f>IF(G$65=0,0,G$65/ISI_fec!G$65)</f>
        <v>0.62708100227510866</v>
      </c>
      <c r="H153" s="278">
        <f>IF(H$65=0,0,H$65/ISI_fec!H$65)</f>
        <v>0.62540742569172969</v>
      </c>
      <c r="I153" s="278">
        <f>IF(I$65=0,0,I$65/ISI_fec!I$65)</f>
        <v>0.6323664942684627</v>
      </c>
      <c r="J153" s="278">
        <f>IF(J$65=0,0,J$65/ISI_fec!J$65)</f>
        <v>0.63264527848239904</v>
      </c>
      <c r="K153" s="278">
        <f>IF(K$65=0,0,K$65/ISI_fec!K$65)</f>
        <v>0.63473790035049893</v>
      </c>
      <c r="L153" s="278">
        <f>IF(L$65=0,0,L$65/ISI_fec!L$65)</f>
        <v>0.63626331538779235</v>
      </c>
      <c r="M153" s="278">
        <f>IF(M$65=0,0,M$65/ISI_fec!M$65)</f>
        <v>0.64790419520274445</v>
      </c>
      <c r="N153" s="278">
        <f>IF(N$65=0,0,N$65/ISI_fec!N$65)</f>
        <v>0.65677569057067531</v>
      </c>
      <c r="O153" s="278">
        <f>IF(O$65=0,0,O$65/ISI_fec!O$65)</f>
        <v>0.65818353626625092</v>
      </c>
      <c r="P153" s="278">
        <f>IF(P$65=0,0,P$65/ISI_fec!P$65)</f>
        <v>0.65703143620887638</v>
      </c>
      <c r="Q153" s="278">
        <f>IF(Q$65=0,0,Q$65/ISI_fec!Q$65)</f>
        <v>0.6521672790264198</v>
      </c>
      <c r="R153" s="278">
        <f>IF(R$65=0,0,R$65/ISI_fec!R$65)</f>
        <v>0.6493975744469026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0.86624999999999963</v>
      </c>
      <c r="C154" s="278">
        <f>IF(C$71=0,0,C$71/ISI_fec!C$71)</f>
        <v>0.86625000000000008</v>
      </c>
      <c r="D154" s="278">
        <f>IF(D$71=0,0,D$71/ISI_fec!D$71)</f>
        <v>0.86624999999999996</v>
      </c>
      <c r="E154" s="278">
        <f>IF(E$71=0,0,E$71/ISI_fec!E$71)</f>
        <v>0.86624999999999985</v>
      </c>
      <c r="F154" s="278">
        <f>IF(F$71=0,0,F$71/ISI_fec!F$71)</f>
        <v>0.86624999999999996</v>
      </c>
      <c r="G154" s="278">
        <f>IF(G$71=0,0,G$71/ISI_fec!G$71)</f>
        <v>0.86625000000000008</v>
      </c>
      <c r="H154" s="278">
        <f>IF(H$71=0,0,H$71/ISI_fec!H$71)</f>
        <v>0.86624999999999996</v>
      </c>
      <c r="I154" s="278">
        <f>IF(I$71=0,0,I$71/ISI_fec!I$71)</f>
        <v>0.86624999999999996</v>
      </c>
      <c r="J154" s="278">
        <f>IF(J$71=0,0,J$71/ISI_fec!J$71)</f>
        <v>0.86624999999999996</v>
      </c>
      <c r="K154" s="278">
        <f>IF(K$71=0,0,K$71/ISI_fec!K$71)</f>
        <v>0.8662500000000003</v>
      </c>
      <c r="L154" s="278">
        <f>IF(L$71=0,0,L$71/ISI_fec!L$71)</f>
        <v>0.86624999999999996</v>
      </c>
      <c r="M154" s="278">
        <f>IF(M$71=0,0,M$71/ISI_fec!M$71)</f>
        <v>0.86624999999999996</v>
      </c>
      <c r="N154" s="278">
        <f>IF(N$71=0,0,N$71/ISI_fec!N$71)</f>
        <v>0.86624999999999996</v>
      </c>
      <c r="O154" s="278">
        <f>IF(O$71=0,0,O$71/ISI_fec!O$71)</f>
        <v>0.86625000000000019</v>
      </c>
      <c r="P154" s="278">
        <f>IF(P$71=0,0,P$71/ISI_fec!P$71)</f>
        <v>0.86624999999999974</v>
      </c>
      <c r="Q154" s="278">
        <f>IF(Q$71=0,0,Q$71/ISI_fec!Q$71)</f>
        <v>0.86624999999999974</v>
      </c>
      <c r="R154" s="278">
        <f>IF(R$71=0,0,R$71/ISI_fec!R$71)</f>
        <v>0.86624999999999996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0.76571332148470439</v>
      </c>
      <c r="C155" s="278">
        <f>IF(C$72=0,0,C$72/ISI_fec!C$72)</f>
        <v>0.76549114424380482</v>
      </c>
      <c r="D155" s="278">
        <f>IF(D$72=0,0,D$72/ISI_fec!D$72)</f>
        <v>0.76531014620131721</v>
      </c>
      <c r="E155" s="278">
        <f>IF(E$72=0,0,E$72/ISI_fec!E$72)</f>
        <v>0.76882047971268253</v>
      </c>
      <c r="F155" s="278">
        <f>IF(F$72=0,0,F$72/ISI_fec!F$72)</f>
        <v>0.77118319245834566</v>
      </c>
      <c r="G155" s="278">
        <f>IF(G$72=0,0,G$72/ISI_fec!G$72)</f>
        <v>0.77186370970970042</v>
      </c>
      <c r="H155" s="278">
        <f>IF(H$72=0,0,H$72/ISI_fec!H$72)</f>
        <v>0.77223836926848632</v>
      </c>
      <c r="I155" s="278">
        <f>IF(I$72=0,0,I$72/ISI_fec!I$72)</f>
        <v>0.78378901771592691</v>
      </c>
      <c r="J155" s="278">
        <f>IF(J$72=0,0,J$72/ISI_fec!J$72)</f>
        <v>0.78374540382153168</v>
      </c>
      <c r="K155" s="278">
        <f>IF(K$72=0,0,K$72/ISI_fec!K$72)</f>
        <v>0.78459608512944023</v>
      </c>
      <c r="L155" s="278">
        <f>IF(L$72=0,0,L$72/ISI_fec!L$72)</f>
        <v>0.78024963255300261</v>
      </c>
      <c r="M155" s="278">
        <f>IF(M$72=0,0,M$72/ISI_fec!M$72)</f>
        <v>0.78935167683767449</v>
      </c>
      <c r="N155" s="278">
        <f>IF(N$72=0,0,N$72/ISI_fec!N$72)</f>
        <v>0.7969444872635234</v>
      </c>
      <c r="O155" s="278">
        <f>IF(O$72=0,0,O$72/ISI_fec!O$72)</f>
        <v>0.80250536645667059</v>
      </c>
      <c r="P155" s="278">
        <f>IF(P$72=0,0,P$72/ISI_fec!P$72)</f>
        <v>0.80754871665368821</v>
      </c>
      <c r="Q155" s="278">
        <f>IF(Q$72=0,0,Q$72/ISI_fec!Q$72)</f>
        <v>0.80716810753086954</v>
      </c>
      <c r="R155" s="278">
        <f>IF(R$72=0,0,R$72/ISI_fec!R$72)</f>
        <v>0.80662893155178839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0.71886740681652062</v>
      </c>
      <c r="C156" s="279">
        <f>IF(C$79=0,0,C$79/ISI_fec!C$79)</f>
        <v>0.71870413362386221</v>
      </c>
      <c r="D156" s="279">
        <f>IF(D$79=0,0,D$79/ISI_fec!D$79)</f>
        <v>0.71850722851534299</v>
      </c>
      <c r="E156" s="279">
        <f>IF(E$79=0,0,E$79/ISI_fec!E$79)</f>
        <v>0.72058106472915762</v>
      </c>
      <c r="F156" s="279">
        <f>IF(F$79=0,0,F$79/ISI_fec!F$79)</f>
        <v>0.72133671272776601</v>
      </c>
      <c r="G156" s="279">
        <f>IF(G$79=0,0,G$79/ISI_fec!G$79)</f>
        <v>0.72193596641471103</v>
      </c>
      <c r="H156" s="279">
        <f>IF(H$79=0,0,H$79/ISI_fec!H$79)</f>
        <v>0.72198455353793634</v>
      </c>
      <c r="I156" s="279">
        <f>IF(I$79=0,0,I$79/ISI_fec!I$79)</f>
        <v>0.72955925112019948</v>
      </c>
      <c r="J156" s="279">
        <f>IF(J$79=0,0,J$79/ISI_fec!J$79)</f>
        <v>0.72966244904592681</v>
      </c>
      <c r="K156" s="279">
        <f>IF(K$79=0,0,K$79/ISI_fec!K$79)</f>
        <v>0.73056881194597068</v>
      </c>
      <c r="L156" s="279">
        <f>IF(L$79=0,0,L$79/ISI_fec!L$79)</f>
        <v>0.72763663905660725</v>
      </c>
      <c r="M156" s="279">
        <f>IF(M$79=0,0,M$79/ISI_fec!M$79)</f>
        <v>0.73418074437175207</v>
      </c>
      <c r="N156" s="279">
        <f>IF(N$79=0,0,N$79/ISI_fec!N$79)</f>
        <v>0.73922155734035289</v>
      </c>
      <c r="O156" s="279">
        <f>IF(O$79=0,0,O$79/ISI_fec!O$79)</f>
        <v>0.74267086435259466</v>
      </c>
      <c r="P156" s="279">
        <f>IF(P$79=0,0,P$79/ISI_fec!P$79)</f>
        <v>0.74587423464167601</v>
      </c>
      <c r="Q156" s="279">
        <f>IF(Q$79=0,0,Q$79/ISI_fec!Q$79)</f>
        <v>0.74343964025162956</v>
      </c>
      <c r="R156" s="279">
        <f>IF(R$79=0,0,R$79/ISI_fec!R$79)</f>
        <v>0.74160746462429072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NL: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1585.0249501479439</v>
      </c>
      <c r="C5" s="225">
        <f t="shared" si="0"/>
        <v>1704.1084433508167</v>
      </c>
      <c r="D5" s="225">
        <f t="shared" si="0"/>
        <v>1775.4487906815498</v>
      </c>
      <c r="E5" s="225">
        <f t="shared" si="0"/>
        <v>1754.4933812896927</v>
      </c>
      <c r="F5" s="225">
        <f t="shared" si="0"/>
        <v>1798.6260866120815</v>
      </c>
      <c r="G5" s="225">
        <f t="shared" si="0"/>
        <v>1781.8899033190692</v>
      </c>
      <c r="H5" s="225">
        <f t="shared" si="0"/>
        <v>1830.9779443736265</v>
      </c>
      <c r="I5" s="225">
        <f t="shared" si="0"/>
        <v>1751.4070519576107</v>
      </c>
      <c r="J5" s="225">
        <f t="shared" si="0"/>
        <v>1715.8599087793186</v>
      </c>
      <c r="K5" s="225">
        <f t="shared" si="0"/>
        <v>1540.0247634251334</v>
      </c>
      <c r="L5" s="225">
        <f t="shared" si="0"/>
        <v>1711.7647438437932</v>
      </c>
      <c r="M5" s="225">
        <f t="shared" si="0"/>
        <v>1662.784238978212</v>
      </c>
      <c r="N5" s="225">
        <f t="shared" si="0"/>
        <v>1670.7165785233663</v>
      </c>
      <c r="O5" s="225">
        <f t="shared" si="0"/>
        <v>1651.363078860802</v>
      </c>
      <c r="P5" s="225">
        <f t="shared" si="0"/>
        <v>1621.3541805001732</v>
      </c>
      <c r="Q5" s="225">
        <f t="shared" si="0"/>
        <v>2036.4756808164555</v>
      </c>
      <c r="R5" s="225">
        <f t="shared" si="0"/>
        <v>2289.9620347416039</v>
      </c>
      <c r="S5" s="225">
        <f t="shared" si="0"/>
        <v>2516.8916673924673</v>
      </c>
      <c r="T5" s="225">
        <f t="shared" si="0"/>
        <v>2251.2738021976679</v>
      </c>
      <c r="U5" s="225">
        <f t="shared" si="0"/>
        <v>2057.6559431899341</v>
      </c>
      <c r="V5" s="225">
        <f t="shared" si="0"/>
        <v>2044.7610203262157</v>
      </c>
      <c r="W5" s="225">
        <f t="shared" si="0"/>
        <v>2282.922585762858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1.414412176327204</v>
      </c>
      <c r="C10" s="262">
        <v>1.4380817485283219</v>
      </c>
      <c r="D10" s="262">
        <v>1.4210774526621459</v>
      </c>
      <c r="E10" s="262">
        <v>1.365944943960852</v>
      </c>
      <c r="F10" s="262">
        <v>1.33688891681608</v>
      </c>
      <c r="G10" s="262">
        <v>1.318261705455483</v>
      </c>
      <c r="H10" s="262">
        <v>1.305367033014035</v>
      </c>
      <c r="I10" s="262">
        <v>1.218688931084424</v>
      </c>
      <c r="J10" s="262">
        <v>1.205606075916841</v>
      </c>
      <c r="K10" s="262">
        <v>1.0625370252934669</v>
      </c>
      <c r="L10" s="262">
        <v>1.29834655858809</v>
      </c>
      <c r="M10" s="262">
        <v>1.2771101671242711</v>
      </c>
      <c r="N10" s="262">
        <v>1.2797160330554449</v>
      </c>
      <c r="O10" s="262">
        <v>1.2752972162609171</v>
      </c>
      <c r="P10" s="262">
        <v>1.23630099102641</v>
      </c>
      <c r="Q10" s="262">
        <v>1.3221579559984791</v>
      </c>
      <c r="R10" s="262">
        <v>1.3455208344095111</v>
      </c>
      <c r="S10" s="262">
        <v>1.424262261923378</v>
      </c>
      <c r="T10" s="262">
        <v>1.347457775578683</v>
      </c>
      <c r="U10" s="262">
        <v>1.3773638771606129</v>
      </c>
      <c r="V10" s="262">
        <v>1.34631116457128</v>
      </c>
      <c r="W10" s="262">
        <v>1.49982471719487</v>
      </c>
      <c r="DA10" s="68" t="s">
        <v>349</v>
      </c>
    </row>
    <row r="11" spans="1:105" ht="12" customHeight="1" x14ac:dyDescent="0.25">
      <c r="A11" s="37" t="s">
        <v>160</v>
      </c>
      <c r="B11" s="228">
        <v>3.0862426612262489E-2</v>
      </c>
      <c r="C11" s="228">
        <v>3.0997451451850941E-2</v>
      </c>
      <c r="D11" s="228">
        <v>2.0706494070924491E-2</v>
      </c>
      <c r="E11" s="228">
        <v>3.115457725531922E-2</v>
      </c>
      <c r="F11" s="228">
        <v>3.1309086686865932E-2</v>
      </c>
      <c r="G11" s="228">
        <v>3.1253063107659802E-2</v>
      </c>
      <c r="H11" s="228">
        <v>3.122564118194103E-2</v>
      </c>
      <c r="I11" s="228">
        <v>3.1340945021140473E-2</v>
      </c>
      <c r="J11" s="228">
        <v>3.1444705534129279E-2</v>
      </c>
      <c r="K11" s="228">
        <v>2.111394364103367E-2</v>
      </c>
      <c r="L11" s="228">
        <v>3.1219088531966109E-2</v>
      </c>
      <c r="M11" s="228">
        <v>3.102715876826603E-2</v>
      </c>
      <c r="N11" s="228">
        <v>3.1120861189303871E-2</v>
      </c>
      <c r="O11" s="228">
        <v>4.158673192179891E-2</v>
      </c>
      <c r="P11" s="228">
        <v>4.1641071833490743E-2</v>
      </c>
      <c r="Q11" s="228">
        <v>5.870724630990835E-3</v>
      </c>
      <c r="R11" s="228">
        <v>7.3871333137567224E-4</v>
      </c>
      <c r="S11" s="228">
        <v>7.4978644372479357E-4</v>
      </c>
      <c r="T11" s="228">
        <v>6.7565630534257464E-4</v>
      </c>
      <c r="U11" s="228">
        <v>7.4301907225798438E-5</v>
      </c>
      <c r="V11" s="228">
        <v>4.3029428827851077E-3</v>
      </c>
      <c r="W11" s="228">
        <v>2.109506773576238E-2</v>
      </c>
      <c r="DA11" s="69" t="s">
        <v>350</v>
      </c>
    </row>
    <row r="12" spans="1:105" ht="12" customHeight="1" x14ac:dyDescent="0.25">
      <c r="A12" s="37" t="s">
        <v>162</v>
      </c>
      <c r="B12" s="228">
        <v>1.383549749714942</v>
      </c>
      <c r="C12" s="228">
        <v>1.407084297076471</v>
      </c>
      <c r="D12" s="228">
        <v>1.4003709585912221</v>
      </c>
      <c r="E12" s="228">
        <v>1.334790366705533</v>
      </c>
      <c r="F12" s="228">
        <v>1.3055798301292141</v>
      </c>
      <c r="G12" s="228">
        <v>1.287008642347824</v>
      </c>
      <c r="H12" s="228">
        <v>1.274141391832095</v>
      </c>
      <c r="I12" s="228">
        <v>1.187347986063283</v>
      </c>
      <c r="J12" s="228">
        <v>1.1741613703827121</v>
      </c>
      <c r="K12" s="228">
        <v>1.041423081652433</v>
      </c>
      <c r="L12" s="228">
        <v>1.2671274700561239</v>
      </c>
      <c r="M12" s="228">
        <v>1.2460830083560051</v>
      </c>
      <c r="N12" s="228">
        <v>1.248595171866141</v>
      </c>
      <c r="O12" s="228">
        <v>1.233710484339118</v>
      </c>
      <c r="P12" s="228">
        <v>1.194659919192919</v>
      </c>
      <c r="Q12" s="228">
        <v>1.316287231367488</v>
      </c>
      <c r="R12" s="228">
        <v>1.344782121078135</v>
      </c>
      <c r="S12" s="228">
        <v>1.423512475479654</v>
      </c>
      <c r="T12" s="228">
        <v>1.34678211927334</v>
      </c>
      <c r="U12" s="228">
        <v>1.3772895752533869</v>
      </c>
      <c r="V12" s="228">
        <v>1.342008221688495</v>
      </c>
      <c r="W12" s="228">
        <v>1.478729649459108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316.09785473860842</v>
      </c>
      <c r="C16" s="263">
        <v>347.56499766031402</v>
      </c>
      <c r="D16" s="263">
        <v>359.94203706296639</v>
      </c>
      <c r="E16" s="263">
        <v>364.80580476388701</v>
      </c>
      <c r="F16" s="263">
        <v>389.51404714119309</v>
      </c>
      <c r="G16" s="263">
        <v>378.09391612546131</v>
      </c>
      <c r="H16" s="263">
        <v>394.12417911579303</v>
      </c>
      <c r="I16" s="263">
        <v>374.19029823903759</v>
      </c>
      <c r="J16" s="263">
        <v>365.62410034194153</v>
      </c>
      <c r="K16" s="263">
        <v>335.40001622334643</v>
      </c>
      <c r="L16" s="263">
        <v>367.20549053984467</v>
      </c>
      <c r="M16" s="263">
        <v>352.36405746755128</v>
      </c>
      <c r="N16" s="263">
        <v>355.42936948764969</v>
      </c>
      <c r="O16" s="263">
        <v>354.58720656815052</v>
      </c>
      <c r="P16" s="263">
        <v>344.88617430747013</v>
      </c>
      <c r="Q16" s="263">
        <v>401.2755685517364</v>
      </c>
      <c r="R16" s="263">
        <v>474.07353176490972</v>
      </c>
      <c r="S16" s="263">
        <v>554.72268922983744</v>
      </c>
      <c r="T16" s="263">
        <v>478.12755033513918</v>
      </c>
      <c r="U16" s="263">
        <v>395.19819965696149</v>
      </c>
      <c r="V16" s="263">
        <v>424.96663972908232</v>
      </c>
      <c r="W16" s="263">
        <v>496.13969875421913</v>
      </c>
      <c r="DA16" s="70" t="s">
        <v>355</v>
      </c>
    </row>
    <row r="17" spans="1:105" ht="12" customHeight="1" x14ac:dyDescent="0.25">
      <c r="A17" s="18" t="s">
        <v>30</v>
      </c>
      <c r="B17" s="232">
        <v>5.6796344276079713</v>
      </c>
      <c r="C17" s="232">
        <v>4.0543747098493856</v>
      </c>
      <c r="D17" s="232">
        <v>4.1675520803823929</v>
      </c>
      <c r="E17" s="232">
        <v>3.2770283300756029</v>
      </c>
      <c r="F17" s="232">
        <v>4.1510146932550684</v>
      </c>
      <c r="G17" s="232">
        <v>4.0933589004998234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9.5018731595432637</v>
      </c>
      <c r="S17" s="232">
        <v>21.37001681289544</v>
      </c>
      <c r="T17" s="232">
        <v>26.960889150595769</v>
      </c>
      <c r="U17" s="232">
        <v>10.593992711710881</v>
      </c>
      <c r="V17" s="232">
        <v>10.49772743199763</v>
      </c>
      <c r="W17" s="232">
        <v>13.57605038604753</v>
      </c>
      <c r="DA17" s="71" t="s">
        <v>356</v>
      </c>
    </row>
    <row r="18" spans="1:105" ht="12" customHeight="1" x14ac:dyDescent="0.25">
      <c r="A18" s="18" t="s">
        <v>70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87.233754516413853</v>
      </c>
      <c r="C19" s="232">
        <v>87.101767116530525</v>
      </c>
      <c r="D19" s="232">
        <v>85.728490048510707</v>
      </c>
      <c r="E19" s="232">
        <v>78.114783449862287</v>
      </c>
      <c r="F19" s="232">
        <v>68.979681667486318</v>
      </c>
      <c r="G19" s="232">
        <v>69.363449042159118</v>
      </c>
      <c r="H19" s="232">
        <v>64.990787579264008</v>
      </c>
      <c r="I19" s="232">
        <v>61.156011545081498</v>
      </c>
      <c r="J19" s="232">
        <v>60.66942774193403</v>
      </c>
      <c r="K19" s="232">
        <v>56.850800315992259</v>
      </c>
      <c r="L19" s="232">
        <v>70.600881104371624</v>
      </c>
      <c r="M19" s="232">
        <v>71.297194747430652</v>
      </c>
      <c r="N19" s="232">
        <v>71.219611611789347</v>
      </c>
      <c r="O19" s="232">
        <v>68.944526748233358</v>
      </c>
      <c r="P19" s="232">
        <v>65.630237312732916</v>
      </c>
      <c r="Q19" s="232">
        <v>63.446028757246928</v>
      </c>
      <c r="R19" s="232">
        <v>61.096028129882797</v>
      </c>
      <c r="S19" s="232">
        <v>61.10992633833736</v>
      </c>
      <c r="T19" s="232">
        <v>60.53295395285032</v>
      </c>
      <c r="U19" s="232">
        <v>71.416534500298781</v>
      </c>
      <c r="V19" s="232">
        <v>63.491529661856021</v>
      </c>
      <c r="W19" s="232">
        <v>69.112702919718075</v>
      </c>
      <c r="DA19" s="71" t="s">
        <v>358</v>
      </c>
    </row>
    <row r="20" spans="1:105" ht="12" customHeight="1" x14ac:dyDescent="0.25">
      <c r="A20" s="18" t="s">
        <v>36</v>
      </c>
      <c r="B20" s="232">
        <v>223.1844657945866</v>
      </c>
      <c r="C20" s="232">
        <v>256.40885583393413</v>
      </c>
      <c r="D20" s="232">
        <v>270.04599493407329</v>
      </c>
      <c r="E20" s="232">
        <v>283.41399298394907</v>
      </c>
      <c r="F20" s="232">
        <v>316.38335078045168</v>
      </c>
      <c r="G20" s="232">
        <v>304.63710818280242</v>
      </c>
      <c r="H20" s="232">
        <v>329.13339153652902</v>
      </c>
      <c r="I20" s="232">
        <v>313.03428669395612</v>
      </c>
      <c r="J20" s="232">
        <v>304.95467260000748</v>
      </c>
      <c r="K20" s="232">
        <v>278.5492159073541</v>
      </c>
      <c r="L20" s="232">
        <v>296.60460943547298</v>
      </c>
      <c r="M20" s="232">
        <v>281.0668627201207</v>
      </c>
      <c r="N20" s="232">
        <v>284.20975787586042</v>
      </c>
      <c r="O20" s="232">
        <v>285.64267981991708</v>
      </c>
      <c r="P20" s="232">
        <v>279.25593699473723</v>
      </c>
      <c r="Q20" s="232">
        <v>337.82953979448939</v>
      </c>
      <c r="R20" s="232">
        <v>403.47563047548363</v>
      </c>
      <c r="S20" s="232">
        <v>472.24274607860468</v>
      </c>
      <c r="T20" s="232">
        <v>390.63370723169322</v>
      </c>
      <c r="U20" s="232">
        <v>313.18767244495177</v>
      </c>
      <c r="V20" s="232">
        <v>350.97738263522871</v>
      </c>
      <c r="W20" s="232">
        <v>413.45094544845352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736.80656635019909</v>
      </c>
      <c r="C22" s="263">
        <v>794.76725267273298</v>
      </c>
      <c r="D22" s="263">
        <v>836.71533628744805</v>
      </c>
      <c r="E22" s="263">
        <v>837.5765695240691</v>
      </c>
      <c r="F22" s="263">
        <v>873.06723346054832</v>
      </c>
      <c r="G22" s="263">
        <v>849.4638535820344</v>
      </c>
      <c r="H22" s="263">
        <v>891.20822938617198</v>
      </c>
      <c r="I22" s="263">
        <v>860.425556420004</v>
      </c>
      <c r="J22" s="263">
        <v>834.35556365719549</v>
      </c>
      <c r="K22" s="263">
        <v>778.67536846810071</v>
      </c>
      <c r="L22" s="263">
        <v>847.01953000094431</v>
      </c>
      <c r="M22" s="263">
        <v>820.64887512602661</v>
      </c>
      <c r="N22" s="263">
        <v>826.40234801005499</v>
      </c>
      <c r="O22" s="263">
        <v>815.55886692886497</v>
      </c>
      <c r="P22" s="263">
        <v>798.53397698395781</v>
      </c>
      <c r="Q22" s="263">
        <v>1128.8955180677251</v>
      </c>
      <c r="R22" s="263">
        <v>1291.6980722606661</v>
      </c>
      <c r="S22" s="263">
        <v>1391.442966005246</v>
      </c>
      <c r="T22" s="263">
        <v>1237.4633662095439</v>
      </c>
      <c r="U22" s="263">
        <v>1136.91277203868</v>
      </c>
      <c r="V22" s="263">
        <v>1100.114204167739</v>
      </c>
      <c r="W22" s="263">
        <v>1150.25333013673</v>
      </c>
      <c r="DA22" s="70" t="s">
        <v>361</v>
      </c>
    </row>
    <row r="23" spans="1:105" ht="12" customHeight="1" x14ac:dyDescent="0.25">
      <c r="A23" s="18" t="s">
        <v>30</v>
      </c>
      <c r="B23" s="232">
        <v>12.780495007326479</v>
      </c>
      <c r="C23" s="232">
        <v>9.1594212408191815</v>
      </c>
      <c r="D23" s="232">
        <v>9.0231685357629043</v>
      </c>
      <c r="E23" s="232">
        <v>7.2947170056928501</v>
      </c>
      <c r="F23" s="232">
        <v>9.0662889393906028</v>
      </c>
      <c r="G23" s="232">
        <v>9.1275002244389487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12.563612784169431</v>
      </c>
      <c r="S23" s="232">
        <v>28.88399463675885</v>
      </c>
      <c r="T23" s="232">
        <v>37.886612221796078</v>
      </c>
      <c r="U23" s="232">
        <v>14.39478366443576</v>
      </c>
      <c r="V23" s="232">
        <v>14.583425030778359</v>
      </c>
      <c r="W23" s="232">
        <v>21.328994996521502</v>
      </c>
      <c r="DA23" s="71" t="s">
        <v>362</v>
      </c>
    </row>
    <row r="24" spans="1:105" ht="12" customHeight="1" x14ac:dyDescent="0.25">
      <c r="A24" s="18" t="s">
        <v>40</v>
      </c>
      <c r="B24" s="232">
        <v>25.51306571994267</v>
      </c>
      <c r="C24" s="232">
        <v>9.567449999977292</v>
      </c>
      <c r="D24" s="232">
        <v>57.404699999739897</v>
      </c>
      <c r="E24" s="232">
        <v>25.513065719938648</v>
      </c>
      <c r="F24" s="232">
        <v>22.32418427990503</v>
      </c>
      <c r="G24" s="232">
        <v>6.3781657199816886</v>
      </c>
      <c r="H24" s="232">
        <v>57.404699999826327</v>
      </c>
      <c r="I24" s="232">
        <v>44.647965719853318</v>
      </c>
      <c r="J24" s="232">
        <v>35.080515719906963</v>
      </c>
      <c r="K24" s="232">
        <v>25.513065719916661</v>
      </c>
      <c r="L24" s="232">
        <v>47.837249999891732</v>
      </c>
      <c r="M24" s="232">
        <v>35.080515719794079</v>
      </c>
      <c r="N24" s="232">
        <v>31.891634279819922</v>
      </c>
      <c r="O24" s="232">
        <v>30.438128159935449</v>
      </c>
      <c r="P24" s="232">
        <v>30.4381281598993</v>
      </c>
      <c r="Q24" s="232">
        <v>548.15813423742952</v>
      </c>
      <c r="R24" s="232">
        <v>664.8662692770672</v>
      </c>
      <c r="S24" s="232">
        <v>641.6725132775498</v>
      </c>
      <c r="T24" s="232">
        <v>565.57776959877992</v>
      </c>
      <c r="U24" s="232">
        <v>599.92990415847896</v>
      </c>
      <c r="V24" s="232">
        <v>509.7512735985332</v>
      </c>
      <c r="W24" s="232">
        <v>370.78059311890138</v>
      </c>
      <c r="DA24" s="71" t="s">
        <v>363</v>
      </c>
    </row>
    <row r="25" spans="1:105" ht="12" customHeight="1" x14ac:dyDescent="0.25">
      <c r="A25" s="18" t="s">
        <v>70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196.29618389663099</v>
      </c>
      <c r="C26" s="232">
        <v>196.77554072688869</v>
      </c>
      <c r="D26" s="232">
        <v>185.61078520540261</v>
      </c>
      <c r="E26" s="232">
        <v>173.88474612747049</v>
      </c>
      <c r="F26" s="232">
        <v>150.65948235760379</v>
      </c>
      <c r="G26" s="232">
        <v>154.6687969683918</v>
      </c>
      <c r="H26" s="232">
        <v>137.49358941326921</v>
      </c>
      <c r="I26" s="232">
        <v>133.32709049342321</v>
      </c>
      <c r="J26" s="232">
        <v>132.62681459294279</v>
      </c>
      <c r="K26" s="232">
        <v>127.66212763256711</v>
      </c>
      <c r="L26" s="232">
        <v>153.65503671561419</v>
      </c>
      <c r="M26" s="232">
        <v>158.95157045966161</v>
      </c>
      <c r="N26" s="232">
        <v>159.20109397498479</v>
      </c>
      <c r="O26" s="232">
        <v>152.6557551202672</v>
      </c>
      <c r="P26" s="232">
        <v>146.16507297943059</v>
      </c>
      <c r="Q26" s="232">
        <v>91.820892280798816</v>
      </c>
      <c r="R26" s="232">
        <v>80.782686443634489</v>
      </c>
      <c r="S26" s="232">
        <v>82.596976879500701</v>
      </c>
      <c r="T26" s="232">
        <v>85.063535562246145</v>
      </c>
      <c r="U26" s="232">
        <v>97.038537987581122</v>
      </c>
      <c r="V26" s="232">
        <v>88.202324637507004</v>
      </c>
      <c r="W26" s="232">
        <v>108.5812480694474</v>
      </c>
      <c r="DA26" s="71" t="s">
        <v>365</v>
      </c>
    </row>
    <row r="27" spans="1:105" ht="12" customHeight="1" x14ac:dyDescent="0.25">
      <c r="A27" s="18" t="s">
        <v>36</v>
      </c>
      <c r="B27" s="232">
        <v>502.21682172629892</v>
      </c>
      <c r="C27" s="232">
        <v>579.26484070504773</v>
      </c>
      <c r="D27" s="232">
        <v>584.67668254654268</v>
      </c>
      <c r="E27" s="232">
        <v>630.88404067096701</v>
      </c>
      <c r="F27" s="232">
        <v>691.01727788364894</v>
      </c>
      <c r="G27" s="232">
        <v>679.28939066922192</v>
      </c>
      <c r="H27" s="232">
        <v>696.30993997307644</v>
      </c>
      <c r="I27" s="232">
        <v>682.4505002067275</v>
      </c>
      <c r="J27" s="232">
        <v>666.64823334434573</v>
      </c>
      <c r="K27" s="232">
        <v>625.50017511561691</v>
      </c>
      <c r="L27" s="232">
        <v>645.52724328543843</v>
      </c>
      <c r="M27" s="232">
        <v>626.61678894657086</v>
      </c>
      <c r="N27" s="232">
        <v>635.30961975525031</v>
      </c>
      <c r="O27" s="232">
        <v>632.46498364866238</v>
      </c>
      <c r="P27" s="232">
        <v>621.93077584462799</v>
      </c>
      <c r="Q27" s="232">
        <v>488.91649154949681</v>
      </c>
      <c r="R27" s="232">
        <v>533.48550375579487</v>
      </c>
      <c r="S27" s="232">
        <v>638.28948121143605</v>
      </c>
      <c r="T27" s="232">
        <v>548.93544882672165</v>
      </c>
      <c r="U27" s="232">
        <v>425.54954622818371</v>
      </c>
      <c r="V27" s="232">
        <v>487.57718090092078</v>
      </c>
      <c r="W27" s="232">
        <v>649.56249395186012</v>
      </c>
      <c r="DA27" s="71" t="s">
        <v>366</v>
      </c>
    </row>
    <row r="28" spans="1:105" ht="12" customHeight="1" x14ac:dyDescent="0.25">
      <c r="A28" s="57" t="s">
        <v>181</v>
      </c>
      <c r="B28" s="263">
        <v>334.9974672706395</v>
      </c>
      <c r="C28" s="263">
        <v>340.58366054514778</v>
      </c>
      <c r="D28" s="263">
        <v>336.56996971090939</v>
      </c>
      <c r="E28" s="263">
        <v>323.59578937909959</v>
      </c>
      <c r="F28" s="263">
        <v>316.76056150853339</v>
      </c>
      <c r="G28" s="263">
        <v>312.37240565134613</v>
      </c>
      <c r="H28" s="263">
        <v>307.96621090060307</v>
      </c>
      <c r="I28" s="263">
        <v>290.31858311578151</v>
      </c>
      <c r="J28" s="263">
        <v>287.21565857527997</v>
      </c>
      <c r="K28" s="263">
        <v>254.92116257650429</v>
      </c>
      <c r="L28" s="263">
        <v>306.3099189512875</v>
      </c>
      <c r="M28" s="263">
        <v>301.29976407000981</v>
      </c>
      <c r="N28" s="263">
        <v>301.9145479864427</v>
      </c>
      <c r="O28" s="263">
        <v>300.87204711852007</v>
      </c>
      <c r="P28" s="263">
        <v>291.67193755456992</v>
      </c>
      <c r="Q28" s="263">
        <v>312.75481462209319</v>
      </c>
      <c r="R28" s="263">
        <v>318.1469470585273</v>
      </c>
      <c r="S28" s="263">
        <v>337.25547994329179</v>
      </c>
      <c r="T28" s="263">
        <v>318.86321864656179</v>
      </c>
      <c r="U28" s="263">
        <v>326.00701857901402</v>
      </c>
      <c r="V28" s="263">
        <v>319.31817081084529</v>
      </c>
      <c r="W28" s="263">
        <v>355.11645408047713</v>
      </c>
      <c r="DA28" s="70" t="s">
        <v>367</v>
      </c>
    </row>
    <row r="29" spans="1:105" ht="12" customHeight="1" x14ac:dyDescent="0.25">
      <c r="A29" s="60" t="s">
        <v>183</v>
      </c>
      <c r="B29" s="264">
        <v>334.9974672706395</v>
      </c>
      <c r="C29" s="264">
        <v>340.58366054514778</v>
      </c>
      <c r="D29" s="264">
        <v>336.56996971090939</v>
      </c>
      <c r="E29" s="264">
        <v>323.59578937909959</v>
      </c>
      <c r="F29" s="264">
        <v>316.76056150853339</v>
      </c>
      <c r="G29" s="264">
        <v>312.37240565134613</v>
      </c>
      <c r="H29" s="264">
        <v>307.96621090060307</v>
      </c>
      <c r="I29" s="264">
        <v>290.31858311578151</v>
      </c>
      <c r="J29" s="264">
        <v>287.21565857527997</v>
      </c>
      <c r="K29" s="264">
        <v>254.92116257650429</v>
      </c>
      <c r="L29" s="264">
        <v>306.3099189512875</v>
      </c>
      <c r="M29" s="264">
        <v>301.29976407000981</v>
      </c>
      <c r="N29" s="264">
        <v>301.9145479864427</v>
      </c>
      <c r="O29" s="264">
        <v>300.87204711852007</v>
      </c>
      <c r="P29" s="264">
        <v>291.67193755456992</v>
      </c>
      <c r="Q29" s="264">
        <v>312.75481462209319</v>
      </c>
      <c r="R29" s="264">
        <v>318.1469470585273</v>
      </c>
      <c r="S29" s="264">
        <v>337.25547994329179</v>
      </c>
      <c r="T29" s="264">
        <v>318.86321864656179</v>
      </c>
      <c r="U29" s="264">
        <v>326.00701857901402</v>
      </c>
      <c r="V29" s="264">
        <v>319.31817081084529</v>
      </c>
      <c r="W29" s="264">
        <v>355.11645408047713</v>
      </c>
      <c r="DA29" s="72" t="s">
        <v>368</v>
      </c>
    </row>
    <row r="30" spans="1:105" ht="12" customHeight="1" x14ac:dyDescent="0.25">
      <c r="A30" s="59" t="s">
        <v>33</v>
      </c>
      <c r="B30" s="232">
        <v>2.168695642322445</v>
      </c>
      <c r="C30" s="232">
        <v>2.1782327079167518</v>
      </c>
      <c r="D30" s="232">
        <v>2.1825648014475929</v>
      </c>
      <c r="E30" s="232">
        <v>2.1891313607945841</v>
      </c>
      <c r="F30" s="232">
        <v>2.199972439291241</v>
      </c>
      <c r="G30" s="232">
        <v>2.196017356448603</v>
      </c>
      <c r="H30" s="232">
        <v>0</v>
      </c>
      <c r="I30" s="232">
        <v>4.3920262602601232</v>
      </c>
      <c r="J30" s="232">
        <v>4.3958251177040042</v>
      </c>
      <c r="K30" s="232">
        <v>6.6156701755977583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1.357262299436073</v>
      </c>
      <c r="R30" s="232">
        <v>1.1768986528906049</v>
      </c>
      <c r="S30" s="232">
        <v>2.0976099372446271</v>
      </c>
      <c r="T30" s="232">
        <v>1.618625388851975</v>
      </c>
      <c r="U30" s="232">
        <v>1.788908540571029</v>
      </c>
      <c r="V30" s="232">
        <v>2.980868641788053</v>
      </c>
      <c r="W30" s="232">
        <v>2.2869340111577339</v>
      </c>
      <c r="DA30" s="71" t="s">
        <v>369</v>
      </c>
    </row>
    <row r="31" spans="1:105" ht="12" customHeight="1" x14ac:dyDescent="0.25">
      <c r="A31" s="59" t="s">
        <v>160</v>
      </c>
      <c r="B31" s="232">
        <v>7.2623127195506747</v>
      </c>
      <c r="C31" s="232">
        <v>7.2942347200791477</v>
      </c>
      <c r="D31" s="232">
        <v>4.8723528785701866</v>
      </c>
      <c r="E31" s="232">
        <v>7.3306677563222706</v>
      </c>
      <c r="F31" s="232">
        <v>7.3668085863826631</v>
      </c>
      <c r="G31" s="232">
        <v>7.3535946601262934</v>
      </c>
      <c r="H31" s="232">
        <v>7.3668494412182746</v>
      </c>
      <c r="I31" s="232">
        <v>7.3531549109246042</v>
      </c>
      <c r="J31" s="232">
        <v>7.3765275075624137</v>
      </c>
      <c r="K31" s="232">
        <v>4.9341416322540379</v>
      </c>
      <c r="L31" s="232">
        <v>7.3653035198543249</v>
      </c>
      <c r="M31" s="232">
        <v>7.3200228588671354</v>
      </c>
      <c r="N31" s="232">
        <v>7.3421294226376377</v>
      </c>
      <c r="O31" s="232">
        <v>9.8112698802604559</v>
      </c>
      <c r="P31" s="232">
        <v>9.8240899195912856</v>
      </c>
      <c r="Q31" s="232">
        <v>1.3826859885816729</v>
      </c>
      <c r="R31" s="232">
        <v>0.17402183185576151</v>
      </c>
      <c r="S31" s="232">
        <v>0.17643999574829</v>
      </c>
      <c r="T31" s="232">
        <v>0.15907608657967601</v>
      </c>
      <c r="U31" s="232">
        <v>1.748994897605478E-2</v>
      </c>
      <c r="V31" s="232">
        <v>1.0110451274176591</v>
      </c>
      <c r="W31" s="232">
        <v>4.9625549837313194</v>
      </c>
      <c r="DA31" s="71" t="s">
        <v>370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325.56645890876638</v>
      </c>
      <c r="C33" s="232">
        <v>331.11119311715191</v>
      </c>
      <c r="D33" s="232">
        <v>329.51505203089158</v>
      </c>
      <c r="E33" s="232">
        <v>314.07599026198278</v>
      </c>
      <c r="F33" s="232">
        <v>307.19378048285949</v>
      </c>
      <c r="G33" s="232">
        <v>302.82279363477119</v>
      </c>
      <c r="H33" s="232">
        <v>300.5993614593848</v>
      </c>
      <c r="I33" s="232">
        <v>278.57340194459681</v>
      </c>
      <c r="J33" s="232">
        <v>275.44330595001361</v>
      </c>
      <c r="K33" s="232">
        <v>243.37135076865249</v>
      </c>
      <c r="L33" s="232">
        <v>298.94461543143319</v>
      </c>
      <c r="M33" s="232">
        <v>293.9797412111426</v>
      </c>
      <c r="N33" s="232">
        <v>294.57241856380512</v>
      </c>
      <c r="O33" s="232">
        <v>291.06077723825962</v>
      </c>
      <c r="P33" s="232">
        <v>281.84784763497862</v>
      </c>
      <c r="Q33" s="232">
        <v>310.01486633407552</v>
      </c>
      <c r="R33" s="232">
        <v>316.79602657378092</v>
      </c>
      <c r="S33" s="232">
        <v>334.98143001029888</v>
      </c>
      <c r="T33" s="232">
        <v>317.08551717113022</v>
      </c>
      <c r="U33" s="232">
        <v>324.20062008946701</v>
      </c>
      <c r="V33" s="232">
        <v>315.32625704163962</v>
      </c>
      <c r="W33" s="232">
        <v>347.86696508558799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162.20515787984971</v>
      </c>
      <c r="C35" s="263">
        <f t="shared" si="1"/>
        <v>171.27291646383117</v>
      </c>
      <c r="D35" s="263">
        <f t="shared" si="1"/>
        <v>173.40849981650791</v>
      </c>
      <c r="E35" s="263">
        <f t="shared" si="1"/>
        <v>172.06032462396186</v>
      </c>
      <c r="F35" s="263">
        <f t="shared" si="1"/>
        <v>174.93799514764675</v>
      </c>
      <c r="G35" s="263">
        <f t="shared" si="1"/>
        <v>171.82848887877191</v>
      </c>
      <c r="H35" s="263">
        <f t="shared" si="1"/>
        <v>173.65326471171267</v>
      </c>
      <c r="I35" s="263">
        <f t="shared" si="1"/>
        <v>166.23434897778299</v>
      </c>
      <c r="J35" s="263">
        <f t="shared" si="1"/>
        <v>163.01710247664857</v>
      </c>
      <c r="K35" s="263">
        <f t="shared" si="1"/>
        <v>149.16968766672838</v>
      </c>
      <c r="L35" s="263">
        <f t="shared" si="1"/>
        <v>167.53024262774579</v>
      </c>
      <c r="M35" s="263">
        <f t="shared" si="1"/>
        <v>164.40691798376909</v>
      </c>
      <c r="N35" s="263">
        <f t="shared" si="1"/>
        <v>165.3426869441721</v>
      </c>
      <c r="O35" s="263">
        <f t="shared" si="1"/>
        <v>163.83925764152667</v>
      </c>
      <c r="P35" s="263">
        <f t="shared" si="1"/>
        <v>159.80301164756031</v>
      </c>
      <c r="Q35" s="263">
        <f t="shared" si="1"/>
        <v>175.8181387629059</v>
      </c>
      <c r="R35" s="263">
        <f t="shared" si="1"/>
        <v>193.73400605654652</v>
      </c>
      <c r="S35" s="263">
        <f t="shared" si="1"/>
        <v>218.00970047497259</v>
      </c>
      <c r="T35" s="263">
        <f t="shared" si="1"/>
        <v>196.04458623084446</v>
      </c>
      <c r="U35" s="263">
        <f t="shared" si="1"/>
        <v>180.05377080589034</v>
      </c>
      <c r="V35" s="263">
        <f t="shared" si="1"/>
        <v>181.88961312511887</v>
      </c>
      <c r="W35" s="263">
        <f t="shared" si="1"/>
        <v>196.51176338832136</v>
      </c>
      <c r="DA35" s="70"/>
    </row>
    <row r="36" spans="1:105" ht="12" customHeight="1" x14ac:dyDescent="0.25">
      <c r="A36" s="60" t="s">
        <v>192</v>
      </c>
      <c r="B36" s="264">
        <v>73.83706715504033</v>
      </c>
      <c r="C36" s="264">
        <v>75.068324606959109</v>
      </c>
      <c r="D36" s="264">
        <v>74.183663710619314</v>
      </c>
      <c r="E36" s="264">
        <v>71.324013957901855</v>
      </c>
      <c r="F36" s="264">
        <v>69.81745576386254</v>
      </c>
      <c r="G36" s="264">
        <v>68.850258723975202</v>
      </c>
      <c r="H36" s="264">
        <v>67.879085716729861</v>
      </c>
      <c r="I36" s="264">
        <v>63.989357568957587</v>
      </c>
      <c r="J36" s="264">
        <v>63.305439420140857</v>
      </c>
      <c r="K36" s="264">
        <v>56.18738300846848</v>
      </c>
      <c r="L36" s="264">
        <v>67.51402104658068</v>
      </c>
      <c r="M36" s="264">
        <v>66.409728690462103</v>
      </c>
      <c r="N36" s="264">
        <v>66.545233718883154</v>
      </c>
      <c r="O36" s="264">
        <v>66.315455245567705</v>
      </c>
      <c r="P36" s="264">
        <v>64.287651533373335</v>
      </c>
      <c r="Q36" s="264">
        <v>68.934545799587397</v>
      </c>
      <c r="R36" s="264">
        <v>70.123030142653221</v>
      </c>
      <c r="S36" s="264">
        <v>74.334757584481295</v>
      </c>
      <c r="T36" s="264">
        <v>70.280904152202766</v>
      </c>
      <c r="U36" s="264">
        <v>71.855474968072542</v>
      </c>
      <c r="V36" s="264">
        <v>70.381180532738469</v>
      </c>
      <c r="W36" s="264">
        <v>78.271509577165261</v>
      </c>
      <c r="DA36" s="72" t="s">
        <v>374</v>
      </c>
    </row>
    <row r="37" spans="1:105" ht="12" customHeight="1" x14ac:dyDescent="0.25">
      <c r="A37" s="59" t="s">
        <v>33</v>
      </c>
      <c r="B37" s="232">
        <v>0.47800398936042993</v>
      </c>
      <c r="C37" s="232">
        <v>0.48010606182827908</v>
      </c>
      <c r="D37" s="232">
        <v>0.48106090212472902</v>
      </c>
      <c r="E37" s="232">
        <v>0.48250824286862071</v>
      </c>
      <c r="F37" s="232">
        <v>0.48489773389227669</v>
      </c>
      <c r="G37" s="232">
        <v>0.48402599083154613</v>
      </c>
      <c r="H37" s="232">
        <v>0</v>
      </c>
      <c r="I37" s="232">
        <v>0.96805011861040335</v>
      </c>
      <c r="J37" s="232">
        <v>0.96888742790256532</v>
      </c>
      <c r="K37" s="232">
        <v>1.458165301997856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0.29915529919365769</v>
      </c>
      <c r="R37" s="232">
        <v>0.25940119958565511</v>
      </c>
      <c r="S37" s="232">
        <v>0.46233593066626077</v>
      </c>
      <c r="T37" s="232">
        <v>0.35676255259256212</v>
      </c>
      <c r="U37" s="232">
        <v>0.39429480204892559</v>
      </c>
      <c r="V37" s="232">
        <v>0.65701570784188634</v>
      </c>
      <c r="W37" s="232">
        <v>0.50406500543653188</v>
      </c>
      <c r="DA37" s="71" t="s">
        <v>375</v>
      </c>
    </row>
    <row r="38" spans="1:105" ht="12" customHeight="1" x14ac:dyDescent="0.25">
      <c r="A38" s="59" t="s">
        <v>160</v>
      </c>
      <c r="B38" s="232">
        <v>1.6006923167008791</v>
      </c>
      <c r="C38" s="232">
        <v>1.6077282710797209</v>
      </c>
      <c r="D38" s="232">
        <v>1.0739193034178851</v>
      </c>
      <c r="E38" s="232">
        <v>1.615758506548852</v>
      </c>
      <c r="F38" s="232">
        <v>1.6237243366130309</v>
      </c>
      <c r="G38" s="232">
        <v>1.6208118442639909</v>
      </c>
      <c r="H38" s="232">
        <v>1.623733341460933</v>
      </c>
      <c r="I38" s="232">
        <v>1.620714918780938</v>
      </c>
      <c r="J38" s="232">
        <v>1.625866492019967</v>
      </c>
      <c r="K38" s="232">
        <v>1.087538213412494</v>
      </c>
      <c r="L38" s="232">
        <v>1.623392603662237</v>
      </c>
      <c r="M38" s="232">
        <v>1.6134122559498341</v>
      </c>
      <c r="N38" s="232">
        <v>1.6182847818438011</v>
      </c>
      <c r="O38" s="232">
        <v>2.1625100599335432</v>
      </c>
      <c r="P38" s="232">
        <v>2.165335735341519</v>
      </c>
      <c r="Q38" s="232">
        <v>0.30475895541848519</v>
      </c>
      <c r="R38" s="232">
        <v>3.8356295018780767E-2</v>
      </c>
      <c r="S38" s="232">
        <v>3.8889284510251351E-2</v>
      </c>
      <c r="T38" s="232">
        <v>3.506209101591614E-2</v>
      </c>
      <c r="U38" s="232">
        <v>3.8549740319077631E-3</v>
      </c>
      <c r="V38" s="232">
        <v>0.22284528769169251</v>
      </c>
      <c r="W38" s="232">
        <v>1.0938008235695811</v>
      </c>
      <c r="DA38" s="71" t="s">
        <v>376</v>
      </c>
    </row>
    <row r="39" spans="1:105" ht="12" customHeight="1" x14ac:dyDescent="0.25">
      <c r="A39" s="59" t="s">
        <v>162</v>
      </c>
      <c r="B39" s="232">
        <v>71.758370848979027</v>
      </c>
      <c r="C39" s="232">
        <v>72.980490274051107</v>
      </c>
      <c r="D39" s="232">
        <v>72.628683505076694</v>
      </c>
      <c r="E39" s="232">
        <v>69.225747208484378</v>
      </c>
      <c r="F39" s="232">
        <v>67.708833693357235</v>
      </c>
      <c r="G39" s="232">
        <v>66.745420888879664</v>
      </c>
      <c r="H39" s="232">
        <v>66.255352375268927</v>
      </c>
      <c r="I39" s="232">
        <v>61.400592531566247</v>
      </c>
      <c r="J39" s="232">
        <v>60.710685500218332</v>
      </c>
      <c r="K39" s="232">
        <v>53.641679493058128</v>
      </c>
      <c r="L39" s="232">
        <v>65.890628442918441</v>
      </c>
      <c r="M39" s="232">
        <v>64.796316434512264</v>
      </c>
      <c r="N39" s="232">
        <v>64.926948937039356</v>
      </c>
      <c r="O39" s="232">
        <v>64.152945185634167</v>
      </c>
      <c r="P39" s="232">
        <v>62.122315798031813</v>
      </c>
      <c r="Q39" s="232">
        <v>68.330631544975247</v>
      </c>
      <c r="R39" s="232">
        <v>69.825272648048781</v>
      </c>
      <c r="S39" s="232">
        <v>73.833532369304777</v>
      </c>
      <c r="T39" s="232">
        <v>69.889079508594293</v>
      </c>
      <c r="U39" s="232">
        <v>71.457325191991714</v>
      </c>
      <c r="V39" s="232">
        <v>69.501319537204893</v>
      </c>
      <c r="W39" s="232">
        <v>76.673643748159151</v>
      </c>
      <c r="DA39" s="71" t="s">
        <v>377</v>
      </c>
    </row>
    <row r="40" spans="1:105" ht="12" customHeight="1" x14ac:dyDescent="0.25">
      <c r="A40" s="60" t="s">
        <v>197</v>
      </c>
      <c r="B40" s="264">
        <v>88.368090724809377</v>
      </c>
      <c r="C40" s="264">
        <v>96.204591856872071</v>
      </c>
      <c r="D40" s="264">
        <v>99.224836105888599</v>
      </c>
      <c r="E40" s="264">
        <v>100.73631066606001</v>
      </c>
      <c r="F40" s="264">
        <v>105.12053938378421</v>
      </c>
      <c r="G40" s="264">
        <v>102.97823015479671</v>
      </c>
      <c r="H40" s="264">
        <v>105.7741789949828</v>
      </c>
      <c r="I40" s="264">
        <v>102.2449914088254</v>
      </c>
      <c r="J40" s="264">
        <v>99.711663056507732</v>
      </c>
      <c r="K40" s="264">
        <v>92.982304658259892</v>
      </c>
      <c r="L40" s="264">
        <v>100.0162215811651</v>
      </c>
      <c r="M40" s="264">
        <v>97.997189293306988</v>
      </c>
      <c r="N40" s="264">
        <v>98.797453225288933</v>
      </c>
      <c r="O40" s="264">
        <v>97.523802395958981</v>
      </c>
      <c r="P40" s="264">
        <v>95.515360114186976</v>
      </c>
      <c r="Q40" s="264">
        <v>106.88359296331851</v>
      </c>
      <c r="R40" s="264">
        <v>123.6109759138933</v>
      </c>
      <c r="S40" s="264">
        <v>143.67494289049131</v>
      </c>
      <c r="T40" s="264">
        <v>125.76368207864169</v>
      </c>
      <c r="U40" s="264">
        <v>108.1982958378178</v>
      </c>
      <c r="V40" s="264">
        <v>111.5084325923804</v>
      </c>
      <c r="W40" s="264">
        <v>118.24025381115609</v>
      </c>
      <c r="DA40" s="72" t="s">
        <v>378</v>
      </c>
    </row>
    <row r="41" spans="1:105" ht="12" customHeight="1" x14ac:dyDescent="0.25">
      <c r="A41" s="64" t="s">
        <v>30</v>
      </c>
      <c r="B41" s="231">
        <v>1.575201881179668</v>
      </c>
      <c r="C41" s="231">
        <v>1.1142461661909431</v>
      </c>
      <c r="D41" s="231">
        <v>1.1430359551482749</v>
      </c>
      <c r="E41" s="231">
        <v>0.89907289488738118</v>
      </c>
      <c r="F41" s="231">
        <v>1.1141153055847479</v>
      </c>
      <c r="G41" s="231">
        <v>1.1084606030039279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2.4761785017480298</v>
      </c>
      <c r="S41" s="231">
        <v>5.3109301501963886</v>
      </c>
      <c r="T41" s="231">
        <v>6.7978698274996123</v>
      </c>
      <c r="U41" s="231">
        <v>2.7184004238096242</v>
      </c>
      <c r="V41" s="231">
        <v>2.5640971371694188</v>
      </c>
      <c r="W41" s="231">
        <v>3.010305817344836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0.16116077771383619</v>
      </c>
      <c r="C43" s="231">
        <v>0.15747609728104769</v>
      </c>
      <c r="D43" s="231">
        <v>0.15573847572215019</v>
      </c>
      <c r="E43" s="231">
        <v>0.1493774450165106</v>
      </c>
      <c r="F43" s="231">
        <v>0.1325872848832102</v>
      </c>
      <c r="G43" s="231">
        <v>0.13621292654732911</v>
      </c>
      <c r="H43" s="231">
        <v>0</v>
      </c>
      <c r="I43" s="231">
        <v>0.26165654423471252</v>
      </c>
      <c r="J43" s="231">
        <v>0.26219240047848819</v>
      </c>
      <c r="K43" s="231">
        <v>0.42500952055120728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7.3883519357534594E-2</v>
      </c>
      <c r="R43" s="231">
        <v>5.9148677332914942E-2</v>
      </c>
      <c r="S43" s="231">
        <v>9.5100212098846518E-2</v>
      </c>
      <c r="T43" s="231">
        <v>7.7911298559495509E-2</v>
      </c>
      <c r="U43" s="231">
        <v>0.1011176173846514</v>
      </c>
      <c r="V43" s="231">
        <v>0.14660125037953209</v>
      </c>
      <c r="W43" s="231">
        <v>0.10074778341324001</v>
      </c>
      <c r="DA43" s="73" t="s">
        <v>381</v>
      </c>
    </row>
    <row r="44" spans="1:105" ht="12" customHeight="1" x14ac:dyDescent="0.25">
      <c r="A44" s="64" t="s">
        <v>160</v>
      </c>
      <c r="B44" s="231">
        <v>0.53967921687272635</v>
      </c>
      <c r="C44" s="231">
        <v>0.52733925635914192</v>
      </c>
      <c r="D44" s="231">
        <v>0.34767023182343382</v>
      </c>
      <c r="E44" s="231">
        <v>0.50021503474641826</v>
      </c>
      <c r="F44" s="231">
        <v>0.44398062961073859</v>
      </c>
      <c r="G44" s="231">
        <v>0.45612328443454958</v>
      </c>
      <c r="H44" s="231">
        <v>0.42573620210191571</v>
      </c>
      <c r="I44" s="231">
        <v>0.43806684869436219</v>
      </c>
      <c r="J44" s="231">
        <v>0.43997870766377922</v>
      </c>
      <c r="K44" s="231">
        <v>0.316983331060116</v>
      </c>
      <c r="L44" s="231">
        <v>0.47154042217197162</v>
      </c>
      <c r="M44" s="231">
        <v>0.49125493092011852</v>
      </c>
      <c r="N44" s="231">
        <v>0.49097387989506669</v>
      </c>
      <c r="O44" s="231">
        <v>0.63502634006237102</v>
      </c>
      <c r="P44" s="231">
        <v>0.62937266632886035</v>
      </c>
      <c r="Q44" s="231">
        <v>7.5267475597908584E-2</v>
      </c>
      <c r="R44" s="231">
        <v>8.7460047269473633E-3</v>
      </c>
      <c r="S44" s="231">
        <v>7.9993332985555474E-3</v>
      </c>
      <c r="T44" s="231">
        <v>7.6570060994630299E-3</v>
      </c>
      <c r="U44" s="231">
        <v>9.886150848568559E-4</v>
      </c>
      <c r="V44" s="231">
        <v>4.9723922011086441E-2</v>
      </c>
      <c r="W44" s="231">
        <v>0.2186186449796842</v>
      </c>
      <c r="DA44" s="73" t="s">
        <v>382</v>
      </c>
    </row>
    <row r="45" spans="1:105" ht="12" customHeight="1" x14ac:dyDescent="0.25">
      <c r="A45" s="64" t="s">
        <v>70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5.7107699999860264</v>
      </c>
      <c r="T46" s="231">
        <v>5.1238979999928898</v>
      </c>
      <c r="U46" s="231">
        <v>6.6890069999914727</v>
      </c>
      <c r="V46" s="231">
        <v>7.5129040799868623</v>
      </c>
      <c r="W46" s="231">
        <v>7.9086099599803399</v>
      </c>
      <c r="DA46" s="73" t="s">
        <v>384</v>
      </c>
    </row>
    <row r="47" spans="1:105" ht="12" customHeight="1" x14ac:dyDescent="0.25">
      <c r="A47" s="64" t="s">
        <v>162</v>
      </c>
      <c r="B47" s="231">
        <v>24.19359484629582</v>
      </c>
      <c r="C47" s="231">
        <v>23.93779979000902</v>
      </c>
      <c r="D47" s="231">
        <v>23.51278271177063</v>
      </c>
      <c r="E47" s="231">
        <v>21.43127169368972</v>
      </c>
      <c r="F47" s="231">
        <v>18.513863428376911</v>
      </c>
      <c r="G47" s="231">
        <v>18.78326636404045</v>
      </c>
      <c r="H47" s="231">
        <v>17.371880818676772</v>
      </c>
      <c r="I47" s="231">
        <v>16.59611062166411</v>
      </c>
      <c r="J47" s="231">
        <v>16.429029738217992</v>
      </c>
      <c r="K47" s="231">
        <v>15.63486968978752</v>
      </c>
      <c r="L47" s="231">
        <v>19.138989966480541</v>
      </c>
      <c r="M47" s="231">
        <v>19.729309627175791</v>
      </c>
      <c r="N47" s="231">
        <v>19.698285732531801</v>
      </c>
      <c r="O47" s="231">
        <v>18.838668425296081</v>
      </c>
      <c r="P47" s="231">
        <v>18.05636275898997</v>
      </c>
      <c r="Q47" s="231">
        <v>16.875875346595819</v>
      </c>
      <c r="R47" s="231">
        <v>15.921562923144791</v>
      </c>
      <c r="S47" s="231">
        <v>15.18719208824912</v>
      </c>
      <c r="T47" s="231">
        <v>15.262669526476341</v>
      </c>
      <c r="U47" s="231">
        <v>18.325360695974499</v>
      </c>
      <c r="V47" s="231">
        <v>15.50797070080654</v>
      </c>
      <c r="W47" s="231">
        <v>15.32480844837403</v>
      </c>
      <c r="DA47" s="73" t="s">
        <v>385</v>
      </c>
    </row>
    <row r="48" spans="1:105" ht="12" customHeight="1" x14ac:dyDescent="0.25">
      <c r="A48" s="64" t="s">
        <v>36</v>
      </c>
      <c r="B48" s="231">
        <v>61.898454002747343</v>
      </c>
      <c r="C48" s="231">
        <v>70.467730547031934</v>
      </c>
      <c r="D48" s="231">
        <v>74.06560873142412</v>
      </c>
      <c r="E48" s="231">
        <v>77.75637359772</v>
      </c>
      <c r="F48" s="231">
        <v>84.915992735328587</v>
      </c>
      <c r="G48" s="231">
        <v>82.494166976770472</v>
      </c>
      <c r="H48" s="231">
        <v>87.976561974204131</v>
      </c>
      <c r="I48" s="231">
        <v>84.949157394232259</v>
      </c>
      <c r="J48" s="231">
        <v>82.580462210147473</v>
      </c>
      <c r="K48" s="231">
        <v>76.605442116861042</v>
      </c>
      <c r="L48" s="231">
        <v>80.405691192512549</v>
      </c>
      <c r="M48" s="231">
        <v>77.776624735211072</v>
      </c>
      <c r="N48" s="231">
        <v>78.608193612862067</v>
      </c>
      <c r="O48" s="231">
        <v>78.050107630600536</v>
      </c>
      <c r="P48" s="231">
        <v>76.829624688868151</v>
      </c>
      <c r="Q48" s="231">
        <v>89.858566621767281</v>
      </c>
      <c r="R48" s="231">
        <v>105.1453398069406</v>
      </c>
      <c r="S48" s="231">
        <v>117.36295110666239</v>
      </c>
      <c r="T48" s="231">
        <v>98.493676420013927</v>
      </c>
      <c r="U48" s="231">
        <v>80.363421485572687</v>
      </c>
      <c r="V48" s="231">
        <v>85.72713550202694</v>
      </c>
      <c r="W48" s="231">
        <v>91.677163157064001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33.503491732320008</v>
      </c>
      <c r="C52" s="281">
        <v>48.481534260262492</v>
      </c>
      <c r="D52" s="281">
        <v>67.391870351055971</v>
      </c>
      <c r="E52" s="281">
        <v>55.088948054714344</v>
      </c>
      <c r="F52" s="281">
        <v>43.009360437343851</v>
      </c>
      <c r="G52" s="281">
        <v>68.81297737599985</v>
      </c>
      <c r="H52" s="281">
        <v>62.720693226331761</v>
      </c>
      <c r="I52" s="281">
        <v>59.019576273920059</v>
      </c>
      <c r="J52" s="281">
        <v>64.441877652336132</v>
      </c>
      <c r="K52" s="281">
        <v>20.795991465160348</v>
      </c>
      <c r="L52" s="281">
        <v>22.40121516538284</v>
      </c>
      <c r="M52" s="281">
        <v>22.787514163730989</v>
      </c>
      <c r="N52" s="281">
        <v>20.347910061991179</v>
      </c>
      <c r="O52" s="281">
        <v>15.2304033874789</v>
      </c>
      <c r="P52" s="281">
        <v>25.222779015588891</v>
      </c>
      <c r="Q52" s="281">
        <v>16.409482855996529</v>
      </c>
      <c r="R52" s="281">
        <v>10.963956766544619</v>
      </c>
      <c r="S52" s="281">
        <v>14.036569477195799</v>
      </c>
      <c r="T52" s="281">
        <v>19.427623000000001</v>
      </c>
      <c r="U52" s="281">
        <v>18.1068182322275</v>
      </c>
      <c r="V52" s="281">
        <v>17.126081328859101</v>
      </c>
      <c r="W52" s="281">
        <v>83.401514685915799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13.457930490561314</v>
      </c>
      <c r="C54" s="225">
        <f t="shared" si="2"/>
        <v>11.608262607425504</v>
      </c>
      <c r="D54" s="225">
        <f t="shared" si="2"/>
        <v>10.586789474943078</v>
      </c>
      <c r="E54" s="225">
        <f t="shared" si="2"/>
        <v>9.9420822683906707</v>
      </c>
      <c r="F54" s="225">
        <f t="shared" si="2"/>
        <v>11.271646024284559</v>
      </c>
      <c r="G54" s="225">
        <f t="shared" si="2"/>
        <v>11.493762078542291</v>
      </c>
      <c r="H54" s="225">
        <f t="shared" si="2"/>
        <v>13.003115143732087</v>
      </c>
      <c r="I54" s="225">
        <f t="shared" si="2"/>
        <v>12.857171159609344</v>
      </c>
      <c r="J54" s="225">
        <f t="shared" si="2"/>
        <v>11.804899618507665</v>
      </c>
      <c r="K54" s="225">
        <f t="shared" si="2"/>
        <v>5.2615172523543654</v>
      </c>
      <c r="L54" s="225">
        <f t="shared" si="2"/>
        <v>10.458037954364722</v>
      </c>
      <c r="M54" s="225">
        <f t="shared" si="2"/>
        <v>13.552267537152764</v>
      </c>
      <c r="N54" s="225">
        <f t="shared" si="2"/>
        <v>11.123314641191188</v>
      </c>
      <c r="O54" s="225">
        <f t="shared" si="2"/>
        <v>10.537762367116235</v>
      </c>
      <c r="P54" s="225">
        <f t="shared" si="2"/>
        <v>9.6039508614326241</v>
      </c>
      <c r="Q54" s="225">
        <f t="shared" si="2"/>
        <v>9.2352910775277124</v>
      </c>
      <c r="R54" s="225">
        <f t="shared" si="2"/>
        <v>8.944370035634801</v>
      </c>
      <c r="S54" s="225">
        <f t="shared" si="2"/>
        <v>0</v>
      </c>
      <c r="T54" s="225">
        <f t="shared" si="2"/>
        <v>0</v>
      </c>
      <c r="U54" s="225">
        <f t="shared" si="2"/>
        <v>0</v>
      </c>
      <c r="V54" s="225">
        <f t="shared" si="2"/>
        <v>0</v>
      </c>
      <c r="W54" s="225">
        <f t="shared" si="2"/>
        <v>0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2.9487350294131048E-2</v>
      </c>
      <c r="C59" s="262">
        <v>2.448354054910145E-2</v>
      </c>
      <c r="D59" s="262">
        <v>2.1779579677715322E-2</v>
      </c>
      <c r="E59" s="262">
        <v>1.9859730853389952E-2</v>
      </c>
      <c r="F59" s="262">
        <v>2.1727846690179659E-2</v>
      </c>
      <c r="G59" s="262">
        <v>2.2181702202172329E-2</v>
      </c>
      <c r="H59" s="262">
        <v>2.4628138446259561E-2</v>
      </c>
      <c r="I59" s="262">
        <v>2.37341402477124E-2</v>
      </c>
      <c r="J59" s="262">
        <v>2.1978584441649861E-2</v>
      </c>
      <c r="K59" s="262">
        <v>9.4551249784673077E-3</v>
      </c>
      <c r="L59" s="262">
        <v>2.0401973674313161E-2</v>
      </c>
      <c r="M59" s="262">
        <v>2.6571359586373501E-2</v>
      </c>
      <c r="N59" s="262">
        <v>2.1732824038824899E-2</v>
      </c>
      <c r="O59" s="262">
        <v>2.0702271014405579E-2</v>
      </c>
      <c r="P59" s="262">
        <v>1.8746765816900799E-2</v>
      </c>
      <c r="Q59" s="262">
        <v>1.7590585782654648E-2</v>
      </c>
      <c r="R59" s="262">
        <v>1.5768452297348912E-2</v>
      </c>
      <c r="S59" s="262">
        <v>0</v>
      </c>
      <c r="T59" s="262">
        <v>0</v>
      </c>
      <c r="U59" s="262">
        <v>0</v>
      </c>
      <c r="V59" s="262">
        <v>0</v>
      </c>
      <c r="W59" s="262">
        <v>0</v>
      </c>
      <c r="DA59" s="68" t="s">
        <v>395</v>
      </c>
    </row>
    <row r="60" spans="1:105" ht="12" customHeight="1" x14ac:dyDescent="0.25">
      <c r="A60" s="37" t="s">
        <v>160</v>
      </c>
      <c r="B60" s="228">
        <v>6.4341300200470609E-4</v>
      </c>
      <c r="C60" s="228">
        <v>5.2773589562405147E-4</v>
      </c>
      <c r="D60" s="228">
        <v>3.1734986479379292E-4</v>
      </c>
      <c r="E60" s="228">
        <v>4.5296226753302921E-4</v>
      </c>
      <c r="F60" s="228">
        <v>5.0885232646098461E-4</v>
      </c>
      <c r="G60" s="228">
        <v>5.2587899344332318E-4</v>
      </c>
      <c r="H60" s="228">
        <v>5.8912887690017125E-4</v>
      </c>
      <c r="I60" s="228">
        <v>6.103693614134103E-4</v>
      </c>
      <c r="J60" s="228">
        <v>5.7324704116068622E-4</v>
      </c>
      <c r="K60" s="228">
        <v>1.878851947386496E-4</v>
      </c>
      <c r="L60" s="228">
        <v>4.9057088660354792E-4</v>
      </c>
      <c r="M60" s="228">
        <v>6.455463387559702E-4</v>
      </c>
      <c r="N60" s="228">
        <v>5.2851115614219451E-4</v>
      </c>
      <c r="O60" s="228">
        <v>6.7508952726543869E-4</v>
      </c>
      <c r="P60" s="228">
        <v>6.3142829108232812E-4</v>
      </c>
      <c r="Q60" s="228">
        <v>7.8106768377610264E-5</v>
      </c>
      <c r="R60" s="228">
        <v>8.6571427430367005E-6</v>
      </c>
      <c r="S60" s="228">
        <v>0</v>
      </c>
      <c r="T60" s="228">
        <v>0</v>
      </c>
      <c r="U60" s="228">
        <v>0</v>
      </c>
      <c r="V60" s="228">
        <v>0</v>
      </c>
      <c r="W60" s="228">
        <v>0</v>
      </c>
      <c r="DA60" s="69" t="s">
        <v>396</v>
      </c>
    </row>
    <row r="61" spans="1:105" ht="12" customHeight="1" x14ac:dyDescent="0.25">
      <c r="A61" s="37" t="s">
        <v>162</v>
      </c>
      <c r="B61" s="228">
        <v>2.8843937292126341E-2</v>
      </c>
      <c r="C61" s="228">
        <v>2.3955804653477391E-2</v>
      </c>
      <c r="D61" s="228">
        <v>2.1462229812921532E-2</v>
      </c>
      <c r="E61" s="228">
        <v>1.940676858585692E-2</v>
      </c>
      <c r="F61" s="228">
        <v>2.1218994363718671E-2</v>
      </c>
      <c r="G61" s="228">
        <v>2.1655823208729E-2</v>
      </c>
      <c r="H61" s="228">
        <v>2.403900956935939E-2</v>
      </c>
      <c r="I61" s="228">
        <v>2.3123770886298991E-2</v>
      </c>
      <c r="J61" s="228">
        <v>2.140533740048918E-2</v>
      </c>
      <c r="K61" s="228">
        <v>9.2672397837286584E-3</v>
      </c>
      <c r="L61" s="228">
        <v>1.9911402787709611E-2</v>
      </c>
      <c r="M61" s="228">
        <v>2.592581324761753E-2</v>
      </c>
      <c r="N61" s="228">
        <v>2.1204312882682711E-2</v>
      </c>
      <c r="O61" s="228">
        <v>2.0027181487140139E-2</v>
      </c>
      <c r="P61" s="228">
        <v>1.8115337525818471E-2</v>
      </c>
      <c r="Q61" s="228">
        <v>1.7512479014277039E-2</v>
      </c>
      <c r="R61" s="228">
        <v>1.575979515460587E-2</v>
      </c>
      <c r="S61" s="228">
        <v>0</v>
      </c>
      <c r="T61" s="228">
        <v>0</v>
      </c>
      <c r="U61" s="228">
        <v>0</v>
      </c>
      <c r="V61" s="228">
        <v>0</v>
      </c>
      <c r="W61" s="228">
        <v>0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5.5050724322099054</v>
      </c>
      <c r="C65" s="263">
        <v>4.8992967864450296</v>
      </c>
      <c r="D65" s="263">
        <v>4.54555202818747</v>
      </c>
      <c r="E65" s="263">
        <v>4.3804849885020776</v>
      </c>
      <c r="F65" s="263">
        <v>5.1125109814182768</v>
      </c>
      <c r="G65" s="263">
        <v>5.1850742191052142</v>
      </c>
      <c r="H65" s="263">
        <v>5.9673637009777396</v>
      </c>
      <c r="I65" s="263">
        <v>5.9765838128541091</v>
      </c>
      <c r="J65" s="263">
        <v>5.4455232476540614</v>
      </c>
      <c r="K65" s="263">
        <v>2.4940200819398051</v>
      </c>
      <c r="L65" s="263">
        <v>4.7411173487037264</v>
      </c>
      <c r="M65" s="263">
        <v>6.1126483361488546</v>
      </c>
      <c r="N65" s="263">
        <v>5.032732246088492</v>
      </c>
      <c r="O65" s="263">
        <v>4.7538959690848976</v>
      </c>
      <c r="P65" s="263">
        <v>4.3440722619045431</v>
      </c>
      <c r="Q65" s="263">
        <v>4.24778150436389</v>
      </c>
      <c r="R65" s="263">
        <v>4.3362816970593494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DA65" s="70" t="s">
        <v>401</v>
      </c>
    </row>
    <row r="66" spans="1:105" ht="12" customHeight="1" x14ac:dyDescent="0.25">
      <c r="A66" s="18" t="s">
        <v>30</v>
      </c>
      <c r="B66" s="232">
        <v>9.891493549777633E-2</v>
      </c>
      <c r="C66" s="232">
        <v>5.7150705970750233E-2</v>
      </c>
      <c r="D66" s="232">
        <v>5.2630209480770247E-2</v>
      </c>
      <c r="E66" s="232">
        <v>3.9349629910859482E-2</v>
      </c>
      <c r="F66" s="232">
        <v>5.4483550359873019E-2</v>
      </c>
      <c r="G66" s="232">
        <v>5.6135179116406891E-2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8.6912252865319534E-2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1" t="s">
        <v>402</v>
      </c>
    </row>
    <row r="67" spans="1:105" ht="12" customHeight="1" x14ac:dyDescent="0.25">
      <c r="A67" s="18" t="s">
        <v>70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1.5192388367949929</v>
      </c>
      <c r="C68" s="232">
        <v>1.22779166659574</v>
      </c>
      <c r="D68" s="232">
        <v>1.0826279558597041</v>
      </c>
      <c r="E68" s="232">
        <v>0.93798023993527624</v>
      </c>
      <c r="F68" s="232">
        <v>0.90538295758028731</v>
      </c>
      <c r="G68" s="232">
        <v>0.95123094035021372</v>
      </c>
      <c r="H68" s="232">
        <v>0.98401389016154039</v>
      </c>
      <c r="I68" s="232">
        <v>0.97678649173732568</v>
      </c>
      <c r="J68" s="232">
        <v>0.90359683314527872</v>
      </c>
      <c r="K68" s="232">
        <v>0.42274010376915733</v>
      </c>
      <c r="L68" s="232">
        <v>0.91155244368925059</v>
      </c>
      <c r="M68" s="232">
        <v>1.236830685788934</v>
      </c>
      <c r="N68" s="232">
        <v>1.008440119704304</v>
      </c>
      <c r="O68" s="232">
        <v>0.92432863264032894</v>
      </c>
      <c r="P68" s="232">
        <v>0.82665677748590571</v>
      </c>
      <c r="Q68" s="232">
        <v>0.67162042397212574</v>
      </c>
      <c r="R68" s="232">
        <v>0.55883649010384073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1" t="s">
        <v>404</v>
      </c>
    </row>
    <row r="69" spans="1:105" ht="12" customHeight="1" x14ac:dyDescent="0.25">
      <c r="A69" s="18" t="s">
        <v>36</v>
      </c>
      <c r="B69" s="232">
        <v>3.8869186599171361</v>
      </c>
      <c r="C69" s="232">
        <v>3.6143544138785391</v>
      </c>
      <c r="D69" s="232">
        <v>3.4102938628469959</v>
      </c>
      <c r="E69" s="232">
        <v>3.4031551186559419</v>
      </c>
      <c r="F69" s="232">
        <v>4.1526444734781167</v>
      </c>
      <c r="G69" s="232">
        <v>4.1777080996385934</v>
      </c>
      <c r="H69" s="232">
        <v>4.9833498108162004</v>
      </c>
      <c r="I69" s="232">
        <v>4.9997973211167839</v>
      </c>
      <c r="J69" s="232">
        <v>4.541926414508783</v>
      </c>
      <c r="K69" s="232">
        <v>2.0712799781706468</v>
      </c>
      <c r="L69" s="232">
        <v>3.8295649050144749</v>
      </c>
      <c r="M69" s="232">
        <v>4.875817650359922</v>
      </c>
      <c r="N69" s="232">
        <v>4.0242921263841884</v>
      </c>
      <c r="O69" s="232">
        <v>3.829567336444569</v>
      </c>
      <c r="P69" s="232">
        <v>3.5174154844186369</v>
      </c>
      <c r="Q69" s="232">
        <v>3.5761610803917638</v>
      </c>
      <c r="R69" s="232">
        <v>3.6905329540901879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5.0895329377531997</v>
      </c>
      <c r="C72" s="263">
        <v>4.2256264145102191</v>
      </c>
      <c r="D72" s="263">
        <v>3.7590989010991311</v>
      </c>
      <c r="E72" s="263">
        <v>3.4286224825895801</v>
      </c>
      <c r="F72" s="263">
        <v>3.751708719795313</v>
      </c>
      <c r="G72" s="263">
        <v>3.8303859828525688</v>
      </c>
      <c r="H72" s="263">
        <v>4.2342710837868722</v>
      </c>
      <c r="I72" s="263">
        <v>4.120331101943969</v>
      </c>
      <c r="J72" s="263">
        <v>3.815742384499349</v>
      </c>
      <c r="K72" s="263">
        <v>1.65312515659973</v>
      </c>
      <c r="L72" s="263">
        <v>3.507674255195095</v>
      </c>
      <c r="M72" s="263">
        <v>4.5683655627886921</v>
      </c>
      <c r="N72" s="263">
        <v>3.7364849396727569</v>
      </c>
      <c r="O72" s="263">
        <v>3.5593038311155838</v>
      </c>
      <c r="P72" s="263">
        <v>3.2230973764516482</v>
      </c>
      <c r="Q72" s="263">
        <v>3.0323379878024639</v>
      </c>
      <c r="R72" s="263">
        <v>2.7170838743436079</v>
      </c>
      <c r="S72" s="263">
        <v>0</v>
      </c>
      <c r="T72" s="263">
        <v>0</v>
      </c>
      <c r="U72" s="263">
        <v>0</v>
      </c>
      <c r="V72" s="263">
        <v>0</v>
      </c>
      <c r="W72" s="263">
        <v>0</v>
      </c>
      <c r="DA72" s="70" t="s">
        <v>407</v>
      </c>
    </row>
    <row r="73" spans="1:105" ht="12" customHeight="1" x14ac:dyDescent="0.25">
      <c r="A73" s="60" t="s">
        <v>183</v>
      </c>
      <c r="B73" s="264">
        <v>5.0895329377531997</v>
      </c>
      <c r="C73" s="264">
        <v>4.2256264145102191</v>
      </c>
      <c r="D73" s="264">
        <v>3.7590989010991311</v>
      </c>
      <c r="E73" s="264">
        <v>3.4286224825895801</v>
      </c>
      <c r="F73" s="264">
        <v>3.751708719795313</v>
      </c>
      <c r="G73" s="264">
        <v>3.8303859828525688</v>
      </c>
      <c r="H73" s="264">
        <v>4.2342710837868722</v>
      </c>
      <c r="I73" s="264">
        <v>4.120331101943969</v>
      </c>
      <c r="J73" s="264">
        <v>3.815742384499349</v>
      </c>
      <c r="K73" s="264">
        <v>1.65312515659973</v>
      </c>
      <c r="L73" s="264">
        <v>3.507674255195095</v>
      </c>
      <c r="M73" s="264">
        <v>4.5683655627886921</v>
      </c>
      <c r="N73" s="264">
        <v>3.7364849396727569</v>
      </c>
      <c r="O73" s="264">
        <v>3.5593038311155838</v>
      </c>
      <c r="P73" s="264">
        <v>3.2230973764516482</v>
      </c>
      <c r="Q73" s="264">
        <v>3.0323379878024639</v>
      </c>
      <c r="R73" s="264">
        <v>2.7170838743436079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DA73" s="72" t="s">
        <v>408</v>
      </c>
    </row>
    <row r="74" spans="1:105" ht="12" customHeight="1" x14ac:dyDescent="0.25">
      <c r="A74" s="59" t="s">
        <v>33</v>
      </c>
      <c r="B74" s="232">
        <v>3.2948451800218423E-2</v>
      </c>
      <c r="C74" s="232">
        <v>2.7025364789345242E-2</v>
      </c>
      <c r="D74" s="232">
        <v>2.4376734958696321E-2</v>
      </c>
      <c r="E74" s="232">
        <v>2.3194693031586808E-2</v>
      </c>
      <c r="F74" s="232">
        <v>2.6056450160623801E-2</v>
      </c>
      <c r="G74" s="232">
        <v>2.692809591392099E-2</v>
      </c>
      <c r="H74" s="232">
        <v>0</v>
      </c>
      <c r="I74" s="232">
        <v>6.2333599890460202E-2</v>
      </c>
      <c r="J74" s="232">
        <v>5.8399797210477229E-2</v>
      </c>
      <c r="K74" s="232">
        <v>4.290161979692466E-2</v>
      </c>
      <c r="L74" s="232">
        <v>0</v>
      </c>
      <c r="M74" s="232">
        <v>0</v>
      </c>
      <c r="N74" s="232">
        <v>0</v>
      </c>
      <c r="O74" s="232">
        <v>0</v>
      </c>
      <c r="P74" s="232">
        <v>0</v>
      </c>
      <c r="Q74" s="232">
        <v>1.315943939972648E-2</v>
      </c>
      <c r="R74" s="232">
        <v>1.005111751368626E-2</v>
      </c>
      <c r="S74" s="232">
        <v>0</v>
      </c>
      <c r="T74" s="232">
        <v>0</v>
      </c>
      <c r="U74" s="232">
        <v>0</v>
      </c>
      <c r="V74" s="232">
        <v>0</v>
      </c>
      <c r="W74" s="232">
        <v>0</v>
      </c>
      <c r="DA74" s="71" t="s">
        <v>409</v>
      </c>
    </row>
    <row r="75" spans="1:105" ht="12" customHeight="1" x14ac:dyDescent="0.25">
      <c r="A75" s="59" t="s">
        <v>160</v>
      </c>
      <c r="B75" s="232">
        <v>0.1103345051876356</v>
      </c>
      <c r="C75" s="232">
        <v>9.0499675931218493E-2</v>
      </c>
      <c r="D75" s="232">
        <v>5.4418569687997617E-2</v>
      </c>
      <c r="E75" s="232">
        <v>7.7671258732838172E-2</v>
      </c>
      <c r="F75" s="232">
        <v>8.725240250544973E-2</v>
      </c>
      <c r="G75" s="232">
        <v>9.0171556130236141E-2</v>
      </c>
      <c r="H75" s="232">
        <v>0.1012878571202401</v>
      </c>
      <c r="I75" s="232">
        <v>0.1043592613043713</v>
      </c>
      <c r="J75" s="232">
        <v>9.7999283188990427E-2</v>
      </c>
      <c r="K75" s="232">
        <v>3.1997161695264453E-2</v>
      </c>
      <c r="L75" s="232">
        <v>8.4342960968232253E-2</v>
      </c>
      <c r="M75" s="232">
        <v>0.110987608803784</v>
      </c>
      <c r="N75" s="232">
        <v>9.0865962557212285E-2</v>
      </c>
      <c r="O75" s="232">
        <v>0.1160669155123065</v>
      </c>
      <c r="P75" s="232">
        <v>0.1085603185254516</v>
      </c>
      <c r="Q75" s="232">
        <v>1.340593670298763E-2</v>
      </c>
      <c r="R75" s="232">
        <v>1.4862060362064099E-3</v>
      </c>
      <c r="S75" s="232">
        <v>0</v>
      </c>
      <c r="T75" s="232">
        <v>0</v>
      </c>
      <c r="U75" s="232">
        <v>0</v>
      </c>
      <c r="V75" s="232">
        <v>0</v>
      </c>
      <c r="W75" s="232">
        <v>0</v>
      </c>
      <c r="DA75" s="71" t="s">
        <v>410</v>
      </c>
    </row>
    <row r="76" spans="1:105" ht="12" customHeight="1" x14ac:dyDescent="0.25">
      <c r="A76" s="59" t="s">
        <v>70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4.9462499807653453</v>
      </c>
      <c r="C77" s="232">
        <v>4.1081013737896557</v>
      </c>
      <c r="D77" s="232">
        <v>3.6803035964524371</v>
      </c>
      <c r="E77" s="232">
        <v>3.3277565308251549</v>
      </c>
      <c r="F77" s="232">
        <v>3.6383998671292388</v>
      </c>
      <c r="G77" s="232">
        <v>3.7132863308084119</v>
      </c>
      <c r="H77" s="232">
        <v>4.1329832266666324</v>
      </c>
      <c r="I77" s="232">
        <v>3.9536382407491368</v>
      </c>
      <c r="J77" s="232">
        <v>3.659343304099882</v>
      </c>
      <c r="K77" s="232">
        <v>1.5782263751075409</v>
      </c>
      <c r="L77" s="232">
        <v>3.423331294226863</v>
      </c>
      <c r="M77" s="232">
        <v>4.4573779539849081</v>
      </c>
      <c r="N77" s="232">
        <v>3.6456189771155452</v>
      </c>
      <c r="O77" s="232">
        <v>3.4432369156032769</v>
      </c>
      <c r="P77" s="232">
        <v>3.1145370579261971</v>
      </c>
      <c r="Q77" s="232">
        <v>3.0057726116997499</v>
      </c>
      <c r="R77" s="232">
        <v>2.7055465507937151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2.780829502624095</v>
      </c>
      <c r="C79" s="263">
        <f t="shared" si="3"/>
        <v>2.3978901261836363</v>
      </c>
      <c r="D79" s="263">
        <f t="shared" si="3"/>
        <v>2.185506317034732</v>
      </c>
      <c r="E79" s="263">
        <f t="shared" si="3"/>
        <v>2.0571731211599706</v>
      </c>
      <c r="F79" s="263">
        <f t="shared" si="3"/>
        <v>2.3380589137246393</v>
      </c>
      <c r="G79" s="263">
        <f t="shared" si="3"/>
        <v>2.3775975503821893</v>
      </c>
      <c r="H79" s="263">
        <f t="shared" si="3"/>
        <v>2.694212446852978</v>
      </c>
      <c r="I79" s="263">
        <f t="shared" si="3"/>
        <v>2.662265378483621</v>
      </c>
      <c r="J79" s="263">
        <f t="shared" si="3"/>
        <v>2.4438660542487494</v>
      </c>
      <c r="K79" s="263">
        <f t="shared" si="3"/>
        <v>1.0915753539967132</v>
      </c>
      <c r="L79" s="263">
        <f t="shared" si="3"/>
        <v>2.1648345421744333</v>
      </c>
      <c r="M79" s="263">
        <f t="shared" si="3"/>
        <v>2.8129074423598341</v>
      </c>
      <c r="N79" s="263">
        <f t="shared" si="3"/>
        <v>2.3090720443344948</v>
      </c>
      <c r="O79" s="263">
        <f t="shared" si="3"/>
        <v>2.1871294538002539</v>
      </c>
      <c r="P79" s="263">
        <f t="shared" si="3"/>
        <v>1.9926775887081041</v>
      </c>
      <c r="Q79" s="263">
        <f t="shared" si="3"/>
        <v>1.92358143713469</v>
      </c>
      <c r="R79" s="263">
        <f t="shared" si="3"/>
        <v>1.8670435163654335</v>
      </c>
      <c r="S79" s="263">
        <f t="shared" si="3"/>
        <v>0</v>
      </c>
      <c r="T79" s="263">
        <f t="shared" si="3"/>
        <v>0</v>
      </c>
      <c r="U79" s="263">
        <f t="shared" si="3"/>
        <v>0</v>
      </c>
      <c r="V79" s="263">
        <f t="shared" si="3"/>
        <v>0</v>
      </c>
      <c r="W79" s="263">
        <f t="shared" si="3"/>
        <v>0</v>
      </c>
      <c r="DA79" s="70"/>
    </row>
    <row r="80" spans="1:105" ht="12" customHeight="1" x14ac:dyDescent="0.25">
      <c r="A80" s="60" t="s">
        <v>192</v>
      </c>
      <c r="B80" s="264">
        <v>1.2658555215862211</v>
      </c>
      <c r="C80" s="264">
        <v>1.050986916557751</v>
      </c>
      <c r="D80" s="264">
        <v>0.93495339520205289</v>
      </c>
      <c r="E80" s="264">
        <v>0.85275815170117675</v>
      </c>
      <c r="F80" s="264">
        <v>0.93311532834535427</v>
      </c>
      <c r="G80" s="264">
        <v>0.9526837345394763</v>
      </c>
      <c r="H80" s="264">
        <v>1.053136996431479</v>
      </c>
      <c r="I80" s="264">
        <v>1.024798137658135</v>
      </c>
      <c r="J80" s="264">
        <v>0.94904161647913121</v>
      </c>
      <c r="K80" s="264">
        <v>0.4111610304812473</v>
      </c>
      <c r="L80" s="264">
        <v>0.87241970494540133</v>
      </c>
      <c r="M80" s="264">
        <v>1.13623211461783</v>
      </c>
      <c r="N80" s="264">
        <v>0.92932890896989384</v>
      </c>
      <c r="O80" s="264">
        <v>0.88526088007000092</v>
      </c>
      <c r="P80" s="264">
        <v>0.80164047673744099</v>
      </c>
      <c r="Q80" s="264">
        <v>0.75419529299085908</v>
      </c>
      <c r="R80" s="264">
        <v>0.67578610198936961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DA80" s="72" t="s">
        <v>414</v>
      </c>
    </row>
    <row r="81" spans="1:105" ht="12" customHeight="1" x14ac:dyDescent="0.25">
      <c r="A81" s="59" t="s">
        <v>33</v>
      </c>
      <c r="B81" s="232">
        <v>8.1948540561830371E-3</v>
      </c>
      <c r="C81" s="232">
        <v>6.7216791127746988E-3</v>
      </c>
      <c r="D81" s="232">
        <v>6.0629187241947168E-3</v>
      </c>
      <c r="E81" s="232">
        <v>5.7689243010367926E-3</v>
      </c>
      <c r="F81" s="232">
        <v>6.4806931622536403E-3</v>
      </c>
      <c r="G81" s="232">
        <v>6.6974866486448504E-3</v>
      </c>
      <c r="H81" s="232">
        <v>0</v>
      </c>
      <c r="I81" s="232">
        <v>1.550345239272948E-2</v>
      </c>
      <c r="J81" s="232">
        <v>1.452504712368226E-2</v>
      </c>
      <c r="K81" s="232">
        <v>1.0670380360855681E-2</v>
      </c>
      <c r="L81" s="232">
        <v>0</v>
      </c>
      <c r="M81" s="232">
        <v>0</v>
      </c>
      <c r="N81" s="232">
        <v>0</v>
      </c>
      <c r="O81" s="232">
        <v>0</v>
      </c>
      <c r="P81" s="232">
        <v>0</v>
      </c>
      <c r="Q81" s="232">
        <v>3.2729818686421108E-3</v>
      </c>
      <c r="R81" s="232">
        <v>2.4998880562168979E-3</v>
      </c>
      <c r="S81" s="232">
        <v>0</v>
      </c>
      <c r="T81" s="232">
        <v>0</v>
      </c>
      <c r="U81" s="232">
        <v>0</v>
      </c>
      <c r="V81" s="232">
        <v>0</v>
      </c>
      <c r="W81" s="232">
        <v>0</v>
      </c>
      <c r="DA81" s="71" t="s">
        <v>415</v>
      </c>
    </row>
    <row r="82" spans="1:105" ht="12" customHeight="1" x14ac:dyDescent="0.25">
      <c r="A82" s="59" t="s">
        <v>160</v>
      </c>
      <c r="B82" s="232">
        <v>2.7442113907393061E-2</v>
      </c>
      <c r="C82" s="232">
        <v>2.2508846269471139E-2</v>
      </c>
      <c r="D82" s="232">
        <v>1.3534846469976179E-2</v>
      </c>
      <c r="E82" s="232">
        <v>1.931819539003108E-2</v>
      </c>
      <c r="F82" s="232">
        <v>2.170119278802532E-2</v>
      </c>
      <c r="G82" s="232">
        <v>2.2427237157810951E-2</v>
      </c>
      <c r="H82" s="232">
        <v>2.5192054904333488E-2</v>
      </c>
      <c r="I82" s="232">
        <v>2.595596664104027E-2</v>
      </c>
      <c r="J82" s="232">
        <v>2.4374129267554979E-2</v>
      </c>
      <c r="K82" s="232">
        <v>7.9582516318124543E-3</v>
      </c>
      <c r="L82" s="232">
        <v>2.0977563983641371E-2</v>
      </c>
      <c r="M82" s="232">
        <v>2.760455215639953E-2</v>
      </c>
      <c r="N82" s="232">
        <v>2.2599948135530019E-2</v>
      </c>
      <c r="O82" s="232">
        <v>2.886786423659438E-2</v>
      </c>
      <c r="P82" s="232">
        <v>2.7000842771098651E-2</v>
      </c>
      <c r="Q82" s="232">
        <v>3.3342900429295099E-3</v>
      </c>
      <c r="R82" s="232">
        <v>3.6964533684247572E-4</v>
      </c>
      <c r="S82" s="232">
        <v>0</v>
      </c>
      <c r="T82" s="232">
        <v>0</v>
      </c>
      <c r="U82" s="232">
        <v>0</v>
      </c>
      <c r="V82" s="232">
        <v>0</v>
      </c>
      <c r="W82" s="232">
        <v>0</v>
      </c>
      <c r="DA82" s="71" t="s">
        <v>416</v>
      </c>
    </row>
    <row r="83" spans="1:105" ht="12" customHeight="1" x14ac:dyDescent="0.25">
      <c r="A83" s="59" t="s">
        <v>162</v>
      </c>
      <c r="B83" s="232">
        <v>1.2302185536226451</v>
      </c>
      <c r="C83" s="232">
        <v>1.021756391175505</v>
      </c>
      <c r="D83" s="232">
        <v>0.915355630007882</v>
      </c>
      <c r="E83" s="232">
        <v>0.82767103201010883</v>
      </c>
      <c r="F83" s="232">
        <v>0.90493344239507534</v>
      </c>
      <c r="G83" s="232">
        <v>0.92355901073302049</v>
      </c>
      <c r="H83" s="232">
        <v>1.027944941527146</v>
      </c>
      <c r="I83" s="232">
        <v>0.98333871862436506</v>
      </c>
      <c r="J83" s="232">
        <v>0.91014244008789402</v>
      </c>
      <c r="K83" s="232">
        <v>0.39253239848857918</v>
      </c>
      <c r="L83" s="232">
        <v>0.85144214096175996</v>
      </c>
      <c r="M83" s="232">
        <v>1.1086275624614299</v>
      </c>
      <c r="N83" s="232">
        <v>0.90672896083436383</v>
      </c>
      <c r="O83" s="232">
        <v>0.85639301583340655</v>
      </c>
      <c r="P83" s="232">
        <v>0.77463963396634228</v>
      </c>
      <c r="Q83" s="232">
        <v>0.74758802107928746</v>
      </c>
      <c r="R83" s="232">
        <v>0.67291656859631022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1" t="s">
        <v>417</v>
      </c>
    </row>
    <row r="84" spans="1:105" ht="12" customHeight="1" x14ac:dyDescent="0.25">
      <c r="A84" s="60" t="s">
        <v>197</v>
      </c>
      <c r="B84" s="264">
        <v>1.514973981037874</v>
      </c>
      <c r="C84" s="264">
        <v>1.3469032096258851</v>
      </c>
      <c r="D84" s="264">
        <v>1.250552921832679</v>
      </c>
      <c r="E84" s="264">
        <v>1.204414969458794</v>
      </c>
      <c r="F84" s="264">
        <v>1.4049435853792851</v>
      </c>
      <c r="G84" s="264">
        <v>1.424913815842713</v>
      </c>
      <c r="H84" s="264">
        <v>1.641075450421499</v>
      </c>
      <c r="I84" s="264">
        <v>1.637467240825486</v>
      </c>
      <c r="J84" s="264">
        <v>1.494824437769618</v>
      </c>
      <c r="K84" s="264">
        <v>0.68041432351546594</v>
      </c>
      <c r="L84" s="264">
        <v>1.2924148372290321</v>
      </c>
      <c r="M84" s="264">
        <v>1.6766753277420039</v>
      </c>
      <c r="N84" s="264">
        <v>1.379743135364601</v>
      </c>
      <c r="O84" s="264">
        <v>1.3018685737302531</v>
      </c>
      <c r="P84" s="264">
        <v>1.1910371119706631</v>
      </c>
      <c r="Q84" s="264">
        <v>1.1693861441438309</v>
      </c>
      <c r="R84" s="264">
        <v>1.1912574143760639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418</v>
      </c>
    </row>
    <row r="85" spans="1:105" ht="12" customHeight="1" x14ac:dyDescent="0.25">
      <c r="A85" s="64" t="s">
        <v>30</v>
      </c>
      <c r="B85" s="231">
        <v>2.7005108351844592E-2</v>
      </c>
      <c r="C85" s="231">
        <v>1.5599897142006471E-2</v>
      </c>
      <c r="D85" s="231">
        <v>1.440593917378769E-2</v>
      </c>
      <c r="E85" s="231">
        <v>1.074941941070957E-2</v>
      </c>
      <c r="F85" s="231">
        <v>1.489023135849349E-2</v>
      </c>
      <c r="G85" s="231">
        <v>1.5337812906314269E-2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2.3863301601799052E-2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2.7629247502995299E-3</v>
      </c>
      <c r="C87" s="231">
        <v>2.2047290755389248E-3</v>
      </c>
      <c r="D87" s="231">
        <v>1.9628070299684231E-3</v>
      </c>
      <c r="E87" s="231">
        <v>1.7859739917794029E-3</v>
      </c>
      <c r="F87" s="231">
        <v>1.7720386186322881E-3</v>
      </c>
      <c r="G87" s="231">
        <v>1.8847836153515129E-3</v>
      </c>
      <c r="H87" s="231">
        <v>0</v>
      </c>
      <c r="I87" s="231">
        <v>4.1904646245093579E-3</v>
      </c>
      <c r="J87" s="231">
        <v>3.9306495912179336E-3</v>
      </c>
      <c r="K87" s="231">
        <v>3.110081713680058E-3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8.0834075110980408E-4</v>
      </c>
      <c r="R87" s="231">
        <v>5.7002462687824184E-4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DA87" s="73" t="s">
        <v>421</v>
      </c>
    </row>
    <row r="88" spans="1:105" ht="12" customHeight="1" x14ac:dyDescent="0.25">
      <c r="A88" s="64" t="s">
        <v>160</v>
      </c>
      <c r="B88" s="231">
        <v>9.2522081778953127E-3</v>
      </c>
      <c r="C88" s="231">
        <v>7.3829629463899558E-3</v>
      </c>
      <c r="D88" s="231">
        <v>4.3817661112290577E-3</v>
      </c>
      <c r="E88" s="231">
        <v>5.980628750581387E-3</v>
      </c>
      <c r="F88" s="231">
        <v>5.9338331144492308E-3</v>
      </c>
      <c r="G88" s="231">
        <v>6.3113958041555182E-3</v>
      </c>
      <c r="H88" s="231">
        <v>6.6052531559548126E-3</v>
      </c>
      <c r="I88" s="231">
        <v>7.0156992938703137E-3</v>
      </c>
      <c r="J88" s="231">
        <v>6.5959277395803862E-3</v>
      </c>
      <c r="K88" s="231">
        <v>2.319581124189615E-3</v>
      </c>
      <c r="L88" s="231">
        <v>6.09326995495163E-3</v>
      </c>
      <c r="M88" s="231">
        <v>8.4050882300317244E-3</v>
      </c>
      <c r="N88" s="231">
        <v>6.856632618695329E-3</v>
      </c>
      <c r="O88" s="231">
        <v>8.4771185629283607E-3</v>
      </c>
      <c r="P88" s="231">
        <v>7.8480173446601673E-3</v>
      </c>
      <c r="Q88" s="231">
        <v>8.2348226354146562E-4</v>
      </c>
      <c r="R88" s="231">
        <v>8.4286552226574011E-5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DA88" s="73" t="s">
        <v>422</v>
      </c>
    </row>
    <row r="89" spans="1:105" ht="12" customHeight="1" x14ac:dyDescent="0.25">
      <c r="A89" s="64" t="s">
        <v>70</v>
      </c>
      <c r="B89" s="231">
        <v>0</v>
      </c>
      <c r="C89" s="231">
        <v>0</v>
      </c>
      <c r="D89" s="231">
        <v>0</v>
      </c>
      <c r="E89" s="231">
        <v>0</v>
      </c>
      <c r="F89" s="231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0.41477264473272019</v>
      </c>
      <c r="C91" s="231">
        <v>0.33513888210775539</v>
      </c>
      <c r="D91" s="231">
        <v>0.29633688776510531</v>
      </c>
      <c r="E91" s="231">
        <v>0.25623476055208588</v>
      </c>
      <c r="F91" s="231">
        <v>0.24743911909853361</v>
      </c>
      <c r="G91" s="231">
        <v>0.25990479452348869</v>
      </c>
      <c r="H91" s="231">
        <v>0.26952293470914879</v>
      </c>
      <c r="I91" s="231">
        <v>0.26578893590424968</v>
      </c>
      <c r="J91" s="231">
        <v>0.2462953117892985</v>
      </c>
      <c r="K91" s="231">
        <v>0.1144109013250213</v>
      </c>
      <c r="L91" s="231">
        <v>0.24731502761463239</v>
      </c>
      <c r="M91" s="231">
        <v>0.33755709652305033</v>
      </c>
      <c r="N91" s="231">
        <v>0.27509387773322058</v>
      </c>
      <c r="O91" s="231">
        <v>0.25148189253574049</v>
      </c>
      <c r="P91" s="231">
        <v>0.22515538995458151</v>
      </c>
      <c r="Q91" s="231">
        <v>0.18463465021596251</v>
      </c>
      <c r="R91" s="231">
        <v>0.1534384769671534</v>
      </c>
      <c r="S91" s="231">
        <v>0</v>
      </c>
      <c r="T91" s="231">
        <v>0</v>
      </c>
      <c r="U91" s="231">
        <v>0</v>
      </c>
      <c r="V91" s="231">
        <v>0</v>
      </c>
      <c r="W91" s="231">
        <v>0</v>
      </c>
      <c r="DA91" s="73" t="s">
        <v>425</v>
      </c>
    </row>
    <row r="92" spans="1:105" ht="12" customHeight="1" x14ac:dyDescent="0.25">
      <c r="A92" s="64" t="s">
        <v>36</v>
      </c>
      <c r="B92" s="231">
        <v>1.0611810950251139</v>
      </c>
      <c r="C92" s="231">
        <v>0.98657673835419413</v>
      </c>
      <c r="D92" s="231">
        <v>0.93346552175258901</v>
      </c>
      <c r="E92" s="231">
        <v>0.92966418675363804</v>
      </c>
      <c r="F92" s="231">
        <v>1.1349083631891761</v>
      </c>
      <c r="G92" s="231">
        <v>1.141475028993403</v>
      </c>
      <c r="H92" s="231">
        <v>1.364947262556395</v>
      </c>
      <c r="I92" s="231">
        <v>1.3604721410028571</v>
      </c>
      <c r="J92" s="231">
        <v>1.2380025486495221</v>
      </c>
      <c r="K92" s="231">
        <v>0.56057375935257492</v>
      </c>
      <c r="L92" s="231">
        <v>1.0390065396594479</v>
      </c>
      <c r="M92" s="231">
        <v>1.3307131429889221</v>
      </c>
      <c r="N92" s="231">
        <v>1.097792625012685</v>
      </c>
      <c r="O92" s="231">
        <v>1.041909562631584</v>
      </c>
      <c r="P92" s="231">
        <v>0.95803370467142146</v>
      </c>
      <c r="Q92" s="231">
        <v>0.98311967091321728</v>
      </c>
      <c r="R92" s="231">
        <v>1.0133013246280069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5.3008267679981243E-2</v>
      </c>
      <c r="C96" s="281">
        <v>6.0965739737516698E-2</v>
      </c>
      <c r="D96" s="281">
        <v>7.4852648944030528E-2</v>
      </c>
      <c r="E96" s="281">
        <v>5.5941945285653542E-2</v>
      </c>
      <c r="F96" s="281">
        <v>4.7639562656151699E-2</v>
      </c>
      <c r="G96" s="281">
        <v>7.8522624000146507E-2</v>
      </c>
      <c r="H96" s="281">
        <v>8.2639773668238034E-2</v>
      </c>
      <c r="I96" s="281">
        <v>7.4256726079932681E-2</v>
      </c>
      <c r="J96" s="281">
        <v>7.7789347663855146E-2</v>
      </c>
      <c r="K96" s="281">
        <v>1.334153483964963E-2</v>
      </c>
      <c r="L96" s="281">
        <v>2.4009834617155359E-2</v>
      </c>
      <c r="M96" s="281">
        <v>3.1774836269010363E-2</v>
      </c>
      <c r="N96" s="281">
        <v>2.3292587056617759E-2</v>
      </c>
      <c r="O96" s="281">
        <v>1.673084210109594E-2</v>
      </c>
      <c r="P96" s="281">
        <v>2.5356868551428709E-2</v>
      </c>
      <c r="Q96" s="281">
        <v>1.399956244401356E-2</v>
      </c>
      <c r="R96" s="281">
        <v>8.1924955690624492E-3</v>
      </c>
      <c r="S96" s="281">
        <v>0</v>
      </c>
      <c r="T96" s="281">
        <v>0</v>
      </c>
      <c r="U96" s="281">
        <v>0</v>
      </c>
      <c r="V96" s="281">
        <v>0</v>
      </c>
      <c r="W96" s="281">
        <v>0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1.0000000000000002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</v>
      </c>
      <c r="G100" s="234">
        <f t="shared" si="4"/>
        <v>0.99999999999999989</v>
      </c>
      <c r="H100" s="234">
        <f t="shared" si="4"/>
        <v>1</v>
      </c>
      <c r="I100" s="234">
        <f t="shared" si="4"/>
        <v>0.99999999999999989</v>
      </c>
      <c r="J100" s="234">
        <f t="shared" si="4"/>
        <v>1</v>
      </c>
      <c r="K100" s="234">
        <f t="shared" si="4"/>
        <v>1</v>
      </c>
      <c r="L100" s="234">
        <f t="shared" si="4"/>
        <v>0.99999999999999989</v>
      </c>
      <c r="M100" s="234">
        <f t="shared" si="4"/>
        <v>1</v>
      </c>
      <c r="N100" s="234">
        <f t="shared" si="4"/>
        <v>0.99999999999999989</v>
      </c>
      <c r="O100" s="234">
        <f t="shared" si="4"/>
        <v>1</v>
      </c>
      <c r="P100" s="234">
        <f t="shared" si="4"/>
        <v>1</v>
      </c>
      <c r="Q100" s="234">
        <f t="shared" si="4"/>
        <v>1.0000000000000002</v>
      </c>
      <c r="R100" s="234">
        <f t="shared" si="4"/>
        <v>0.99999999999999989</v>
      </c>
      <c r="S100" s="234">
        <f t="shared" si="4"/>
        <v>1</v>
      </c>
      <c r="T100" s="234">
        <f t="shared" si="4"/>
        <v>1</v>
      </c>
      <c r="U100" s="234">
        <f t="shared" si="4"/>
        <v>0.99999999999999989</v>
      </c>
      <c r="V100" s="234">
        <f t="shared" si="4"/>
        <v>1.0000000000000002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8.9235956581956949E-4</v>
      </c>
      <c r="C105" s="270">
        <f t="shared" si="9"/>
        <v>8.4389098248970464E-4</v>
      </c>
      <c r="D105" s="270">
        <f t="shared" si="9"/>
        <v>8.0040464141837079E-4</v>
      </c>
      <c r="E105" s="270">
        <f t="shared" si="9"/>
        <v>7.785409500700273E-4</v>
      </c>
      <c r="F105" s="270">
        <f t="shared" si="9"/>
        <v>7.4328340212960193E-4</v>
      </c>
      <c r="G105" s="270">
        <f t="shared" si="9"/>
        <v>7.398109742919578E-4</v>
      </c>
      <c r="H105" s="270">
        <f t="shared" si="9"/>
        <v>7.1293432945233979E-4</v>
      </c>
      <c r="I105" s="270">
        <f t="shared" si="9"/>
        <v>6.9583420354637235E-4</v>
      </c>
      <c r="J105" s="270">
        <f t="shared" si="9"/>
        <v>7.026250043772643E-4</v>
      </c>
      <c r="K105" s="270">
        <f t="shared" si="9"/>
        <v>6.8994801286850933E-4</v>
      </c>
      <c r="L105" s="270">
        <f t="shared" si="9"/>
        <v>7.5848422702796969E-4</v>
      </c>
      <c r="M105" s="270">
        <f t="shared" si="9"/>
        <v>7.6805525165974677E-4</v>
      </c>
      <c r="N105" s="270">
        <f t="shared" si="9"/>
        <v>7.659683572341753E-4</v>
      </c>
      <c r="O105" s="270">
        <f t="shared" si="9"/>
        <v>7.7226942553462253E-4</v>
      </c>
      <c r="P105" s="270">
        <f t="shared" si="9"/>
        <v>7.625113660514461E-4</v>
      </c>
      <c r="Q105" s="270">
        <f t="shared" si="9"/>
        <v>6.4923827397163174E-4</v>
      </c>
      <c r="R105" s="270">
        <f t="shared" si="9"/>
        <v>5.8757342436087053E-4</v>
      </c>
      <c r="S105" s="270">
        <f t="shared" si="9"/>
        <v>5.6588143239352546E-4</v>
      </c>
      <c r="T105" s="270">
        <f t="shared" si="9"/>
        <v>5.9853127338989592E-4</v>
      </c>
      <c r="U105" s="270">
        <f t="shared" si="9"/>
        <v>6.6938492886489036E-4</v>
      </c>
      <c r="V105" s="270">
        <f t="shared" si="9"/>
        <v>6.5841981101365731E-4</v>
      </c>
      <c r="W105" s="270">
        <f t="shared" si="9"/>
        <v>6.5697572337683572E-4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0.19942768390434756</v>
      </c>
      <c r="C106" s="271">
        <f t="shared" si="10"/>
        <v>0.20395708912567279</v>
      </c>
      <c r="D106" s="271">
        <f t="shared" si="10"/>
        <v>0.20273298726053021</v>
      </c>
      <c r="E106" s="271">
        <f t="shared" si="10"/>
        <v>0.2079265779251476</v>
      </c>
      <c r="F106" s="271">
        <f t="shared" si="10"/>
        <v>0.21656199142251265</v>
      </c>
      <c r="G106" s="271">
        <f t="shared" si="10"/>
        <v>0.21218702424947686</v>
      </c>
      <c r="H106" s="271">
        <f t="shared" si="10"/>
        <v>0.21525337338272638</v>
      </c>
      <c r="I106" s="271">
        <f t="shared" si="10"/>
        <v>0.21365124562036655</v>
      </c>
      <c r="J106" s="271">
        <f t="shared" si="10"/>
        <v>0.21308505343076084</v>
      </c>
      <c r="K106" s="271">
        <f t="shared" si="10"/>
        <v>0.21778871625245233</v>
      </c>
      <c r="L106" s="271">
        <f t="shared" si="10"/>
        <v>0.21451866669205916</v>
      </c>
      <c r="M106" s="271">
        <f t="shared" si="10"/>
        <v>0.21191207446378041</v>
      </c>
      <c r="N106" s="271">
        <f t="shared" si="10"/>
        <v>0.21274067310793657</v>
      </c>
      <c r="O106" s="271">
        <f t="shared" si="10"/>
        <v>0.21472395205345368</v>
      </c>
      <c r="P106" s="271">
        <f t="shared" si="10"/>
        <v>0.21271488885980228</v>
      </c>
      <c r="Q106" s="271">
        <f t="shared" si="10"/>
        <v>0.19704412497126342</v>
      </c>
      <c r="R106" s="271">
        <f t="shared" si="10"/>
        <v>0.20702244167048101</v>
      </c>
      <c r="S106" s="271">
        <f t="shared" si="10"/>
        <v>0.22039990692350195</v>
      </c>
      <c r="T106" s="271">
        <f t="shared" si="10"/>
        <v>0.21238089736947877</v>
      </c>
      <c r="U106" s="271">
        <f t="shared" si="10"/>
        <v>0.19206233236655459</v>
      </c>
      <c r="V106" s="271">
        <f t="shared" si="10"/>
        <v>0.20783193512818643</v>
      </c>
      <c r="W106" s="271">
        <f t="shared" si="10"/>
        <v>0.21732655406202914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0.46485486949680299</v>
      </c>
      <c r="C107" s="271">
        <f t="shared" si="11"/>
        <v>0.46638302613533733</v>
      </c>
      <c r="D107" s="271">
        <f t="shared" si="11"/>
        <v>0.47126976608897531</v>
      </c>
      <c r="E107" s="271">
        <f t="shared" si="11"/>
        <v>0.47738941534700086</v>
      </c>
      <c r="F107" s="271">
        <f t="shared" si="11"/>
        <v>0.48540785656293389</v>
      </c>
      <c r="G107" s="271">
        <f t="shared" si="11"/>
        <v>0.47672072892930439</v>
      </c>
      <c r="H107" s="271">
        <f t="shared" si="11"/>
        <v>0.48673892120041473</v>
      </c>
      <c r="I107" s="271">
        <f t="shared" si="11"/>
        <v>0.49127674543634808</v>
      </c>
      <c r="J107" s="271">
        <f t="shared" si="11"/>
        <v>0.48626088842577198</v>
      </c>
      <c r="K107" s="271">
        <f t="shared" si="11"/>
        <v>0.50562522562057177</v>
      </c>
      <c r="L107" s="271">
        <f t="shared" si="11"/>
        <v>0.4948223948689055</v>
      </c>
      <c r="M107" s="271">
        <f t="shared" si="11"/>
        <v>0.49353900276942658</v>
      </c>
      <c r="N107" s="271">
        <f t="shared" si="11"/>
        <v>0.49463946107511325</v>
      </c>
      <c r="O107" s="271">
        <f t="shared" si="11"/>
        <v>0.49387011092162775</v>
      </c>
      <c r="P107" s="271">
        <f t="shared" si="11"/>
        <v>0.49251051163763443</v>
      </c>
      <c r="Q107" s="271">
        <f t="shared" si="11"/>
        <v>0.55433783408360315</v>
      </c>
      <c r="R107" s="271">
        <f t="shared" si="11"/>
        <v>0.56406964511375379</v>
      </c>
      <c r="S107" s="271">
        <f t="shared" si="11"/>
        <v>0.55284181835557478</v>
      </c>
      <c r="T107" s="271">
        <f t="shared" si="11"/>
        <v>0.54967252983690662</v>
      </c>
      <c r="U107" s="271">
        <f t="shared" si="11"/>
        <v>0.55252812104056215</v>
      </c>
      <c r="V107" s="271">
        <f t="shared" si="11"/>
        <v>0.53801602888157063</v>
      </c>
      <c r="W107" s="271">
        <f t="shared" si="11"/>
        <v>0.50385122005894167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0.21135154196744432</v>
      </c>
      <c r="C108" s="271">
        <f t="shared" si="12"/>
        <v>0.19986032102244178</v>
      </c>
      <c r="D108" s="271">
        <f t="shared" si="12"/>
        <v>0.18956895376391494</v>
      </c>
      <c r="E108" s="271">
        <f t="shared" si="12"/>
        <v>0.18443830728003707</v>
      </c>
      <c r="F108" s="271">
        <f t="shared" si="12"/>
        <v>0.17611251380501672</v>
      </c>
      <c r="G108" s="271">
        <f t="shared" si="12"/>
        <v>0.17530398767595015</v>
      </c>
      <c r="H108" s="271">
        <f t="shared" si="12"/>
        <v>0.16819766281016435</v>
      </c>
      <c r="I108" s="271">
        <f t="shared" si="12"/>
        <v>0.16576305479145009</v>
      </c>
      <c r="J108" s="271">
        <f t="shared" si="12"/>
        <v>0.16738875773349604</v>
      </c>
      <c r="K108" s="271">
        <f t="shared" si="12"/>
        <v>0.1655305606966605</v>
      </c>
      <c r="L108" s="271">
        <f t="shared" si="12"/>
        <v>0.17894393493784899</v>
      </c>
      <c r="M108" s="271">
        <f t="shared" si="12"/>
        <v>0.18120196054730456</v>
      </c>
      <c r="N108" s="271">
        <f t="shared" si="12"/>
        <v>0.18070961398688257</v>
      </c>
      <c r="O108" s="271">
        <f t="shared" si="12"/>
        <v>0.1821961814273319</v>
      </c>
      <c r="P108" s="271">
        <f t="shared" si="12"/>
        <v>0.17989402997967521</v>
      </c>
      <c r="Q108" s="271">
        <f t="shared" si="12"/>
        <v>0.1535765035488687</v>
      </c>
      <c r="R108" s="271">
        <f t="shared" si="12"/>
        <v>0.13893110114134558</v>
      </c>
      <c r="S108" s="271">
        <f t="shared" si="12"/>
        <v>0.13399682009066877</v>
      </c>
      <c r="T108" s="271">
        <f t="shared" si="12"/>
        <v>0.1416368006127425</v>
      </c>
      <c r="U108" s="271">
        <f t="shared" si="12"/>
        <v>0.15843611739755348</v>
      </c>
      <c r="V108" s="271">
        <f t="shared" si="12"/>
        <v>0.15616405420321547</v>
      </c>
      <c r="W108" s="271">
        <f t="shared" si="12"/>
        <v>0.15555343676352124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0.21135154196744432</v>
      </c>
      <c r="C109" s="272">
        <f t="shared" si="13"/>
        <v>0.19986032102244178</v>
      </c>
      <c r="D109" s="272">
        <f t="shared" si="13"/>
        <v>0.18956895376391494</v>
      </c>
      <c r="E109" s="272">
        <f t="shared" si="13"/>
        <v>0.18443830728003707</v>
      </c>
      <c r="F109" s="272">
        <f t="shared" si="13"/>
        <v>0.17611251380501672</v>
      </c>
      <c r="G109" s="272">
        <f t="shared" si="13"/>
        <v>0.17530398767595015</v>
      </c>
      <c r="H109" s="272">
        <f t="shared" si="13"/>
        <v>0.16819766281016435</v>
      </c>
      <c r="I109" s="272">
        <f t="shared" si="13"/>
        <v>0.16576305479145009</v>
      </c>
      <c r="J109" s="272">
        <f t="shared" si="13"/>
        <v>0.16738875773349604</v>
      </c>
      <c r="K109" s="272">
        <f t="shared" si="13"/>
        <v>0.1655305606966605</v>
      </c>
      <c r="L109" s="272">
        <f t="shared" si="13"/>
        <v>0.17894393493784899</v>
      </c>
      <c r="M109" s="272">
        <f t="shared" si="13"/>
        <v>0.18120196054730456</v>
      </c>
      <c r="N109" s="272">
        <f t="shared" si="13"/>
        <v>0.18070961398688257</v>
      </c>
      <c r="O109" s="272">
        <f t="shared" si="13"/>
        <v>0.1821961814273319</v>
      </c>
      <c r="P109" s="272">
        <f t="shared" si="13"/>
        <v>0.17989402997967521</v>
      </c>
      <c r="Q109" s="272">
        <f t="shared" si="13"/>
        <v>0.1535765035488687</v>
      </c>
      <c r="R109" s="272">
        <f t="shared" si="13"/>
        <v>0.13893110114134558</v>
      </c>
      <c r="S109" s="272">
        <f t="shared" si="13"/>
        <v>0.13399682009066877</v>
      </c>
      <c r="T109" s="272">
        <f t="shared" si="13"/>
        <v>0.1416368006127425</v>
      </c>
      <c r="U109" s="272">
        <f t="shared" si="13"/>
        <v>0.15843611739755348</v>
      </c>
      <c r="V109" s="272">
        <f t="shared" si="13"/>
        <v>0.15616405420321547</v>
      </c>
      <c r="W109" s="272">
        <f t="shared" si="13"/>
        <v>0.15555343676352124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0.10233602812669272</v>
      </c>
      <c r="C111" s="271">
        <f t="shared" si="15"/>
        <v>0.10050587867932535</v>
      </c>
      <c r="D111" s="271">
        <f t="shared" si="15"/>
        <v>9.767023454950835E-2</v>
      </c>
      <c r="E111" s="271">
        <f t="shared" si="15"/>
        <v>9.8068380570055944E-2</v>
      </c>
      <c r="F111" s="271">
        <f t="shared" si="15"/>
        <v>9.726201373914381E-2</v>
      </c>
      <c r="G111" s="271">
        <f t="shared" si="15"/>
        <v>9.6430474497168711E-2</v>
      </c>
      <c r="H111" s="271">
        <f t="shared" si="15"/>
        <v>9.4841811309266791E-2</v>
      </c>
      <c r="I111" s="271">
        <f t="shared" si="15"/>
        <v>9.4914742287908957E-2</v>
      </c>
      <c r="J111" s="271">
        <f t="shared" si="15"/>
        <v>9.5006067594772758E-2</v>
      </c>
      <c r="K111" s="271">
        <f t="shared" si="15"/>
        <v>9.6861875996697308E-2</v>
      </c>
      <c r="L111" s="271">
        <f t="shared" si="15"/>
        <v>9.7869899021026774E-2</v>
      </c>
      <c r="M111" s="271">
        <f t="shared" si="15"/>
        <v>9.8874474588956804E-2</v>
      </c>
      <c r="N111" s="271">
        <f t="shared" si="15"/>
        <v>9.8965132129297098E-2</v>
      </c>
      <c r="O111" s="271">
        <f t="shared" si="15"/>
        <v>9.9214557803091796E-2</v>
      </c>
      <c r="P111" s="271">
        <f t="shared" si="15"/>
        <v>9.8561445469158696E-2</v>
      </c>
      <c r="Q111" s="271">
        <f t="shared" si="15"/>
        <v>8.6334514288143926E-2</v>
      </c>
      <c r="R111" s="271">
        <f t="shared" si="15"/>
        <v>8.4601405227404655E-2</v>
      </c>
      <c r="S111" s="271">
        <f t="shared" si="15"/>
        <v>8.6618626975245819E-2</v>
      </c>
      <c r="T111" s="271">
        <f t="shared" si="15"/>
        <v>8.708162731670753E-2</v>
      </c>
      <c r="U111" s="271">
        <f t="shared" si="15"/>
        <v>8.7504313537839246E-2</v>
      </c>
      <c r="V111" s="271">
        <f t="shared" si="15"/>
        <v>8.8953971303747117E-2</v>
      </c>
      <c r="W111" s="271">
        <f t="shared" si="15"/>
        <v>8.6079030718711508E-2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4.6584167112415795E-2</v>
      </c>
      <c r="C112" s="272">
        <f t="shared" si="16"/>
        <v>4.4051377657252269E-2</v>
      </c>
      <c r="D112" s="272">
        <f t="shared" si="16"/>
        <v>4.1783048939497761E-2</v>
      </c>
      <c r="E112" s="272">
        <f t="shared" si="16"/>
        <v>4.0652198930196594E-2</v>
      </c>
      <c r="F112" s="272">
        <f t="shared" si="16"/>
        <v>3.8817103945918925E-2</v>
      </c>
      <c r="G112" s="272">
        <f t="shared" si="16"/>
        <v>3.8638896037140137E-2</v>
      </c>
      <c r="H112" s="272">
        <f t="shared" si="16"/>
        <v>3.7072585131521694E-2</v>
      </c>
      <c r="I112" s="272">
        <f t="shared" si="16"/>
        <v>3.6535971176680129E-2</v>
      </c>
      <c r="J112" s="272">
        <f t="shared" si="16"/>
        <v>3.6894293698590486E-2</v>
      </c>
      <c r="K112" s="272">
        <f t="shared" si="16"/>
        <v>3.6484726962119379E-2</v>
      </c>
      <c r="L112" s="272">
        <f t="shared" si="16"/>
        <v>3.9441179805454425E-2</v>
      </c>
      <c r="M112" s="272">
        <f t="shared" si="16"/>
        <v>3.9938873086306836E-2</v>
      </c>
      <c r="N112" s="272">
        <f t="shared" si="16"/>
        <v>3.9830354576177125E-2</v>
      </c>
      <c r="O112" s="272">
        <f t="shared" si="16"/>
        <v>4.0158010127800382E-2</v>
      </c>
      <c r="P112" s="272">
        <f t="shared" si="16"/>
        <v>3.9650591034675206E-2</v>
      </c>
      <c r="Q112" s="272">
        <f t="shared" si="16"/>
        <v>3.3849923399011786E-2</v>
      </c>
      <c r="R112" s="272">
        <f t="shared" si="16"/>
        <v>3.0621918214712152E-2</v>
      </c>
      <c r="S112" s="272">
        <f t="shared" si="16"/>
        <v>2.9534349271970486E-2</v>
      </c>
      <c r="T112" s="272">
        <f t="shared" si="16"/>
        <v>3.1218283659497723E-2</v>
      </c>
      <c r="U112" s="272">
        <f t="shared" si="16"/>
        <v>3.4921034882380166E-2</v>
      </c>
      <c r="V112" s="272">
        <f t="shared" si="16"/>
        <v>3.4420247565903839E-2</v>
      </c>
      <c r="W112" s="272">
        <f t="shared" si="16"/>
        <v>3.4285660874045873E-2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5.5751861014276927E-2</v>
      </c>
      <c r="C113" s="272">
        <f t="shared" si="17"/>
        <v>5.6454501022073091E-2</v>
      </c>
      <c r="D113" s="272">
        <f t="shared" si="17"/>
        <v>5.5887185610010583E-2</v>
      </c>
      <c r="E113" s="272">
        <f t="shared" si="17"/>
        <v>5.741618163985935E-2</v>
      </c>
      <c r="F113" s="272">
        <f t="shared" si="17"/>
        <v>5.8444909793224892E-2</v>
      </c>
      <c r="G113" s="272">
        <f t="shared" si="17"/>
        <v>5.7791578460028567E-2</v>
      </c>
      <c r="H113" s="272">
        <f t="shared" si="17"/>
        <v>5.7769226177745089E-2</v>
      </c>
      <c r="I113" s="272">
        <f t="shared" si="17"/>
        <v>5.8378771111228821E-2</v>
      </c>
      <c r="J113" s="272">
        <f t="shared" si="17"/>
        <v>5.8111773896182287E-2</v>
      </c>
      <c r="K113" s="272">
        <f t="shared" si="17"/>
        <v>6.0377149034577929E-2</v>
      </c>
      <c r="L113" s="272">
        <f t="shared" si="17"/>
        <v>5.8428719215572335E-2</v>
      </c>
      <c r="M113" s="272">
        <f t="shared" si="17"/>
        <v>5.8935601502649967E-2</v>
      </c>
      <c r="N113" s="272">
        <f t="shared" si="17"/>
        <v>5.9134777553119959E-2</v>
      </c>
      <c r="O113" s="272">
        <f t="shared" si="17"/>
        <v>5.9056547675291421E-2</v>
      </c>
      <c r="P113" s="272">
        <f t="shared" si="17"/>
        <v>5.8910854434483489E-2</v>
      </c>
      <c r="Q113" s="272">
        <f t="shared" si="17"/>
        <v>5.2484590889132141E-2</v>
      </c>
      <c r="R113" s="272">
        <f t="shared" si="17"/>
        <v>5.3979487012692499E-2</v>
      </c>
      <c r="S113" s="272">
        <f t="shared" si="17"/>
        <v>5.7084277703275337E-2</v>
      </c>
      <c r="T113" s="272">
        <f t="shared" si="17"/>
        <v>5.5863343657209803E-2</v>
      </c>
      <c r="U113" s="272">
        <f t="shared" si="17"/>
        <v>5.2583278655459087E-2</v>
      </c>
      <c r="V113" s="272">
        <f t="shared" si="17"/>
        <v>5.4533723737843286E-2</v>
      </c>
      <c r="W113" s="272">
        <f t="shared" si="17"/>
        <v>5.1793369844665628E-2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2.1137516938892882E-2</v>
      </c>
      <c r="C115" s="283">
        <f t="shared" si="19"/>
        <v>2.8449794054733069E-2</v>
      </c>
      <c r="D115" s="283">
        <f t="shared" si="19"/>
        <v>3.7957653695652883E-2</v>
      </c>
      <c r="E115" s="283">
        <f t="shared" si="19"/>
        <v>3.1398777927688484E-2</v>
      </c>
      <c r="F115" s="283">
        <f t="shared" si="19"/>
        <v>2.391234106826334E-2</v>
      </c>
      <c r="G115" s="283">
        <f t="shared" si="19"/>
        <v>3.8617973673807864E-2</v>
      </c>
      <c r="H115" s="283">
        <f t="shared" si="19"/>
        <v>3.425529696797542E-2</v>
      </c>
      <c r="I115" s="283">
        <f t="shared" si="19"/>
        <v>3.3698377660379836E-2</v>
      </c>
      <c r="J115" s="283">
        <f t="shared" si="19"/>
        <v>3.7556607810821097E-2</v>
      </c>
      <c r="K115" s="283">
        <f t="shared" si="19"/>
        <v>1.3503673420749719E-2</v>
      </c>
      <c r="L115" s="283">
        <f t="shared" si="19"/>
        <v>1.3086620253131618E-2</v>
      </c>
      <c r="M115" s="283">
        <f t="shared" si="19"/>
        <v>1.3704432378871966E-2</v>
      </c>
      <c r="N115" s="283">
        <f t="shared" si="19"/>
        <v>1.2179151343536272E-2</v>
      </c>
      <c r="O115" s="283">
        <f t="shared" si="19"/>
        <v>9.2229283689602894E-3</v>
      </c>
      <c r="P115" s="283">
        <f t="shared" si="19"/>
        <v>1.555661268767808E-2</v>
      </c>
      <c r="Q115" s="283">
        <f t="shared" si="19"/>
        <v>8.0577848341492134E-3</v>
      </c>
      <c r="R115" s="283">
        <f t="shared" si="19"/>
        <v>4.787833422654003E-3</v>
      </c>
      <c r="S115" s="283">
        <f t="shared" si="19"/>
        <v>5.5769462226150836E-3</v>
      </c>
      <c r="T115" s="283">
        <f t="shared" si="19"/>
        <v>8.6296135907746874E-3</v>
      </c>
      <c r="U115" s="283">
        <f t="shared" si="19"/>
        <v>8.7997307286255735E-3</v>
      </c>
      <c r="V115" s="283">
        <f t="shared" si="19"/>
        <v>8.3755906722668503E-3</v>
      </c>
      <c r="W115" s="283">
        <f t="shared" si="19"/>
        <v>3.6532782673419681E-2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0.99999999999999989</v>
      </c>
      <c r="D117" s="234">
        <f t="shared" si="20"/>
        <v>1</v>
      </c>
      <c r="E117" s="234">
        <f t="shared" si="20"/>
        <v>1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1.0000000000000002</v>
      </c>
      <c r="J117" s="234">
        <f t="shared" si="20"/>
        <v>1</v>
      </c>
      <c r="K117" s="234">
        <f t="shared" si="20"/>
        <v>1</v>
      </c>
      <c r="L117" s="234">
        <f t="shared" si="20"/>
        <v>1.0000000000000002</v>
      </c>
      <c r="M117" s="234">
        <f t="shared" si="20"/>
        <v>1</v>
      </c>
      <c r="N117" s="234">
        <f t="shared" si="20"/>
        <v>0.99999999999999989</v>
      </c>
      <c r="O117" s="234">
        <f t="shared" si="20"/>
        <v>1.0000000000000002</v>
      </c>
      <c r="P117" s="234">
        <f t="shared" si="20"/>
        <v>1</v>
      </c>
      <c r="Q117" s="234">
        <f t="shared" si="20"/>
        <v>1</v>
      </c>
      <c r="R117" s="234">
        <f t="shared" si="20"/>
        <v>1.0000000000000002</v>
      </c>
      <c r="S117" s="234">
        <f t="shared" si="20"/>
        <v>0</v>
      </c>
      <c r="T117" s="234">
        <f t="shared" si="20"/>
        <v>0</v>
      </c>
      <c r="U117" s="234">
        <f t="shared" si="20"/>
        <v>0</v>
      </c>
      <c r="V117" s="234">
        <f t="shared" si="20"/>
        <v>0</v>
      </c>
      <c r="W117" s="234">
        <f t="shared" si="20"/>
        <v>0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2.1910761327539868E-3</v>
      </c>
      <c r="C122" s="270">
        <f t="shared" si="25"/>
        <v>2.1091477146149302E-3</v>
      </c>
      <c r="D122" s="270">
        <f t="shared" si="25"/>
        <v>2.0572412183375759E-3</v>
      </c>
      <c r="E122" s="270">
        <f t="shared" si="25"/>
        <v>1.9975423977863197E-3</v>
      </c>
      <c r="F122" s="270">
        <f t="shared" si="25"/>
        <v>1.9276551661902266E-3</v>
      </c>
      <c r="G122" s="270">
        <f t="shared" si="25"/>
        <v>1.92989049630524E-3</v>
      </c>
      <c r="H122" s="270">
        <f t="shared" si="25"/>
        <v>1.8940183313020267E-3</v>
      </c>
      <c r="I122" s="270">
        <f t="shared" si="25"/>
        <v>1.8459846223617938E-3</v>
      </c>
      <c r="J122" s="270">
        <f t="shared" si="25"/>
        <v>1.8618188338672479E-3</v>
      </c>
      <c r="K122" s="270">
        <f t="shared" si="25"/>
        <v>1.7970339210113648E-3</v>
      </c>
      <c r="L122" s="270">
        <f t="shared" si="25"/>
        <v>1.9508414258334454E-3</v>
      </c>
      <c r="M122" s="270">
        <f t="shared" si="25"/>
        <v>1.9606578392530731E-3</v>
      </c>
      <c r="N122" s="270">
        <f t="shared" si="25"/>
        <v>1.9538082612843852E-3</v>
      </c>
      <c r="O122" s="270">
        <f t="shared" si="25"/>
        <v>1.9645794138429566E-3</v>
      </c>
      <c r="P122" s="270">
        <f t="shared" si="25"/>
        <v>1.9519847703702577E-3</v>
      </c>
      <c r="Q122" s="270">
        <f t="shared" si="25"/>
        <v>1.9047137372267479E-3</v>
      </c>
      <c r="R122" s="270">
        <f t="shared" si="25"/>
        <v>1.7629472209363698E-3</v>
      </c>
      <c r="S122" s="270">
        <f t="shared" si="25"/>
        <v>0</v>
      </c>
      <c r="T122" s="270">
        <f t="shared" si="25"/>
        <v>0</v>
      </c>
      <c r="U122" s="270">
        <f t="shared" si="25"/>
        <v>0</v>
      </c>
      <c r="V122" s="270">
        <f t="shared" si="25"/>
        <v>0</v>
      </c>
      <c r="W122" s="270">
        <f t="shared" si="25"/>
        <v>0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0.40905787379945785</v>
      </c>
      <c r="C123" s="271">
        <f t="shared" si="26"/>
        <v>0.42205254585738583</v>
      </c>
      <c r="D123" s="271">
        <f t="shared" si="26"/>
        <v>0.42936076503135623</v>
      </c>
      <c r="E123" s="271">
        <f t="shared" si="26"/>
        <v>0.44060035616775767</v>
      </c>
      <c r="F123" s="271">
        <f t="shared" si="26"/>
        <v>0.45357270538867739</v>
      </c>
      <c r="G123" s="271">
        <f t="shared" si="26"/>
        <v>0.45112071954101357</v>
      </c>
      <c r="H123" s="271">
        <f t="shared" si="26"/>
        <v>0.45891800810932587</v>
      </c>
      <c r="I123" s="271">
        <f t="shared" si="26"/>
        <v>0.46484438440311654</v>
      </c>
      <c r="J123" s="271">
        <f t="shared" si="26"/>
        <v>0.46129348182822294</v>
      </c>
      <c r="K123" s="271">
        <f t="shared" si="26"/>
        <v>0.47401157542984557</v>
      </c>
      <c r="L123" s="271">
        <f t="shared" si="26"/>
        <v>0.45334673381300877</v>
      </c>
      <c r="M123" s="271">
        <f t="shared" si="26"/>
        <v>0.45104247827098898</v>
      </c>
      <c r="N123" s="271">
        <f t="shared" si="26"/>
        <v>0.45244896943322827</v>
      </c>
      <c r="O123" s="271">
        <f t="shared" si="26"/>
        <v>0.45112954757071916</v>
      </c>
      <c r="P123" s="271">
        <f t="shared" si="26"/>
        <v>0.45232137529455629</v>
      </c>
      <c r="Q123" s="271">
        <f t="shared" si="26"/>
        <v>0.4599510149387756</v>
      </c>
      <c r="R123" s="271">
        <f t="shared" si="26"/>
        <v>0.48480571351401991</v>
      </c>
      <c r="S123" s="271">
        <f t="shared" si="26"/>
        <v>0</v>
      </c>
      <c r="T123" s="271">
        <f t="shared" si="26"/>
        <v>0</v>
      </c>
      <c r="U123" s="271">
        <f t="shared" si="26"/>
        <v>0</v>
      </c>
      <c r="V123" s="271">
        <f t="shared" si="26"/>
        <v>0</v>
      </c>
      <c r="W123" s="271">
        <f t="shared" si="26"/>
        <v>0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0.37818094998504642</v>
      </c>
      <c r="C125" s="271">
        <f t="shared" si="28"/>
        <v>0.36401885083192342</v>
      </c>
      <c r="D125" s="271">
        <f t="shared" si="28"/>
        <v>0.35507449260195501</v>
      </c>
      <c r="E125" s="271">
        <f t="shared" si="28"/>
        <v>0.34485959681608758</v>
      </c>
      <c r="F125" s="271">
        <f t="shared" si="28"/>
        <v>0.3328447958454625</v>
      </c>
      <c r="G125" s="271">
        <f t="shared" si="28"/>
        <v>0.33325781033901142</v>
      </c>
      <c r="H125" s="271">
        <f t="shared" si="28"/>
        <v>0.32563512950417306</v>
      </c>
      <c r="I125" s="271">
        <f t="shared" si="28"/>
        <v>0.32046949136742786</v>
      </c>
      <c r="J125" s="271">
        <f t="shared" si="28"/>
        <v>0.32323378493765809</v>
      </c>
      <c r="K125" s="271">
        <f t="shared" si="28"/>
        <v>0.31419172024191461</v>
      </c>
      <c r="L125" s="271">
        <f t="shared" si="28"/>
        <v>0.33540462087643763</v>
      </c>
      <c r="M125" s="271">
        <f t="shared" si="28"/>
        <v>0.33709233899528473</v>
      </c>
      <c r="N125" s="271">
        <f t="shared" si="28"/>
        <v>0.33591470350357899</v>
      </c>
      <c r="O125" s="271">
        <f t="shared" si="28"/>
        <v>0.337766568187438</v>
      </c>
      <c r="P125" s="271">
        <f t="shared" si="28"/>
        <v>0.33560119402473265</v>
      </c>
      <c r="Q125" s="271">
        <f t="shared" si="28"/>
        <v>0.3283424379748105</v>
      </c>
      <c r="R125" s="271">
        <f t="shared" si="28"/>
        <v>0.30377587952182378</v>
      </c>
      <c r="S125" s="271">
        <f t="shared" si="28"/>
        <v>0</v>
      </c>
      <c r="T125" s="271">
        <f t="shared" si="28"/>
        <v>0</v>
      </c>
      <c r="U125" s="271">
        <f t="shared" si="28"/>
        <v>0</v>
      </c>
      <c r="V125" s="271">
        <f t="shared" si="28"/>
        <v>0</v>
      </c>
      <c r="W125" s="271">
        <f t="shared" si="28"/>
        <v>0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0.37818094998504642</v>
      </c>
      <c r="C126" s="272">
        <f t="shared" si="29"/>
        <v>0.36401885083192342</v>
      </c>
      <c r="D126" s="272">
        <f t="shared" si="29"/>
        <v>0.35507449260195501</v>
      </c>
      <c r="E126" s="272">
        <f t="shared" si="29"/>
        <v>0.34485959681608758</v>
      </c>
      <c r="F126" s="272">
        <f t="shared" si="29"/>
        <v>0.3328447958454625</v>
      </c>
      <c r="G126" s="272">
        <f t="shared" si="29"/>
        <v>0.33325781033901142</v>
      </c>
      <c r="H126" s="272">
        <f t="shared" si="29"/>
        <v>0.32563512950417306</v>
      </c>
      <c r="I126" s="272">
        <f t="shared" si="29"/>
        <v>0.32046949136742786</v>
      </c>
      <c r="J126" s="272">
        <f t="shared" si="29"/>
        <v>0.32323378493765809</v>
      </c>
      <c r="K126" s="272">
        <f t="shared" si="29"/>
        <v>0.31419172024191461</v>
      </c>
      <c r="L126" s="272">
        <f t="shared" si="29"/>
        <v>0.33540462087643763</v>
      </c>
      <c r="M126" s="272">
        <f t="shared" si="29"/>
        <v>0.33709233899528473</v>
      </c>
      <c r="N126" s="272">
        <f t="shared" si="29"/>
        <v>0.33591470350357899</v>
      </c>
      <c r="O126" s="272">
        <f t="shared" si="29"/>
        <v>0.337766568187438</v>
      </c>
      <c r="P126" s="272">
        <f t="shared" si="29"/>
        <v>0.33560119402473265</v>
      </c>
      <c r="Q126" s="272">
        <f t="shared" si="29"/>
        <v>0.3283424379748105</v>
      </c>
      <c r="R126" s="272">
        <f t="shared" si="29"/>
        <v>0.30377587952182378</v>
      </c>
      <c r="S126" s="272">
        <f t="shared" si="29"/>
        <v>0</v>
      </c>
      <c r="T126" s="272">
        <f t="shared" si="29"/>
        <v>0</v>
      </c>
      <c r="U126" s="272">
        <f t="shared" si="29"/>
        <v>0</v>
      </c>
      <c r="V126" s="272">
        <f t="shared" si="29"/>
        <v>0</v>
      </c>
      <c r="W126" s="272">
        <f t="shared" si="29"/>
        <v>0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0.20663128737174136</v>
      </c>
      <c r="C128" s="271">
        <f t="shared" si="31"/>
        <v>0.20656752929157274</v>
      </c>
      <c r="D128" s="271">
        <f t="shared" si="31"/>
        <v>0.20643711884584187</v>
      </c>
      <c r="E128" s="271">
        <f t="shared" si="31"/>
        <v>0.20691572103566652</v>
      </c>
      <c r="F128" s="271">
        <f t="shared" si="31"/>
        <v>0.20742834797041473</v>
      </c>
      <c r="G128" s="271">
        <f t="shared" si="31"/>
        <v>0.20685981962519714</v>
      </c>
      <c r="H128" s="271">
        <f t="shared" si="31"/>
        <v>0.20719746130616046</v>
      </c>
      <c r="I128" s="271">
        <f t="shared" si="31"/>
        <v>0.20706462918119167</v>
      </c>
      <c r="J128" s="271">
        <f t="shared" si="31"/>
        <v>0.20702133294020289</v>
      </c>
      <c r="K128" s="271">
        <f t="shared" si="31"/>
        <v>0.20746398835968222</v>
      </c>
      <c r="L128" s="271">
        <f t="shared" si="31"/>
        <v>0.20700197796384237</v>
      </c>
      <c r="M128" s="271">
        <f t="shared" si="31"/>
        <v>0.20755991088933345</v>
      </c>
      <c r="N128" s="271">
        <f t="shared" si="31"/>
        <v>0.20758848588024997</v>
      </c>
      <c r="O128" s="271">
        <f t="shared" si="31"/>
        <v>0.2075516013366682</v>
      </c>
      <c r="P128" s="271">
        <f t="shared" si="31"/>
        <v>0.20748519202761267</v>
      </c>
      <c r="Q128" s="271">
        <f t="shared" si="31"/>
        <v>0.20828595666197808</v>
      </c>
      <c r="R128" s="271">
        <f t="shared" si="31"/>
        <v>0.2087395209418933</v>
      </c>
      <c r="S128" s="271">
        <f t="shared" si="31"/>
        <v>0</v>
      </c>
      <c r="T128" s="271">
        <f t="shared" si="31"/>
        <v>0</v>
      </c>
      <c r="U128" s="271">
        <f t="shared" si="31"/>
        <v>0</v>
      </c>
      <c r="V128" s="271">
        <f t="shared" si="31"/>
        <v>0</v>
      </c>
      <c r="W128" s="271">
        <f t="shared" si="31"/>
        <v>0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9.4060191682073677E-2</v>
      </c>
      <c r="C129" s="272">
        <f t="shared" si="32"/>
        <v>9.0537830862429142E-2</v>
      </c>
      <c r="D129" s="272">
        <f t="shared" si="32"/>
        <v>8.8313213124234707E-2</v>
      </c>
      <c r="E129" s="272">
        <f t="shared" si="32"/>
        <v>8.5772590558055514E-2</v>
      </c>
      <c r="F129" s="272">
        <f t="shared" si="32"/>
        <v>8.2784300210898568E-2</v>
      </c>
      <c r="G129" s="272">
        <f t="shared" si="32"/>
        <v>8.2887024111804264E-2</v>
      </c>
      <c r="H129" s="272">
        <f t="shared" si="32"/>
        <v>8.099113057067131E-2</v>
      </c>
      <c r="I129" s="272">
        <f t="shared" si="32"/>
        <v>7.9706346360039648E-2</v>
      </c>
      <c r="J129" s="272">
        <f t="shared" si="32"/>
        <v>8.0393874335977264E-2</v>
      </c>
      <c r="K129" s="272">
        <f t="shared" si="32"/>
        <v>7.8144955297308111E-2</v>
      </c>
      <c r="L129" s="272">
        <f t="shared" si="32"/>
        <v>8.3420973298465803E-2</v>
      </c>
      <c r="M129" s="272">
        <f t="shared" si="32"/>
        <v>8.3840738201405404E-2</v>
      </c>
      <c r="N129" s="272">
        <f t="shared" si="32"/>
        <v>8.3547839735510054E-2</v>
      </c>
      <c r="O129" s="272">
        <f t="shared" si="32"/>
        <v>8.4008430749256069E-2</v>
      </c>
      <c r="P129" s="272">
        <f t="shared" si="32"/>
        <v>8.3469864465535185E-2</v>
      </c>
      <c r="Q129" s="272">
        <f t="shared" si="32"/>
        <v>8.1664485359432465E-2</v>
      </c>
      <c r="R129" s="272">
        <f t="shared" si="32"/>
        <v>7.5554354224725187E-2</v>
      </c>
      <c r="S129" s="272">
        <f t="shared" si="32"/>
        <v>0</v>
      </c>
      <c r="T129" s="272">
        <f t="shared" si="32"/>
        <v>0</v>
      </c>
      <c r="U129" s="272">
        <f t="shared" si="32"/>
        <v>0</v>
      </c>
      <c r="V129" s="272">
        <f t="shared" si="32"/>
        <v>0</v>
      </c>
      <c r="W129" s="272">
        <f t="shared" si="32"/>
        <v>0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0.11257109568966768</v>
      </c>
      <c r="C130" s="272">
        <f t="shared" si="33"/>
        <v>0.11602969842914358</v>
      </c>
      <c r="D130" s="272">
        <f t="shared" si="33"/>
        <v>0.11812390572160715</v>
      </c>
      <c r="E130" s="272">
        <f t="shared" si="33"/>
        <v>0.12114313047761102</v>
      </c>
      <c r="F130" s="272">
        <f t="shared" si="33"/>
        <v>0.12464404775951617</v>
      </c>
      <c r="G130" s="272">
        <f t="shared" si="33"/>
        <v>0.12397279551339288</v>
      </c>
      <c r="H130" s="272">
        <f t="shared" si="33"/>
        <v>0.12620633073548912</v>
      </c>
      <c r="I130" s="272">
        <f t="shared" si="33"/>
        <v>0.12735828282115202</v>
      </c>
      <c r="J130" s="272">
        <f t="shared" si="33"/>
        <v>0.12662745860422561</v>
      </c>
      <c r="K130" s="272">
        <f t="shared" si="33"/>
        <v>0.12931903306237411</v>
      </c>
      <c r="L130" s="272">
        <f t="shared" si="33"/>
        <v>0.12358100466537658</v>
      </c>
      <c r="M130" s="272">
        <f t="shared" si="33"/>
        <v>0.12371917268792804</v>
      </c>
      <c r="N130" s="272">
        <f t="shared" si="33"/>
        <v>0.12404064614473993</v>
      </c>
      <c r="O130" s="272">
        <f t="shared" si="33"/>
        <v>0.12354317058741215</v>
      </c>
      <c r="P130" s="272">
        <f t="shared" si="33"/>
        <v>0.12401532756207748</v>
      </c>
      <c r="Q130" s="272">
        <f t="shared" si="33"/>
        <v>0.12662147130254561</v>
      </c>
      <c r="R130" s="272">
        <f t="shared" si="33"/>
        <v>0.13318516671716812</v>
      </c>
      <c r="S130" s="272">
        <f t="shared" si="33"/>
        <v>0</v>
      </c>
      <c r="T130" s="272">
        <f t="shared" si="33"/>
        <v>0</v>
      </c>
      <c r="U130" s="272">
        <f t="shared" si="33"/>
        <v>0</v>
      </c>
      <c r="V130" s="272">
        <f t="shared" si="33"/>
        <v>0</v>
      </c>
      <c r="W130" s="272">
        <f t="shared" si="33"/>
        <v>0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3.938812711000288E-3</v>
      </c>
      <c r="C132" s="283">
        <f t="shared" si="35"/>
        <v>5.2519263045030101E-3</v>
      </c>
      <c r="D132" s="283">
        <f t="shared" si="35"/>
        <v>7.0703823025094195E-3</v>
      </c>
      <c r="E132" s="283">
        <f t="shared" si="35"/>
        <v>5.6267835827020262E-3</v>
      </c>
      <c r="F132" s="283">
        <f t="shared" si="35"/>
        <v>4.2264956292553113E-3</v>
      </c>
      <c r="G132" s="283">
        <f t="shared" si="35"/>
        <v>6.8317599984725995E-3</v>
      </c>
      <c r="H132" s="283">
        <f t="shared" si="35"/>
        <v>6.3553827490386424E-3</v>
      </c>
      <c r="I132" s="283">
        <f t="shared" si="35"/>
        <v>5.775510425902187E-3</v>
      </c>
      <c r="J132" s="283">
        <f t="shared" si="35"/>
        <v>6.5895814600487905E-3</v>
      </c>
      <c r="K132" s="283">
        <f t="shared" si="35"/>
        <v>2.5356820475462105E-3</v>
      </c>
      <c r="L132" s="283">
        <f t="shared" si="35"/>
        <v>2.2958259208778944E-3</v>
      </c>
      <c r="M132" s="283">
        <f t="shared" si="35"/>
        <v>2.3446140051398391E-3</v>
      </c>
      <c r="N132" s="283">
        <f t="shared" si="35"/>
        <v>2.0940329216582666E-3</v>
      </c>
      <c r="O132" s="283">
        <f t="shared" si="35"/>
        <v>1.5877034913318608E-3</v>
      </c>
      <c r="P132" s="283">
        <f t="shared" si="35"/>
        <v>2.6402538827282399E-3</v>
      </c>
      <c r="Q132" s="283">
        <f t="shared" si="35"/>
        <v>1.5158766872090017E-3</v>
      </c>
      <c r="R132" s="283">
        <f t="shared" si="35"/>
        <v>9.1593880132677342E-4</v>
      </c>
      <c r="S132" s="283">
        <f t="shared" si="35"/>
        <v>0</v>
      </c>
      <c r="T132" s="283">
        <f t="shared" si="35"/>
        <v>0</v>
      </c>
      <c r="U132" s="283">
        <f t="shared" si="35"/>
        <v>0</v>
      </c>
      <c r="V132" s="283">
        <f t="shared" si="35"/>
        <v>0</v>
      </c>
      <c r="W132" s="283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2.2887183700913365</v>
      </c>
      <c r="C136" s="274">
        <f>IF(C$5=0,0,(C$5-C$52)/ISI_fec!C$5)</f>
        <v>2.4036136086698057</v>
      </c>
      <c r="D136" s="274">
        <f>IF(D$5=0,0,(D$5-D$52)/ISI_fec!D$5)</f>
        <v>2.491859469383773</v>
      </c>
      <c r="E136" s="274">
        <f>IF(E$5=0,0,(E$5-E$52)/ISI_fec!E$5)</f>
        <v>2.4657489116331752</v>
      </c>
      <c r="F136" s="274">
        <f>IF(F$5=0,0,(F$5-F$52)/ISI_fec!F$5)</f>
        <v>2.470426538632803</v>
      </c>
      <c r="G136" s="274">
        <f>IF(G$5=0,0,(G$5-G$52)/ISI_fec!G$5)</f>
        <v>2.4426482026666152</v>
      </c>
      <c r="H136" s="274">
        <f>IF(H$5=0,0,(H$5-H$52)/ISI_fec!H$5)</f>
        <v>2.4910164689670111</v>
      </c>
      <c r="I136" s="274">
        <f>IF(I$5=0,0,(I$5-I$52)/ISI_fec!I$5)</f>
        <v>2.435312706996783</v>
      </c>
      <c r="J136" s="274">
        <f>IF(J$5=0,0,(J$5-J$52)/ISI_fec!J$5)</f>
        <v>2.4378048870284941</v>
      </c>
      <c r="K136" s="274">
        <f>IF(K$5=0,0,(K$5-K$52)/ISI_fec!K$5)</f>
        <v>2.5433996087733282</v>
      </c>
      <c r="L136" s="274">
        <f>IF(L$5=0,0,(L$5-L$52)/ISI_fec!L$5)</f>
        <v>2.4759456708639052</v>
      </c>
      <c r="M136" s="274">
        <f>IF(M$5=0,0,(M$5-M$52)/ISI_fec!M$5)</f>
        <v>2.4340405075252809</v>
      </c>
      <c r="N136" s="274">
        <f>IF(N$5=0,0,(N$5-N$52)/ISI_fec!N$5)</f>
        <v>2.4344557547609242</v>
      </c>
      <c r="O136" s="274">
        <f>IF(O$5=0,0,(O$5-O$52)/ISI_fec!O$5)</f>
        <v>2.428823721556459</v>
      </c>
      <c r="P136" s="274">
        <f>IF(P$5=0,0,(P$5-P$52)/ISI_fec!P$5)</f>
        <v>2.3643252363521552</v>
      </c>
      <c r="Q136" s="274">
        <f>IF(Q$5=0,0,(Q$5-Q$52)/ISI_fec!Q$5)</f>
        <v>2.5683776354446883</v>
      </c>
      <c r="R136" s="274">
        <f>IF(R$5=0,0,(R$5-R$52)/ISI_fec!R$5)</f>
        <v>2.7900960068889091</v>
      </c>
      <c r="S136" s="274">
        <f>IF(S$5=0,0,(S$5-S$52)/ISI_fec!S$5)</f>
        <v>2.9398586385922933</v>
      </c>
      <c r="T136" s="274">
        <f>IF(T$5=0,0,(T$5-T$52)/ISI_fec!T$5)</f>
        <v>2.7929855555847278</v>
      </c>
      <c r="U136" s="274">
        <f>IF(U$5=0,0,(U$5-U$52)/ISI_fec!U$5)</f>
        <v>2.6443351840657034</v>
      </c>
      <c r="V136" s="274">
        <f>IF(V$5=0,0,(V$5-V$52)/ISI_fec!V$5)</f>
        <v>2.7840737658639449</v>
      </c>
      <c r="W136" s="274">
        <f>IF(W$5=0,0,(W$5-W$52)/ISI_fec!W$5)</f>
        <v>2.8597670141398281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1.2685478985679175</v>
      </c>
      <c r="C141" s="277">
        <f>IF(C$10=0,0,C$10/ISI_fec!C$10)</f>
        <v>1.2717350074237572</v>
      </c>
      <c r="D141" s="277">
        <f>IF(D$10=0,0,D$10/ISI_fec!D$10)</f>
        <v>1.2742020457501564</v>
      </c>
      <c r="E141" s="277">
        <f>IF(E$10=0,0,E$10/ISI_fec!E$10)</f>
        <v>1.2245186454205845</v>
      </c>
      <c r="F141" s="277">
        <f>IF(F$10=0,0,F$10/ISI_fec!F$10)</f>
        <v>1.1910736023479334</v>
      </c>
      <c r="G141" s="277">
        <f>IF(G$10=0,0,G$10/ISI_fec!G$10)</f>
        <v>1.1814200616864239</v>
      </c>
      <c r="H141" s="277">
        <f>IF(H$10=0,0,H$10/ISI_fec!H$10)</f>
        <v>1.1808596463116099</v>
      </c>
      <c r="I141" s="277">
        <f>IF(I$10=0,0,I$10/ISI_fec!I$10)</f>
        <v>1.1202166462113345</v>
      </c>
      <c r="J141" s="277">
        <f>IF(J$10=0,0,J$10/ISI_fec!J$10)</f>
        <v>1.134558262107515</v>
      </c>
      <c r="K141" s="277">
        <f>IF(K$10=0,0,K$10/ISI_fec!K$10)</f>
        <v>1.1155151314225467</v>
      </c>
      <c r="L141" s="277">
        <f>IF(L$10=0,0,L$10/ISI_fec!L$10)</f>
        <v>1.1935693986419083</v>
      </c>
      <c r="M141" s="277">
        <f>IF(M$10=0,0,M$10/ISI_fec!M$10)</f>
        <v>1.178978397959886</v>
      </c>
      <c r="N141" s="277">
        <f>IF(N$10=0,0,N$10/ISI_fec!N$10)</f>
        <v>1.1738783737830889</v>
      </c>
      <c r="O141" s="277">
        <f>IF(O$10=0,0,O$10/ISI_fec!O$10)</f>
        <v>1.1836432284048957</v>
      </c>
      <c r="P141" s="277">
        <f>IF(P$10=0,0,P$10/ISI_fec!P$10)</f>
        <v>1.1488355069984704</v>
      </c>
      <c r="Q141" s="277">
        <f>IF(Q$10=0,0,Q$10/ISI_fec!Q$10)</f>
        <v>1.1831728048726138</v>
      </c>
      <c r="R141" s="277">
        <f>IF(R$10=0,0,R$10/ISI_fec!R$10)</f>
        <v>1.1999376860991395</v>
      </c>
      <c r="S141" s="277">
        <f>IF(S$10=0,0,S$10/ISI_fec!S$10)</f>
        <v>1.2261707003582267</v>
      </c>
      <c r="T141" s="277">
        <f>IF(T$10=0,0,T$10/ISI_fec!T$10)</f>
        <v>1.2114501085569391</v>
      </c>
      <c r="U141" s="277">
        <f>IF(U$10=0,0,U$10/ISI_fec!U$10)</f>
        <v>1.2479650903033064</v>
      </c>
      <c r="V141" s="277">
        <f>IF(V$10=0,0,V$10/ISI_fec!V$10)</f>
        <v>1.3100436384010472</v>
      </c>
      <c r="W141" s="277">
        <f>IF(W$10=0,0,W$10/ISI_fec!W$10)</f>
        <v>1.3509644334140765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2.7516941916990185</v>
      </c>
      <c r="C142" s="278">
        <f>IF(C$16=0,0,C$16/ISI_fec!C$16)</f>
        <v>2.9656317329850772</v>
      </c>
      <c r="D142" s="278">
        <f>IF(D$16=0,0,D$16/ISI_fec!D$16)</f>
        <v>3.0925323010549453</v>
      </c>
      <c r="E142" s="278">
        <f>IF(E$16=0,0,E$16/ISI_fec!E$16)</f>
        <v>3.0927257587529278</v>
      </c>
      <c r="F142" s="278">
        <f>IF(F$16=0,0,F$16/ISI_fec!F$16)</f>
        <v>3.1522523855283793</v>
      </c>
      <c r="G142" s="278">
        <f>IF(G$16=0,0,G$16/ISI_fec!G$16)</f>
        <v>3.1088228291617428</v>
      </c>
      <c r="H142" s="278">
        <f>IF(H$16=0,0,H$16/ISI_fec!H$16)</f>
        <v>3.1814293222755099</v>
      </c>
      <c r="I142" s="278">
        <f>IF(I$16=0,0,I$16/ISI_fec!I$16)</f>
        <v>3.0980766247111076</v>
      </c>
      <c r="J142" s="278">
        <f>IF(J$16=0,0,J$16/ISI_fec!J$16)</f>
        <v>3.1033964267777421</v>
      </c>
      <c r="K142" s="278">
        <f>IF(K$16=0,0,K$16/ISI_fec!K$16)</f>
        <v>3.2615076950589406</v>
      </c>
      <c r="L142" s="278">
        <f>IF(L$16=0,0,L$16/ISI_fec!L$16)</f>
        <v>3.1284248072973262</v>
      </c>
      <c r="M142" s="278">
        <f>IF(M$16=0,0,M$16/ISI_fec!M$16)</f>
        <v>3.0510835879354765</v>
      </c>
      <c r="N142" s="278">
        <f>IF(N$16=0,0,N$16/ISI_fec!N$16)</f>
        <v>3.0571974990809938</v>
      </c>
      <c r="O142" s="278">
        <f>IF(O$16=0,0,O$16/ISI_fec!O$16)</f>
        <v>3.0587429085346551</v>
      </c>
      <c r="P142" s="278">
        <f>IF(P$16=0,0,P$16/ISI_fec!P$16)</f>
        <v>2.9641896330817077</v>
      </c>
      <c r="Q142" s="278">
        <f>IF(Q$16=0,0,Q$16/ISI_fec!Q$16)</f>
        <v>3.0176099827526044</v>
      </c>
      <c r="R142" s="278">
        <f>IF(R$16=0,0,R$16/ISI_fec!R$16)</f>
        <v>3.425414301083602</v>
      </c>
      <c r="S142" s="278">
        <f>IF(S$16=0,0,S$16/ISI_fec!S$16)</f>
        <v>3.777264821848707</v>
      </c>
      <c r="T142" s="278">
        <f>IF(T$16=0,0,T$16/ISI_fec!T$16)</f>
        <v>3.4904463151788558</v>
      </c>
      <c r="U142" s="278">
        <f>IF(U$16=0,0,U$16/ISI_fec!U$16)</f>
        <v>3.0964497571393754</v>
      </c>
      <c r="V142" s="278">
        <f>IF(V$16=0,0,V$16/ISI_fec!V$16)</f>
        <v>3.4285868289475534</v>
      </c>
      <c r="W142" s="278">
        <f>IF(W$16=0,0,W$16/ISI_fec!W$16)</f>
        <v>3.7175342013670662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3.8630763727988295</v>
      </c>
      <c r="C143" s="278">
        <f>IF(C$22=0,0,C$22/ISI_fec!C$22)</f>
        <v>4.1000255531790408</v>
      </c>
      <c r="D143" s="278">
        <f>IF(D$22=0,0,D$22/ISI_fec!D$22)</f>
        <v>4.261635323548485</v>
      </c>
      <c r="E143" s="278">
        <f>IF(E$22=0,0,E$22/ISI_fec!E$22)</f>
        <v>4.2293197548353616</v>
      </c>
      <c r="F143" s="278">
        <f>IF(F$22=0,0,F$22/ISI_fec!F$22)</f>
        <v>4.1489043030806378</v>
      </c>
      <c r="G143" s="278">
        <f>IF(G$22=0,0,G$22/ISI_fec!G$22)</f>
        <v>4.1333068503366173</v>
      </c>
      <c r="H143" s="278">
        <f>IF(H$22=0,0,H$22/ISI_fec!H$22)</f>
        <v>4.1514736319773338</v>
      </c>
      <c r="I143" s="278">
        <f>IF(I$22=0,0,I$22/ISI_fec!I$22)</f>
        <v>4.1250567349957352</v>
      </c>
      <c r="J143" s="278">
        <f>IF(J$22=0,0,J$22/ISI_fec!J$22)</f>
        <v>4.1178516611213034</v>
      </c>
      <c r="K143" s="278">
        <f>IF(K$22=0,0,K$22/ISI_fec!K$22)</f>
        <v>4.4548133636072951</v>
      </c>
      <c r="L143" s="278">
        <f>IF(L$22=0,0,L$22/ISI_fec!L$22)</f>
        <v>4.2266348298173035</v>
      </c>
      <c r="M143" s="278">
        <f>IF(M$22=0,0,M$22/ISI_fec!M$22)</f>
        <v>4.1927458069407919</v>
      </c>
      <c r="N143" s="278">
        <f>IF(N$22=0,0,N$22/ISI_fec!N$22)</f>
        <v>4.200307433181135</v>
      </c>
      <c r="O143" s="278">
        <f>IF(O$22=0,0,O$22/ISI_fec!O$22)</f>
        <v>4.1436507348046403</v>
      </c>
      <c r="P143" s="278">
        <f>IF(P$22=0,0,P$22/ISI_fec!P$22)</f>
        <v>4.0301376924321488</v>
      </c>
      <c r="Q143" s="278">
        <f>IF(Q$22=0,0,Q$22/ISI_fec!Q$22)</f>
        <v>4.0855871047540191</v>
      </c>
      <c r="R143" s="278">
        <f>IF(R$22=0,0,R$22/ISI_fec!R$22)</f>
        <v>4.3239317120831018</v>
      </c>
      <c r="S143" s="278">
        <f>IF(S$22=0,0,S$22/ISI_fec!S$22)</f>
        <v>4.4917022542169702</v>
      </c>
      <c r="T143" s="278">
        <f>IF(T$22=0,0,T$22/ISI_fec!T$22)</f>
        <v>4.3426508604503429</v>
      </c>
      <c r="U143" s="278">
        <f>IF(U$22=0,0,U$22/ISI_fec!U$22)</f>
        <v>4.1930752580813131</v>
      </c>
      <c r="V143" s="278">
        <f>IF(V$22=0,0,V$22/ISI_fec!V$22)</f>
        <v>4.2924906787136896</v>
      </c>
      <c r="W143" s="278">
        <f>IF(W$22=0,0,W$22/ISI_fec!W$22)</f>
        <v>4.4617437742134545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1.2728313023727569</v>
      </c>
      <c r="C144" s="278">
        <f>IF(C$28=0,0,C$28/ISI_fec!C$28)</f>
        <v>1.2759672644591538</v>
      </c>
      <c r="D144" s="278">
        <f>IF(D$28=0,0,D$28/ISI_fec!D$28)</f>
        <v>1.2784940470412189</v>
      </c>
      <c r="E144" s="278">
        <f>IF(E$28=0,0,E$28/ISI_fec!E$28)</f>
        <v>1.2289791054647212</v>
      </c>
      <c r="F144" s="278">
        <f>IF(F$28=0,0,F$28/ISI_fec!F$28)</f>
        <v>1.1956337555876202</v>
      </c>
      <c r="G144" s="278">
        <f>IF(G$28=0,0,G$28/ISI_fec!G$28)</f>
        <v>1.1860293500639991</v>
      </c>
      <c r="H144" s="278">
        <f>IF(H$28=0,0,H$28/ISI_fec!H$28)</f>
        <v>1.1808596463116101</v>
      </c>
      <c r="I144" s="278">
        <f>IF(I$28=0,0,I$28/ISI_fec!I$28)</f>
        <v>1.1300634961602736</v>
      </c>
      <c r="J144" s="278">
        <f>IF(J$28=0,0,J$28/ISI_fec!J$28)</f>
        <v>1.1445527336746846</v>
      </c>
      <c r="K144" s="278">
        <f>IF(K$28=0,0,K$28/ISI_fec!K$28)</f>
        <v>1.1324955593911403</v>
      </c>
      <c r="L144" s="278">
        <f>IF(L$28=0,0,L$28/ISI_fec!L$28)</f>
        <v>1.193569398641908</v>
      </c>
      <c r="M144" s="278">
        <f>IF(M$28=0,0,M$28/ISI_fec!M$28)</f>
        <v>1.1789783979598858</v>
      </c>
      <c r="N144" s="278">
        <f>IF(N$28=0,0,N$28/ISI_fec!N$28)</f>
        <v>1.1738783737830889</v>
      </c>
      <c r="O144" s="278">
        <f>IF(O$28=0,0,O$28/ISI_fec!O$28)</f>
        <v>1.1836432284048954</v>
      </c>
      <c r="P144" s="278">
        <f>IF(P$28=0,0,P$28/ISI_fec!P$28)</f>
        <v>1.1488355069984706</v>
      </c>
      <c r="Q144" s="278">
        <f>IF(Q$28=0,0,Q$28/ISI_fec!Q$28)</f>
        <v>1.186014671254537</v>
      </c>
      <c r="R144" s="278">
        <f>IF(R$28=0,0,R$28/ISI_fec!R$28)</f>
        <v>1.2023653093250295</v>
      </c>
      <c r="S144" s="278">
        <f>IF(S$28=0,0,S$28/ISI_fec!S$28)</f>
        <v>1.230271100377905</v>
      </c>
      <c r="T144" s="278">
        <f>IF(T$28=0,0,T$28/ISI_fec!T$28)</f>
        <v>1.2147889435927068</v>
      </c>
      <c r="U144" s="278">
        <f>IF(U$28=0,0,U$28/ISI_fec!U$28)</f>
        <v>1.2515887270285715</v>
      </c>
      <c r="V144" s="278">
        <f>IF(V$28=0,0,V$28/ISI_fec!V$28)</f>
        <v>1.3162379049819375</v>
      </c>
      <c r="W144" s="278">
        <f>IF(W$28=0,0,W$28/ISI_fec!W$28)</f>
        <v>1.3552290373572478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2.0005199899739572</v>
      </c>
      <c r="C145" s="279">
        <f>IF(C$35=0,0,C$35/ISI_fec!C$35)</f>
        <v>2.0780895007677493</v>
      </c>
      <c r="D145" s="279">
        <f>IF(D$35=0,0,D$35/ISI_fec!D$35)</f>
        <v>2.1273298554798528</v>
      </c>
      <c r="E145" s="279">
        <f>IF(E$35=0,0,E$35/ISI_fec!E$35)</f>
        <v>2.0985465220324357</v>
      </c>
      <c r="F145" s="279">
        <f>IF(F$35=0,0,F$35/ISI_fec!F$35)</f>
        <v>2.0854701386096175</v>
      </c>
      <c r="G145" s="279">
        <f>IF(G$35=0,0,G$35/ISI_fec!G$35)</f>
        <v>2.0685722668827733</v>
      </c>
      <c r="H145" s="279">
        <f>IF(H$35=0,0,H$35/ISI_fec!H$35)</f>
        <v>2.0867106880415767</v>
      </c>
      <c r="I145" s="279">
        <f>IF(I$35=0,0,I$35/ISI_fec!I$35)</f>
        <v>2.0331967262112434</v>
      </c>
      <c r="J145" s="279">
        <f>IF(J$35=0,0,J$35/ISI_fec!J$35)</f>
        <v>2.0441903762245541</v>
      </c>
      <c r="K145" s="279">
        <f>IF(K$35=0,0,K$35/ISI_fec!K$35)</f>
        <v>2.1060106055874681</v>
      </c>
      <c r="L145" s="279">
        <f>IF(L$35=0,0,L$35/ISI_fec!L$35)</f>
        <v>2.0726007894625265</v>
      </c>
      <c r="M145" s="279">
        <f>IF(M$35=0,0,M$35/ISI_fec!M$35)</f>
        <v>2.0552802342245777</v>
      </c>
      <c r="N145" s="279">
        <f>IF(N$35=0,0,N$35/ISI_fec!N$35)</f>
        <v>2.0536083719226776</v>
      </c>
      <c r="O145" s="279">
        <f>IF(O$35=0,0,O$35/ISI_fec!O$35)</f>
        <v>2.0513570512765935</v>
      </c>
      <c r="P145" s="279">
        <f>IF(P$35=0,0,P$35/ISI_fec!P$35)</f>
        <v>1.999046801353743</v>
      </c>
      <c r="Q145" s="279">
        <f>IF(Q$35=0,0,Q$35/ISI_fec!Q$35)</f>
        <v>2.0338046749690264</v>
      </c>
      <c r="R145" s="279">
        <f>IF(R$35=0,0,R$35/ISI_fec!R$35)</f>
        <v>2.1996909129253064</v>
      </c>
      <c r="S145" s="279">
        <f>IF(S$35=0,0,S$35/ISI_fec!S$35)</f>
        <v>2.3550785507899672</v>
      </c>
      <c r="T145" s="279">
        <f>IF(T$35=0,0,T$35/ISI_fec!T$35)</f>
        <v>2.234263788299828</v>
      </c>
      <c r="U145" s="279">
        <f>IF(U$35=0,0,U$35/ISI_fec!U$35)</f>
        <v>2.1132748690365259</v>
      </c>
      <c r="V145" s="279">
        <f>IF(V$35=0,0,V$35/ISI_fec!V$35)</f>
        <v>2.2568966347295696</v>
      </c>
      <c r="W145" s="279">
        <f>IF(W$35=0,0,W$35/ISI_fec!W$35)</f>
        <v>2.2107310944264684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1.0578212585984152</v>
      </c>
      <c r="C147" s="274">
        <f>IF(C$54=0,0,(C$54-C$96)/ISI_fec!C$54)</f>
        <v>1.0989181960399748</v>
      </c>
      <c r="D147" s="274">
        <f>IF(D$54=0,0,(D$54-D$96)/ISI_fec!D$54)</f>
        <v>1.1265431714302983</v>
      </c>
      <c r="E147" s="274">
        <f>IF(E$54=0,0,(E$54-E$96)/ISI_fec!E$54)</f>
        <v>1.1143388869414483</v>
      </c>
      <c r="F147" s="274">
        <f>IF(F$54=0,0,(F$54-F$96)/ISI_fec!F$54)</f>
        <v>1.1198553378409004</v>
      </c>
      <c r="G147" s="274">
        <f>IF(G$54=0,0,(G$54-G$96)/ISI_fec!G$54)</f>
        <v>1.1076035408650038</v>
      </c>
      <c r="H147" s="274">
        <f>IF(H$54=0,0,(H$54-H$96)/ISI_fec!H$54)</f>
        <v>1.1259062077059538</v>
      </c>
      <c r="I147" s="274">
        <f>IF(I$54=0,0,(I$54-I$96)/ISI_fec!I$54)</f>
        <v>1.0965820163911888</v>
      </c>
      <c r="J147" s="274">
        <f>IF(J$54=0,0,(J$54-J$96)/ISI_fec!J$54)</f>
        <v>1.1004731204508975</v>
      </c>
      <c r="K147" s="274">
        <f>IF(K$54=0,0,(K$54-K$96)/ISI_fec!K$54)</f>
        <v>1.1272728494215964</v>
      </c>
      <c r="L147" s="274">
        <f>IF(L$54=0,0,(L$54-L$96)/ISI_fec!L$54)</f>
        <v>1.1136925720447306</v>
      </c>
      <c r="M147" s="274">
        <f>IF(M$54=0,0,(M$54-M$96)/ISI_fec!M$54)</f>
        <v>1.0963714750031028</v>
      </c>
      <c r="N147" s="274">
        <f>IF(N$54=0,0,(N$54-N$96)/ISI_fec!N$54)</f>
        <v>1.0951724238215284</v>
      </c>
      <c r="O147" s="274">
        <f>IF(O$54=0,0,(O$54-O$96)/ISI_fec!O$54)</f>
        <v>1.0979743174250931</v>
      </c>
      <c r="P147" s="274">
        <f>IF(P$54=0,0,(P$54-P$96)/ISI_fec!P$54)</f>
        <v>1.0704876111572088</v>
      </c>
      <c r="Q147" s="274">
        <f>IF(Q$54=0,0,(Q$54-Q$96)/ISI_fec!Q$54)</f>
        <v>1.1206392852637288</v>
      </c>
      <c r="R147" s="274">
        <f>IF(R$54=0,0,(R$54-R$96)/ISI_fec!R$54)</f>
        <v>1.2223005814771191</v>
      </c>
      <c r="S147" s="274">
        <f>IF(S$54=0,0,(S$54-S$96)/ISI_fec!S$54)</f>
        <v>0</v>
      </c>
      <c r="T147" s="274">
        <f>IF(T$54=0,0,(T$54-T$96)/ISI_fec!T$54)</f>
        <v>0</v>
      </c>
      <c r="U147" s="274">
        <f>IF(U$54=0,0,(U$54-U$96)/ISI_fec!U$54)</f>
        <v>0</v>
      </c>
      <c r="V147" s="274">
        <f>IF(V$54=0,0,(V$54-V$96)/ISI_fec!V$54)</f>
        <v>0</v>
      </c>
      <c r="W147" s="274">
        <f>IF(W$54=0,0,(W$54-W$96)/ISI_fec!W$54)</f>
        <v>0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1.2685478985679182</v>
      </c>
      <c r="C152" s="277">
        <f>IF(C$59=0,0,C$59/ISI_fec!C$59)</f>
        <v>1.2717350074237574</v>
      </c>
      <c r="D152" s="277">
        <f>IF(D$59=0,0,D$59/ISI_fec!D$59)</f>
        <v>1.2742020457501568</v>
      </c>
      <c r="E152" s="277">
        <f>IF(E$59=0,0,E$59/ISI_fec!E$59)</f>
        <v>1.2245186454205852</v>
      </c>
      <c r="F152" s="277">
        <f>IF(F$59=0,0,F$59/ISI_fec!F$59)</f>
        <v>1.1910736023479334</v>
      </c>
      <c r="G152" s="277">
        <f>IF(G$59=0,0,G$59/ISI_fec!G$59)</f>
        <v>1.1814200616864245</v>
      </c>
      <c r="H152" s="277">
        <f>IF(H$59=0,0,H$59/ISI_fec!H$59)</f>
        <v>1.1808596463116101</v>
      </c>
      <c r="I152" s="277">
        <f>IF(I$59=0,0,I$59/ISI_fec!I$59)</f>
        <v>1.1202166462113345</v>
      </c>
      <c r="J152" s="277">
        <f>IF(J$59=0,0,J$59/ISI_fec!J$59)</f>
        <v>1.134558262107515</v>
      </c>
      <c r="K152" s="277">
        <f>IF(K$59=0,0,K$59/ISI_fec!K$59)</f>
        <v>1.1155151314225462</v>
      </c>
      <c r="L152" s="277">
        <f>IF(L$59=0,0,L$59/ISI_fec!L$59)</f>
        <v>1.193569398641908</v>
      </c>
      <c r="M152" s="277">
        <f>IF(M$59=0,0,M$59/ISI_fec!M$59)</f>
        <v>1.1789783979598856</v>
      </c>
      <c r="N152" s="277">
        <f>IF(N$59=0,0,N$59/ISI_fec!N$59)</f>
        <v>1.1738783737830889</v>
      </c>
      <c r="O152" s="277">
        <f>IF(O$59=0,0,O$59/ISI_fec!O$59)</f>
        <v>1.183643228404895</v>
      </c>
      <c r="P152" s="277">
        <f>IF(P$59=0,0,P$59/ISI_fec!P$59)</f>
        <v>1.1488355069984701</v>
      </c>
      <c r="Q152" s="277">
        <f>IF(Q$59=0,0,Q$59/ISI_fec!Q$59)</f>
        <v>1.183172804872614</v>
      </c>
      <c r="R152" s="277">
        <f>IF(R$59=0,0,R$59/ISI_fec!R$59)</f>
        <v>1.1999376860991404</v>
      </c>
      <c r="S152" s="277">
        <f>IF(S$59=0,0,S$59/ISI_fec!S$59)</f>
        <v>0</v>
      </c>
      <c r="T152" s="277">
        <f>IF(T$59=0,0,T$59/ISI_fec!T$59)</f>
        <v>0</v>
      </c>
      <c r="U152" s="277">
        <f>IF(U$59=0,0,U$59/ISI_fec!U$59)</f>
        <v>0</v>
      </c>
      <c r="V152" s="277">
        <f>IF(V$59=0,0,V$59/ISI_fec!V$59)</f>
        <v>0</v>
      </c>
      <c r="W152" s="277">
        <f>IF(W$59=0,0,W$59/ISI_fec!W$59)</f>
        <v>0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3.8389185773377794</v>
      </c>
      <c r="C153" s="278">
        <f>IF(C$65=0,0,C$65/ISI_fec!C$65)</f>
        <v>4.0937969797016338</v>
      </c>
      <c r="D153" s="278">
        <f>IF(D$65=0,0,D$65/ISI_fec!D$65)</f>
        <v>4.233453833849202</v>
      </c>
      <c r="E153" s="278">
        <f>IF(E$65=0,0,E$65/ISI_fec!E$65)</f>
        <v>4.2164344784326344</v>
      </c>
      <c r="F153" s="278">
        <f>IF(F$65=0,0,F$65/ISI_fec!F$65)</f>
        <v>4.13648314405423</v>
      </c>
      <c r="G153" s="278">
        <f>IF(G$65=0,0,G$65/ISI_fec!G$65)</f>
        <v>4.12962773619725</v>
      </c>
      <c r="H153" s="278">
        <f>IF(H$65=0,0,H$65/ISI_fec!H$65)</f>
        <v>4.1191766830011893</v>
      </c>
      <c r="I153" s="278">
        <f>IF(I$65=0,0,I$65/ISI_fec!I$65)</f>
        <v>4.098247620426827</v>
      </c>
      <c r="J153" s="278">
        <f>IF(J$65=0,0,J$65/ISI_fec!J$65)</f>
        <v>4.096087314117475</v>
      </c>
      <c r="K153" s="278">
        <f>IF(K$65=0,0,K$65/ISI_fec!K$65)</f>
        <v>4.4474104245192692</v>
      </c>
      <c r="L153" s="278">
        <f>IF(L$65=0,0,L$65/ISI_fec!L$65)</f>
        <v>4.2020251490473361</v>
      </c>
      <c r="M153" s="278">
        <f>IF(M$65=0,0,M$65/ISI_fec!M$65)</f>
        <v>4.1731641096165024</v>
      </c>
      <c r="N153" s="278">
        <f>IF(N$65=0,0,N$65/ISI_fec!N$65)</f>
        <v>4.1829358881721292</v>
      </c>
      <c r="O153" s="278">
        <f>IF(O$65=0,0,O$65/ISI_fec!O$65)</f>
        <v>4.131905659255052</v>
      </c>
      <c r="P153" s="278">
        <f>IF(P$65=0,0,P$65/ISI_fec!P$65)</f>
        <v>4.014435109329221</v>
      </c>
      <c r="Q153" s="278">
        <f>IF(Q$65=0,0,Q$65/ISI_fec!Q$65)</f>
        <v>3.7778307036861833</v>
      </c>
      <c r="R153" s="278">
        <f>IF(R$65=0,0,R$65/ISI_fec!R$65)</f>
        <v>4.1776916725731237</v>
      </c>
      <c r="S153" s="278">
        <f>IF(S$65=0,0,S$65/ISI_fec!S$65)</f>
        <v>0</v>
      </c>
      <c r="T153" s="278">
        <f>IF(T$65=0,0,T$65/ISI_fec!T$65)</f>
        <v>0</v>
      </c>
      <c r="U153" s="278">
        <f>IF(U$65=0,0,U$65/ISI_fec!U$65)</f>
        <v>0</v>
      </c>
      <c r="V153" s="278">
        <f>IF(V$65=0,0,V$65/ISI_fec!V$65)</f>
        <v>0</v>
      </c>
      <c r="W153" s="278">
        <f>IF(W$65=0,0,W$65/ISI_fec!W$65)</f>
        <v>0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1.2728313023727567</v>
      </c>
      <c r="C155" s="278">
        <f>IF(C$72=0,0,C$72/ISI_fec!C$72)</f>
        <v>1.275967264459154</v>
      </c>
      <c r="D155" s="278">
        <f>IF(D$72=0,0,D$72/ISI_fec!D$72)</f>
        <v>1.2784940470412192</v>
      </c>
      <c r="E155" s="278">
        <f>IF(E$72=0,0,E$72/ISI_fec!E$72)</f>
        <v>1.2289791054647217</v>
      </c>
      <c r="F155" s="278">
        <f>IF(F$72=0,0,F$72/ISI_fec!F$72)</f>
        <v>1.1956337555876204</v>
      </c>
      <c r="G155" s="278">
        <f>IF(G$72=0,0,G$72/ISI_fec!G$72)</f>
        <v>1.1860293500639993</v>
      </c>
      <c r="H155" s="278">
        <f>IF(H$72=0,0,H$72/ISI_fec!H$72)</f>
        <v>1.1808596463116103</v>
      </c>
      <c r="I155" s="278">
        <f>IF(I$72=0,0,I$72/ISI_fec!I$72)</f>
        <v>1.1300634961602736</v>
      </c>
      <c r="J155" s="278">
        <f>IF(J$72=0,0,J$72/ISI_fec!J$72)</f>
        <v>1.1445527336746846</v>
      </c>
      <c r="K155" s="278">
        <f>IF(K$72=0,0,K$72/ISI_fec!K$72)</f>
        <v>1.1324955593911408</v>
      </c>
      <c r="L155" s="278">
        <f>IF(L$72=0,0,L$72/ISI_fec!L$72)</f>
        <v>1.1935693986419083</v>
      </c>
      <c r="M155" s="278">
        <f>IF(M$72=0,0,M$72/ISI_fec!M$72)</f>
        <v>1.1789783979598858</v>
      </c>
      <c r="N155" s="278">
        <f>IF(N$72=0,0,N$72/ISI_fec!N$72)</f>
        <v>1.1738783737830889</v>
      </c>
      <c r="O155" s="278">
        <f>IF(O$72=0,0,O$72/ISI_fec!O$72)</f>
        <v>1.1836432284048954</v>
      </c>
      <c r="P155" s="278">
        <f>IF(P$72=0,0,P$72/ISI_fec!P$72)</f>
        <v>1.1488355069984701</v>
      </c>
      <c r="Q155" s="278">
        <f>IF(Q$72=0,0,Q$72/ISI_fec!Q$72)</f>
        <v>1.1860146712545367</v>
      </c>
      <c r="R155" s="278">
        <f>IF(R$72=0,0,R$72/ISI_fec!R$72)</f>
        <v>1.2023653093250297</v>
      </c>
      <c r="S155" s="278">
        <f>IF(S$72=0,0,S$72/ISI_fec!S$72)</f>
        <v>0</v>
      </c>
      <c r="T155" s="278">
        <f>IF(T$72=0,0,T$72/ISI_fec!T$72)</f>
        <v>0</v>
      </c>
      <c r="U155" s="278">
        <f>IF(U$72=0,0,U$72/ISI_fec!U$72)</f>
        <v>0</v>
      </c>
      <c r="V155" s="278">
        <f>IF(V$72=0,0,V$72/ISI_fec!V$72)</f>
        <v>0</v>
      </c>
      <c r="W155" s="278">
        <f>IF(W$72=0,0,W$72/ISI_fec!W$72)</f>
        <v>0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2.0005199899739581</v>
      </c>
      <c r="C156" s="279">
        <f>IF(C$79=0,0,C$79/ISI_fec!C$79)</f>
        <v>2.0780895007677502</v>
      </c>
      <c r="D156" s="279">
        <f>IF(D$79=0,0,D$79/ISI_fec!D$79)</f>
        <v>2.1273298554798532</v>
      </c>
      <c r="E156" s="279">
        <f>IF(E$79=0,0,E$79/ISI_fec!E$79)</f>
        <v>2.0985465220324362</v>
      </c>
      <c r="F156" s="279">
        <f>IF(F$79=0,0,F$79/ISI_fec!F$79)</f>
        <v>2.0854701386096179</v>
      </c>
      <c r="G156" s="279">
        <f>IF(G$79=0,0,G$79/ISI_fec!G$79)</f>
        <v>2.0685722668827742</v>
      </c>
      <c r="H156" s="279">
        <f>IF(H$79=0,0,H$79/ISI_fec!H$79)</f>
        <v>2.0867106880415771</v>
      </c>
      <c r="I156" s="279">
        <f>IF(I$79=0,0,I$79/ISI_fec!I$79)</f>
        <v>2.0331967262112447</v>
      </c>
      <c r="J156" s="279">
        <f>IF(J$79=0,0,J$79/ISI_fec!J$79)</f>
        <v>2.0441903762245546</v>
      </c>
      <c r="K156" s="279">
        <f>IF(K$79=0,0,K$79/ISI_fec!K$79)</f>
        <v>2.106010605587469</v>
      </c>
      <c r="L156" s="279">
        <f>IF(L$79=0,0,L$79/ISI_fec!L$79)</f>
        <v>2.072600789462526</v>
      </c>
      <c r="M156" s="279">
        <f>IF(M$79=0,0,M$79/ISI_fec!M$79)</f>
        <v>2.0552802342245782</v>
      </c>
      <c r="N156" s="279">
        <f>IF(N$79=0,0,N$79/ISI_fec!N$79)</f>
        <v>2.0536083719226781</v>
      </c>
      <c r="O156" s="279">
        <f>IF(O$79=0,0,O$79/ISI_fec!O$79)</f>
        <v>2.0513570512765944</v>
      </c>
      <c r="P156" s="279">
        <f>IF(P$79=0,0,P$79/ISI_fec!P$79)</f>
        <v>1.9990468013537441</v>
      </c>
      <c r="Q156" s="279">
        <f>IF(Q$79=0,0,Q$79/ISI_fec!Q$79)</f>
        <v>2.0338046749690277</v>
      </c>
      <c r="R156" s="279">
        <f>IF(R$79=0,0,R$79/ISI_fec!R$79)</f>
        <v>2.1996909129253068</v>
      </c>
      <c r="S156" s="279">
        <f>IF(S$79=0,0,S$79/ISI_fec!S$79)</f>
        <v>0</v>
      </c>
      <c r="T156" s="279">
        <f>IF(T$79=0,0,T$79/ISI_fec!T$79)</f>
        <v>0</v>
      </c>
      <c r="U156" s="279">
        <f>IF(U$79=0,0,U$79/ISI_fec!U$79)</f>
        <v>0</v>
      </c>
      <c r="V156" s="279">
        <f>IF(V$79=0,0,V$79/ISI_fec!V$79)</f>
        <v>0</v>
      </c>
      <c r="W156" s="279">
        <f>IF(W$79=0,0,W$79/ISI_fec!W$79)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NL: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978.48944741442688</v>
      </c>
      <c r="C3" s="205">
        <f t="shared" si="0"/>
        <v>821.59624413145571</v>
      </c>
      <c r="D3" s="205">
        <f t="shared" si="0"/>
        <v>814.69460711681859</v>
      </c>
      <c r="E3" s="205">
        <f t="shared" si="0"/>
        <v>843.10858879462194</v>
      </c>
      <c r="F3" s="205">
        <f t="shared" si="0"/>
        <v>1073.1673945018986</v>
      </c>
      <c r="G3" s="205">
        <f t="shared" si="0"/>
        <v>1157.7981240625911</v>
      </c>
      <c r="H3" s="205">
        <f t="shared" si="0"/>
        <v>1241.2919569347691</v>
      </c>
      <c r="I3" s="205">
        <f t="shared" si="0"/>
        <v>1281.7471765447538</v>
      </c>
      <c r="J3" s="205">
        <f t="shared" si="0"/>
        <v>1128.4991003807691</v>
      </c>
      <c r="K3" s="205">
        <f t="shared" si="0"/>
        <v>765.58887000761047</v>
      </c>
      <c r="L3" s="205">
        <f t="shared" si="0"/>
        <v>649.6869667731828</v>
      </c>
      <c r="M3" s="205">
        <f t="shared" si="0"/>
        <v>518.62222772890595</v>
      </c>
      <c r="N3" s="205">
        <f t="shared" si="0"/>
        <v>404.81673529561277</v>
      </c>
      <c r="O3" s="205">
        <f t="shared" si="0"/>
        <v>386.6251818328754</v>
      </c>
      <c r="P3" s="205">
        <f t="shared" si="0"/>
        <v>505.47032700847802</v>
      </c>
      <c r="Q3" s="205">
        <f t="shared" si="0"/>
        <v>396.7999999999999</v>
      </c>
      <c r="R3" s="205">
        <f t="shared" si="0"/>
        <v>492.83164308293698</v>
      </c>
      <c r="S3" s="205">
        <f t="shared" si="0"/>
        <v>502.16192258445773</v>
      </c>
      <c r="T3" s="205">
        <f t="shared" si="0"/>
        <v>540.02002156168192</v>
      </c>
      <c r="U3" s="205">
        <f t="shared" si="0"/>
        <v>417.83067194565888</v>
      </c>
      <c r="V3" s="205">
        <f t="shared" si="0"/>
        <v>508.43855470438399</v>
      </c>
      <c r="W3" s="205">
        <f t="shared" si="0"/>
        <v>590.12411650066929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195.6978894828853</v>
      </c>
      <c r="C5" s="284">
        <f t="shared" si="1"/>
        <v>164.3192488262911</v>
      </c>
      <c r="D5" s="284">
        <f t="shared" si="1"/>
        <v>162.93892142336372</v>
      </c>
      <c r="E5" s="284">
        <f t="shared" si="1"/>
        <v>168.62171775892435</v>
      </c>
      <c r="F5" s="284">
        <f t="shared" si="1"/>
        <v>214.63347890037969</v>
      </c>
      <c r="G5" s="284">
        <f t="shared" si="1"/>
        <v>231.55962481251814</v>
      </c>
      <c r="H5" s="284">
        <f t="shared" si="1"/>
        <v>248.25839138695383</v>
      </c>
      <c r="I5" s="284">
        <f t="shared" si="1"/>
        <v>256.34943530895072</v>
      </c>
      <c r="J5" s="284">
        <f t="shared" si="1"/>
        <v>225.69982007615391</v>
      </c>
      <c r="K5" s="284">
        <f t="shared" si="1"/>
        <v>83.117774001522079</v>
      </c>
      <c r="L5" s="284">
        <f t="shared" si="1"/>
        <v>95.937393354636555</v>
      </c>
      <c r="M5" s="284">
        <f t="shared" si="1"/>
        <v>113.72444554578119</v>
      </c>
      <c r="N5" s="284">
        <f t="shared" si="1"/>
        <v>80.963347059122555</v>
      </c>
      <c r="O5" s="284">
        <f t="shared" si="1"/>
        <v>77.325036366575091</v>
      </c>
      <c r="P5" s="284">
        <f t="shared" si="1"/>
        <v>1</v>
      </c>
      <c r="Q5" s="284">
        <f t="shared" si="1"/>
        <v>30</v>
      </c>
      <c r="R5" s="284">
        <f t="shared" si="1"/>
        <v>39.999999999999993</v>
      </c>
      <c r="S5" s="284">
        <f t="shared" si="1"/>
        <v>30</v>
      </c>
      <c r="T5" s="284">
        <f t="shared" si="1"/>
        <v>40</v>
      </c>
      <c r="U5" s="284">
        <f t="shared" si="1"/>
        <v>83.566134389131761</v>
      </c>
      <c r="V5" s="284">
        <f t="shared" si="1"/>
        <v>70</v>
      </c>
      <c r="W5" s="284">
        <f t="shared" si="1"/>
        <v>49.999999999999993</v>
      </c>
      <c r="DA5" s="94"/>
    </row>
    <row r="6" spans="1:105" ht="12" customHeight="1" x14ac:dyDescent="0.25">
      <c r="A6" s="99" t="s">
        <v>44</v>
      </c>
      <c r="B6" s="284">
        <v>150.08034801622119</v>
      </c>
      <c r="C6" s="284">
        <v>125.2284305429543</v>
      </c>
      <c r="D6" s="284">
        <v>123.18258257307819</v>
      </c>
      <c r="E6" s="284">
        <v>149.5705735170138</v>
      </c>
      <c r="F6" s="284">
        <v>193.5374948962164</v>
      </c>
      <c r="G6" s="284">
        <v>208.7937545561318</v>
      </c>
      <c r="H6" s="284">
        <v>230.52254717544531</v>
      </c>
      <c r="I6" s="284">
        <v>256.34943530895072</v>
      </c>
      <c r="J6" s="284">
        <v>225.69982007615391</v>
      </c>
      <c r="K6" s="284">
        <v>83.117774001522079</v>
      </c>
      <c r="L6" s="284">
        <v>95.937393354636555</v>
      </c>
      <c r="M6" s="284">
        <v>113.72444554578119</v>
      </c>
      <c r="N6" s="284">
        <v>80.963347059122555</v>
      </c>
      <c r="O6" s="284">
        <v>77.325036366575091</v>
      </c>
      <c r="P6" s="284">
        <v>1</v>
      </c>
      <c r="Q6" s="284">
        <v>30</v>
      </c>
      <c r="R6" s="284">
        <v>39.999999999999993</v>
      </c>
      <c r="S6" s="284">
        <v>30</v>
      </c>
      <c r="T6" s="284">
        <v>40</v>
      </c>
      <c r="U6" s="284">
        <v>83.566134389131761</v>
      </c>
      <c r="V6" s="284">
        <v>70</v>
      </c>
      <c r="W6" s="284">
        <v>49.999999999999993</v>
      </c>
      <c r="DA6" s="94" t="s">
        <v>436</v>
      </c>
    </row>
    <row r="7" spans="1:105" ht="12" customHeight="1" x14ac:dyDescent="0.25">
      <c r="A7" s="99" t="s">
        <v>81</v>
      </c>
      <c r="B7" s="284">
        <v>45.617541466664107</v>
      </c>
      <c r="C7" s="284">
        <v>39.090818283336802</v>
      </c>
      <c r="D7" s="284">
        <v>39.756338850285523</v>
      </c>
      <c r="E7" s="284">
        <v>19.051144241910549</v>
      </c>
      <c r="F7" s="284">
        <v>21.095984004163281</v>
      </c>
      <c r="G7" s="284">
        <v>22.765870256386339</v>
      </c>
      <c r="H7" s="284">
        <v>17.735844211508521</v>
      </c>
      <c r="I7" s="284">
        <v>0</v>
      </c>
      <c r="J7" s="284">
        <v>0</v>
      </c>
      <c r="K7" s="284">
        <v>0</v>
      </c>
      <c r="L7" s="284">
        <v>0</v>
      </c>
      <c r="M7" s="284">
        <v>0</v>
      </c>
      <c r="N7" s="284">
        <v>0</v>
      </c>
      <c r="O7" s="284">
        <v>0</v>
      </c>
      <c r="P7" s="284">
        <v>0</v>
      </c>
      <c r="Q7" s="284">
        <v>0</v>
      </c>
      <c r="R7" s="284">
        <v>0</v>
      </c>
      <c r="S7" s="284">
        <v>0</v>
      </c>
      <c r="T7" s="284">
        <v>0</v>
      </c>
      <c r="U7" s="284">
        <v>0</v>
      </c>
      <c r="V7" s="284">
        <v>0</v>
      </c>
      <c r="W7" s="284">
        <v>0</v>
      </c>
      <c r="DA7" s="94" t="s">
        <v>437</v>
      </c>
    </row>
    <row r="8" spans="1:105" ht="12" customHeight="1" x14ac:dyDescent="0.25">
      <c r="A8" s="49" t="s">
        <v>45</v>
      </c>
      <c r="B8" s="244">
        <v>782.79155793154155</v>
      </c>
      <c r="C8" s="244">
        <v>657.27699530516463</v>
      </c>
      <c r="D8" s="244">
        <v>651.75568569345489</v>
      </c>
      <c r="E8" s="244">
        <v>674.48687103569762</v>
      </c>
      <c r="F8" s="244">
        <v>858.53391560151886</v>
      </c>
      <c r="G8" s="244">
        <v>926.23849925007289</v>
      </c>
      <c r="H8" s="244">
        <v>993.03356554781521</v>
      </c>
      <c r="I8" s="244">
        <v>1025.3977412358031</v>
      </c>
      <c r="J8" s="244">
        <v>902.79928030461519</v>
      </c>
      <c r="K8" s="244">
        <v>682.47109600608837</v>
      </c>
      <c r="L8" s="244">
        <v>553.74957341854622</v>
      </c>
      <c r="M8" s="244">
        <v>404.89778218312478</v>
      </c>
      <c r="N8" s="244">
        <v>323.85338823649022</v>
      </c>
      <c r="O8" s="244">
        <v>309.30014546630031</v>
      </c>
      <c r="P8" s="244">
        <v>504.47032700847802</v>
      </c>
      <c r="Q8" s="244">
        <v>366.7999999999999</v>
      </c>
      <c r="R8" s="244">
        <v>452.83164308293698</v>
      </c>
      <c r="S8" s="244">
        <v>472.16192258445773</v>
      </c>
      <c r="T8" s="244">
        <v>500.02002156168192</v>
      </c>
      <c r="U8" s="244">
        <v>334.2645375565271</v>
      </c>
      <c r="V8" s="244">
        <v>438.43855470438399</v>
      </c>
      <c r="W8" s="244">
        <v>540.12411650066929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420.68900000000002</v>
      </c>
      <c r="C12" s="284">
        <f t="shared" si="2"/>
        <v>413.06799999999998</v>
      </c>
      <c r="D12" s="284">
        <f t="shared" si="2"/>
        <v>404.36399999999998</v>
      </c>
      <c r="E12" s="284">
        <f t="shared" si="2"/>
        <v>332.8</v>
      </c>
      <c r="F12" s="284">
        <f t="shared" si="2"/>
        <v>380</v>
      </c>
      <c r="G12" s="284">
        <f t="shared" si="2"/>
        <v>383.82</v>
      </c>
      <c r="H12" s="284">
        <f t="shared" si="2"/>
        <v>310.31700000000001</v>
      </c>
      <c r="I12" s="284">
        <f t="shared" si="2"/>
        <v>296.89999999999998</v>
      </c>
      <c r="J12" s="284">
        <f t="shared" si="2"/>
        <v>317</v>
      </c>
      <c r="K12" s="284">
        <f t="shared" si="2"/>
        <v>165</v>
      </c>
      <c r="L12" s="284">
        <f t="shared" si="2"/>
        <v>217</v>
      </c>
      <c r="M12" s="284">
        <f t="shared" si="2"/>
        <v>300</v>
      </c>
      <c r="N12" s="284">
        <f t="shared" si="2"/>
        <v>86.3</v>
      </c>
      <c r="O12" s="284">
        <f t="shared" si="2"/>
        <v>81</v>
      </c>
      <c r="P12" s="284">
        <f t="shared" si="2"/>
        <v>0.8</v>
      </c>
      <c r="Q12" s="284">
        <f t="shared" si="2"/>
        <v>27.7</v>
      </c>
      <c r="R12" s="284">
        <f t="shared" si="2"/>
        <v>36.299999999999997</v>
      </c>
      <c r="S12" s="284">
        <f t="shared" si="2"/>
        <v>29.3</v>
      </c>
      <c r="T12" s="284">
        <f t="shared" si="2"/>
        <v>41.3</v>
      </c>
      <c r="U12" s="284">
        <f t="shared" si="2"/>
        <v>81.099999999999994</v>
      </c>
      <c r="V12" s="284">
        <f t="shared" si="2"/>
        <v>70.599999999999994</v>
      </c>
      <c r="W12" s="284">
        <f t="shared" si="2"/>
        <v>46.7</v>
      </c>
      <c r="DA12" s="94"/>
    </row>
    <row r="13" spans="1:105" ht="12" customHeight="1" x14ac:dyDescent="0.25">
      <c r="A13" s="99" t="s">
        <v>44</v>
      </c>
      <c r="B13" s="284">
        <v>301.68900000000002</v>
      </c>
      <c r="C13" s="284">
        <v>293.06799999999998</v>
      </c>
      <c r="D13" s="284">
        <v>284.36399999999998</v>
      </c>
      <c r="E13" s="284">
        <v>282.8</v>
      </c>
      <c r="F13" s="284">
        <v>330</v>
      </c>
      <c r="G13" s="284">
        <v>333.82</v>
      </c>
      <c r="H13" s="284">
        <v>285.31700000000001</v>
      </c>
      <c r="I13" s="284">
        <v>296.89999999999998</v>
      </c>
      <c r="J13" s="284">
        <v>317</v>
      </c>
      <c r="K13" s="284">
        <v>165</v>
      </c>
      <c r="L13" s="284">
        <v>217</v>
      </c>
      <c r="M13" s="284">
        <v>300</v>
      </c>
      <c r="N13" s="284">
        <v>86.3</v>
      </c>
      <c r="O13" s="284">
        <v>81</v>
      </c>
      <c r="P13" s="284">
        <v>0.8</v>
      </c>
      <c r="Q13" s="284">
        <v>27.7</v>
      </c>
      <c r="R13" s="284">
        <v>36.299999999999997</v>
      </c>
      <c r="S13" s="284">
        <v>29.3</v>
      </c>
      <c r="T13" s="284">
        <v>41.3</v>
      </c>
      <c r="U13" s="284">
        <v>81.099999999999994</v>
      </c>
      <c r="V13" s="284">
        <v>70.599999999999994</v>
      </c>
      <c r="W13" s="284">
        <v>46.7</v>
      </c>
      <c r="DA13" s="94" t="s">
        <v>443</v>
      </c>
    </row>
    <row r="14" spans="1:105" ht="12" customHeight="1" x14ac:dyDescent="0.25">
      <c r="A14" s="99" t="s">
        <v>81</v>
      </c>
      <c r="B14" s="284">
        <v>119</v>
      </c>
      <c r="C14" s="284">
        <v>120</v>
      </c>
      <c r="D14" s="284">
        <v>120</v>
      </c>
      <c r="E14" s="284">
        <v>50</v>
      </c>
      <c r="F14" s="284">
        <v>50</v>
      </c>
      <c r="G14" s="284">
        <v>50</v>
      </c>
      <c r="H14" s="284">
        <v>25</v>
      </c>
      <c r="I14" s="284">
        <v>0</v>
      </c>
      <c r="J14" s="284">
        <v>0</v>
      </c>
      <c r="K14" s="284">
        <v>0</v>
      </c>
      <c r="L14" s="284">
        <v>0</v>
      </c>
      <c r="M14" s="284">
        <v>0</v>
      </c>
      <c r="N14" s="284">
        <v>0</v>
      </c>
      <c r="O14" s="284">
        <v>0</v>
      </c>
      <c r="P14" s="284">
        <v>0</v>
      </c>
      <c r="Q14" s="284">
        <v>0</v>
      </c>
      <c r="R14" s="284">
        <v>0</v>
      </c>
      <c r="S14" s="284">
        <v>0</v>
      </c>
      <c r="T14" s="284">
        <v>0</v>
      </c>
      <c r="U14" s="284">
        <v>0</v>
      </c>
      <c r="V14" s="284">
        <v>0</v>
      </c>
      <c r="W14" s="284">
        <v>0</v>
      </c>
      <c r="DA14" s="94" t="s">
        <v>444</v>
      </c>
    </row>
    <row r="15" spans="1:105" ht="12" customHeight="1" x14ac:dyDescent="0.25">
      <c r="A15" s="49" t="s">
        <v>445</v>
      </c>
      <c r="B15" s="244">
        <v>525.86666666666679</v>
      </c>
      <c r="C15" s="244">
        <v>501.86666666666667</v>
      </c>
      <c r="D15" s="244">
        <v>498.66666666666669</v>
      </c>
      <c r="E15" s="244">
        <v>537.33333333333337</v>
      </c>
      <c r="F15" s="244">
        <v>539.54999999999995</v>
      </c>
      <c r="G15" s="244">
        <v>543.94766666666669</v>
      </c>
      <c r="H15" s="244">
        <v>573.97266666666678</v>
      </c>
      <c r="I15" s="244">
        <v>541.62199999999996</v>
      </c>
      <c r="J15" s="244">
        <v>575.74466666666672</v>
      </c>
      <c r="K15" s="244">
        <v>538.66666666666674</v>
      </c>
      <c r="L15" s="244">
        <v>609.66666666666674</v>
      </c>
      <c r="M15" s="244">
        <v>626</v>
      </c>
      <c r="N15" s="244">
        <v>629.66666666666674</v>
      </c>
      <c r="O15" s="244">
        <v>671.66666666666674</v>
      </c>
      <c r="P15" s="244">
        <v>636.00000000000011</v>
      </c>
      <c r="Q15" s="244">
        <v>709</v>
      </c>
      <c r="R15" s="244">
        <v>693.33333333333337</v>
      </c>
      <c r="S15" s="244">
        <v>676.13333333333344</v>
      </c>
      <c r="T15" s="244">
        <v>694.40000000000009</v>
      </c>
      <c r="U15" s="244">
        <v>650.30000000000007</v>
      </c>
      <c r="V15" s="244">
        <v>617.33333333333337</v>
      </c>
      <c r="W15" s="244">
        <v>640.66666666666674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566.09195402298849</v>
      </c>
      <c r="C19" s="284">
        <f t="shared" si="3"/>
        <v>552.13502588379345</v>
      </c>
      <c r="D19" s="284">
        <f t="shared" si="3"/>
        <v>512.91907984428042</v>
      </c>
      <c r="E19" s="284">
        <f t="shared" si="3"/>
        <v>512.91907984428042</v>
      </c>
      <c r="F19" s="284">
        <f t="shared" si="3"/>
        <v>498.96215170508538</v>
      </c>
      <c r="G19" s="284">
        <f t="shared" si="3"/>
        <v>498.96215170508538</v>
      </c>
      <c r="H19" s="284">
        <f t="shared" si="3"/>
        <v>459.74620566557235</v>
      </c>
      <c r="I19" s="284">
        <f t="shared" si="3"/>
        <v>445.78927752637736</v>
      </c>
      <c r="J19" s="284">
        <f t="shared" si="3"/>
        <v>445.78927752637736</v>
      </c>
      <c r="K19" s="284">
        <f t="shared" si="3"/>
        <v>431.83234938718232</v>
      </c>
      <c r="L19" s="284">
        <f t="shared" si="3"/>
        <v>392.61640334766923</v>
      </c>
      <c r="M19" s="284">
        <f t="shared" si="3"/>
        <v>431.83234938718232</v>
      </c>
      <c r="N19" s="284">
        <f t="shared" si="3"/>
        <v>417.87542124798728</v>
      </c>
      <c r="O19" s="284">
        <f t="shared" si="3"/>
        <v>417.87542124798728</v>
      </c>
      <c r="P19" s="284">
        <f t="shared" si="3"/>
        <v>378.65947520847419</v>
      </c>
      <c r="Q19" s="284">
        <f t="shared" si="3"/>
        <v>364.70254706927915</v>
      </c>
      <c r="R19" s="284">
        <f t="shared" si="3"/>
        <v>364.70254706927915</v>
      </c>
      <c r="S19" s="284">
        <f t="shared" si="3"/>
        <v>364.70254706927915</v>
      </c>
      <c r="T19" s="284">
        <f t="shared" si="3"/>
        <v>311.52967289057119</v>
      </c>
      <c r="U19" s="284">
        <f t="shared" si="3"/>
        <v>311.52967289057119</v>
      </c>
      <c r="V19" s="284">
        <f t="shared" si="3"/>
        <v>311.52967289057119</v>
      </c>
      <c r="W19" s="284">
        <f t="shared" si="3"/>
        <v>297.57274475137615</v>
      </c>
      <c r="DA19" s="94"/>
    </row>
    <row r="20" spans="1:105" ht="12" customHeight="1" x14ac:dyDescent="0.25">
      <c r="A20" s="99" t="s">
        <v>44</v>
      </c>
      <c r="B20" s="284">
        <v>416.66666666666669</v>
      </c>
      <c r="C20" s="284">
        <v>416.66666666666669</v>
      </c>
      <c r="D20" s="284">
        <v>377.4507206271536</v>
      </c>
      <c r="E20" s="284">
        <v>377.4507206271536</v>
      </c>
      <c r="F20" s="284">
        <v>377.4507206271536</v>
      </c>
      <c r="G20" s="284">
        <v>377.4507206271536</v>
      </c>
      <c r="H20" s="284">
        <v>338.23477458764057</v>
      </c>
      <c r="I20" s="284">
        <v>338.23477458764057</v>
      </c>
      <c r="J20" s="284">
        <v>338.23477458764057</v>
      </c>
      <c r="K20" s="284">
        <v>338.23477458764057</v>
      </c>
      <c r="L20" s="284">
        <v>299.01882854812749</v>
      </c>
      <c r="M20" s="284">
        <v>338.23477458764057</v>
      </c>
      <c r="N20" s="284">
        <v>338.23477458764057</v>
      </c>
      <c r="O20" s="284">
        <v>338.23477458764057</v>
      </c>
      <c r="P20" s="284">
        <v>299.01882854812749</v>
      </c>
      <c r="Q20" s="284">
        <v>299.01882854812749</v>
      </c>
      <c r="R20" s="284">
        <v>299.01882854812749</v>
      </c>
      <c r="S20" s="284">
        <v>299.01882854812749</v>
      </c>
      <c r="T20" s="284">
        <v>259.80288250861452</v>
      </c>
      <c r="U20" s="284">
        <v>259.80288250861452</v>
      </c>
      <c r="V20" s="284">
        <v>259.80288250861452</v>
      </c>
      <c r="W20" s="284">
        <v>259.80288250861452</v>
      </c>
      <c r="DA20" s="94" t="s">
        <v>449</v>
      </c>
    </row>
    <row r="21" spans="1:105" ht="12" customHeight="1" x14ac:dyDescent="0.25">
      <c r="A21" s="99" t="s">
        <v>81</v>
      </c>
      <c r="B21" s="284">
        <v>149.4252873563218</v>
      </c>
      <c r="C21" s="284">
        <v>135.46835921712679</v>
      </c>
      <c r="D21" s="284">
        <v>135.46835921712679</v>
      </c>
      <c r="E21" s="284">
        <v>135.46835921712679</v>
      </c>
      <c r="F21" s="284">
        <v>121.5114310779318</v>
      </c>
      <c r="G21" s="284">
        <v>121.5114310779318</v>
      </c>
      <c r="H21" s="284">
        <v>121.5114310779318</v>
      </c>
      <c r="I21" s="284">
        <v>107.5545029387368</v>
      </c>
      <c r="J21" s="284">
        <v>107.5545029387368</v>
      </c>
      <c r="K21" s="284">
        <v>93.597574799541732</v>
      </c>
      <c r="L21" s="284">
        <v>93.597574799541732</v>
      </c>
      <c r="M21" s="284">
        <v>93.597574799541732</v>
      </c>
      <c r="N21" s="284">
        <v>79.640646660346704</v>
      </c>
      <c r="O21" s="284">
        <v>79.640646660346704</v>
      </c>
      <c r="P21" s="284">
        <v>79.640646660346704</v>
      </c>
      <c r="Q21" s="284">
        <v>65.683718521151675</v>
      </c>
      <c r="R21" s="284">
        <v>65.683718521151675</v>
      </c>
      <c r="S21" s="284">
        <v>65.683718521151675</v>
      </c>
      <c r="T21" s="284">
        <v>51.726790381956647</v>
      </c>
      <c r="U21" s="284">
        <v>51.726790381956647</v>
      </c>
      <c r="V21" s="284">
        <v>51.726790381956647</v>
      </c>
      <c r="W21" s="284">
        <v>37.769862242761619</v>
      </c>
      <c r="DA21" s="94" t="s">
        <v>450</v>
      </c>
    </row>
    <row r="22" spans="1:105" ht="12" customHeight="1" x14ac:dyDescent="0.25">
      <c r="A22" s="49" t="s">
        <v>445</v>
      </c>
      <c r="B22" s="244">
        <v>632.18390804597698</v>
      </c>
      <c r="C22" s="244">
        <v>585.29993650443919</v>
      </c>
      <c r="D22" s="244">
        <v>585.29993650443919</v>
      </c>
      <c r="E22" s="244">
        <v>585.29993650443919</v>
      </c>
      <c r="F22" s="244">
        <v>585.29993650443919</v>
      </c>
      <c r="G22" s="244">
        <v>585.29993650443919</v>
      </c>
      <c r="H22" s="244">
        <v>632.18390804597698</v>
      </c>
      <c r="I22" s="244">
        <v>585.29993650443919</v>
      </c>
      <c r="J22" s="244">
        <v>632.18390804597698</v>
      </c>
      <c r="K22" s="244">
        <v>632.18390804597698</v>
      </c>
      <c r="L22" s="244">
        <v>679.06787958751477</v>
      </c>
      <c r="M22" s="244">
        <v>679.06787958751477</v>
      </c>
      <c r="N22" s="244">
        <v>679.06787958751477</v>
      </c>
      <c r="O22" s="244">
        <v>725.95185112905256</v>
      </c>
      <c r="P22" s="244">
        <v>679.06787958751477</v>
      </c>
      <c r="Q22" s="244">
        <v>772.83582267059046</v>
      </c>
      <c r="R22" s="244">
        <v>772.83582267059046</v>
      </c>
      <c r="S22" s="244">
        <v>772.83582267059046</v>
      </c>
      <c r="T22" s="244">
        <v>772.83582267059046</v>
      </c>
      <c r="U22" s="244">
        <v>725.95185112905267</v>
      </c>
      <c r="V22" s="244">
        <v>725.95185112905267</v>
      </c>
      <c r="W22" s="244">
        <v>679.06787958751488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0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39.215946039513057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39.215946039513057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0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46.883971541537839</v>
      </c>
      <c r="F28" s="244">
        <v>0</v>
      </c>
      <c r="G28" s="244">
        <v>46.883971541537839</v>
      </c>
      <c r="H28" s="244">
        <v>46.883971541537839</v>
      </c>
      <c r="I28" s="244">
        <v>0</v>
      </c>
      <c r="J28" s="244">
        <v>46.883971541537839</v>
      </c>
      <c r="K28" s="244">
        <v>0</v>
      </c>
      <c r="L28" s="244">
        <v>93.767943083075679</v>
      </c>
      <c r="M28" s="244">
        <v>0</v>
      </c>
      <c r="N28" s="244">
        <v>46.883971541537839</v>
      </c>
      <c r="O28" s="244">
        <v>46.883971541537839</v>
      </c>
      <c r="P28" s="244">
        <v>0</v>
      </c>
      <c r="Q28" s="244">
        <v>93.767943083075679</v>
      </c>
      <c r="R28" s="244">
        <v>46.883971541537839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13.956928139195014</v>
      </c>
      <c r="D31" s="284">
        <f t="shared" si="6"/>
        <v>39.215946039513085</v>
      </c>
      <c r="E31" s="284">
        <f t="shared" si="6"/>
        <v>0</v>
      </c>
      <c r="F31" s="284">
        <f t="shared" si="6"/>
        <v>13.956928139194986</v>
      </c>
      <c r="G31" s="284">
        <f t="shared" si="6"/>
        <v>0</v>
      </c>
      <c r="H31" s="284">
        <f t="shared" si="6"/>
        <v>39.215946039513028</v>
      </c>
      <c r="I31" s="284">
        <f t="shared" si="6"/>
        <v>13.956928139195</v>
      </c>
      <c r="J31" s="284">
        <f t="shared" si="6"/>
        <v>0</v>
      </c>
      <c r="K31" s="284">
        <f t="shared" si="6"/>
        <v>13.956928139195071</v>
      </c>
      <c r="L31" s="284">
        <f t="shared" si="6"/>
        <v>39.215946039513085</v>
      </c>
      <c r="M31" s="284">
        <f t="shared" si="6"/>
        <v>0</v>
      </c>
      <c r="N31" s="284">
        <f t="shared" si="6"/>
        <v>13.956928139195028</v>
      </c>
      <c r="O31" s="284">
        <f t="shared" si="6"/>
        <v>0</v>
      </c>
      <c r="P31" s="284">
        <f t="shared" si="6"/>
        <v>39.215946039513085</v>
      </c>
      <c r="Q31" s="284">
        <f t="shared" si="6"/>
        <v>13.956928139195028</v>
      </c>
      <c r="R31" s="284">
        <f t="shared" si="6"/>
        <v>0</v>
      </c>
      <c r="S31" s="284">
        <f t="shared" si="6"/>
        <v>0</v>
      </c>
      <c r="T31" s="284">
        <f t="shared" si="6"/>
        <v>53.172874178708</v>
      </c>
      <c r="U31" s="284">
        <f t="shared" si="6"/>
        <v>0</v>
      </c>
      <c r="V31" s="284">
        <f t="shared" si="6"/>
        <v>0</v>
      </c>
      <c r="W31" s="284">
        <f t="shared" si="6"/>
        <v>13.956928139195028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39.215946039513085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39.215946039513028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39.215946039513085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39.215946039513085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39.215946039512971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13.956928139195014</v>
      </c>
      <c r="D33" s="284">
        <f t="shared" si="8"/>
        <v>0</v>
      </c>
      <c r="E33" s="284">
        <f t="shared" si="8"/>
        <v>0</v>
      </c>
      <c r="F33" s="284">
        <f t="shared" si="8"/>
        <v>13.956928139194986</v>
      </c>
      <c r="G33" s="284">
        <f t="shared" si="8"/>
        <v>0</v>
      </c>
      <c r="H33" s="284">
        <f t="shared" si="8"/>
        <v>0</v>
      </c>
      <c r="I33" s="284">
        <f t="shared" si="8"/>
        <v>13.956928139195</v>
      </c>
      <c r="J33" s="284">
        <f t="shared" si="8"/>
        <v>0</v>
      </c>
      <c r="K33" s="284">
        <f t="shared" si="8"/>
        <v>13.956928139195071</v>
      </c>
      <c r="L33" s="284">
        <f t="shared" si="8"/>
        <v>0</v>
      </c>
      <c r="M33" s="284">
        <f t="shared" si="8"/>
        <v>0</v>
      </c>
      <c r="N33" s="284">
        <f t="shared" si="8"/>
        <v>13.956928139195028</v>
      </c>
      <c r="O33" s="284">
        <f t="shared" si="8"/>
        <v>0</v>
      </c>
      <c r="P33" s="284">
        <f t="shared" si="8"/>
        <v>0</v>
      </c>
      <c r="Q33" s="284">
        <f t="shared" si="8"/>
        <v>13.956928139195028</v>
      </c>
      <c r="R33" s="284">
        <f t="shared" si="8"/>
        <v>0</v>
      </c>
      <c r="S33" s="284">
        <f t="shared" si="8"/>
        <v>0</v>
      </c>
      <c r="T33" s="284">
        <f t="shared" si="8"/>
        <v>13.956928139195028</v>
      </c>
      <c r="U33" s="284">
        <f t="shared" si="8"/>
        <v>0</v>
      </c>
      <c r="V33" s="284">
        <f t="shared" si="8"/>
        <v>0</v>
      </c>
      <c r="W33" s="284">
        <f t="shared" si="8"/>
        <v>13.956928139195028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46.88397154153779</v>
      </c>
      <c r="D34" s="244">
        <f t="shared" si="9"/>
        <v>0</v>
      </c>
      <c r="E34" s="244">
        <f t="shared" si="9"/>
        <v>46.88397154153779</v>
      </c>
      <c r="F34" s="244">
        <f t="shared" si="9"/>
        <v>0</v>
      </c>
      <c r="G34" s="244">
        <f t="shared" si="9"/>
        <v>46.88397154153779</v>
      </c>
      <c r="H34" s="244">
        <f t="shared" si="9"/>
        <v>0</v>
      </c>
      <c r="I34" s="244">
        <f t="shared" si="9"/>
        <v>46.88397154153779</v>
      </c>
      <c r="J34" s="244">
        <f t="shared" si="9"/>
        <v>0</v>
      </c>
      <c r="K34" s="244">
        <f t="shared" si="9"/>
        <v>0</v>
      </c>
      <c r="L34" s="244">
        <f t="shared" si="9"/>
        <v>46.883971541537903</v>
      </c>
      <c r="M34" s="244">
        <f t="shared" si="9"/>
        <v>0</v>
      </c>
      <c r="N34" s="244">
        <f t="shared" si="9"/>
        <v>46.88397154153779</v>
      </c>
      <c r="O34" s="244">
        <f t="shared" si="9"/>
        <v>0</v>
      </c>
      <c r="P34" s="244">
        <f t="shared" si="9"/>
        <v>46.88397154153779</v>
      </c>
      <c r="Q34" s="244">
        <f t="shared" si="9"/>
        <v>0</v>
      </c>
      <c r="R34" s="244">
        <f t="shared" si="9"/>
        <v>46.88397154153779</v>
      </c>
      <c r="S34" s="244">
        <f t="shared" si="9"/>
        <v>0</v>
      </c>
      <c r="T34" s="244">
        <f t="shared" si="9"/>
        <v>0</v>
      </c>
      <c r="U34" s="244">
        <f t="shared" si="9"/>
        <v>46.88397154153779</v>
      </c>
      <c r="V34" s="244">
        <f t="shared" si="9"/>
        <v>0</v>
      </c>
      <c r="W34" s="244">
        <f t="shared" si="9"/>
        <v>46.88397154153779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145.40295402298847</v>
      </c>
      <c r="C37" s="284">
        <f t="shared" si="11"/>
        <v>139.06702588379349</v>
      </c>
      <c r="D37" s="284">
        <f t="shared" si="11"/>
        <v>108.55507984428041</v>
      </c>
      <c r="E37" s="284">
        <f t="shared" si="11"/>
        <v>180.11907984428038</v>
      </c>
      <c r="F37" s="284">
        <f t="shared" si="11"/>
        <v>118.9621517050854</v>
      </c>
      <c r="G37" s="284">
        <f t="shared" si="11"/>
        <v>115.14215170508541</v>
      </c>
      <c r="H37" s="284">
        <f t="shared" si="11"/>
        <v>149.42920566557237</v>
      </c>
      <c r="I37" s="284">
        <f t="shared" si="11"/>
        <v>148.88927752637738</v>
      </c>
      <c r="J37" s="284">
        <f t="shared" si="11"/>
        <v>128.78927752637736</v>
      </c>
      <c r="K37" s="284">
        <f t="shared" si="11"/>
        <v>266.83234938718232</v>
      </c>
      <c r="L37" s="284">
        <f t="shared" si="11"/>
        <v>175.61640334766923</v>
      </c>
      <c r="M37" s="284">
        <f t="shared" si="11"/>
        <v>131.83234938718232</v>
      </c>
      <c r="N37" s="284">
        <f t="shared" si="11"/>
        <v>331.57542124798726</v>
      </c>
      <c r="O37" s="284">
        <f t="shared" si="11"/>
        <v>336.87542124798728</v>
      </c>
      <c r="P37" s="284">
        <f t="shared" si="11"/>
        <v>377.85947520847418</v>
      </c>
      <c r="Q37" s="284">
        <f t="shared" si="11"/>
        <v>337.00254706927916</v>
      </c>
      <c r="R37" s="284">
        <f t="shared" si="11"/>
        <v>328.40254706927914</v>
      </c>
      <c r="S37" s="284">
        <f t="shared" si="11"/>
        <v>335.40254706927914</v>
      </c>
      <c r="T37" s="284">
        <f t="shared" si="11"/>
        <v>270.22967289057112</v>
      </c>
      <c r="U37" s="284">
        <f t="shared" si="11"/>
        <v>230.42967289057117</v>
      </c>
      <c r="V37" s="284">
        <f t="shared" si="11"/>
        <v>240.92967289057117</v>
      </c>
      <c r="W37" s="284">
        <f t="shared" si="11"/>
        <v>250.87274475137616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114.97766666666666</v>
      </c>
      <c r="C38" s="284">
        <f t="shared" si="12"/>
        <v>123.5986666666667</v>
      </c>
      <c r="D38" s="284">
        <f t="shared" si="12"/>
        <v>93.086720627153625</v>
      </c>
      <c r="E38" s="284">
        <f t="shared" si="12"/>
        <v>94.650720627153589</v>
      </c>
      <c r="F38" s="284">
        <f t="shared" si="12"/>
        <v>47.450720627153601</v>
      </c>
      <c r="G38" s="284">
        <f t="shared" si="12"/>
        <v>43.630720627153607</v>
      </c>
      <c r="H38" s="284">
        <f t="shared" si="12"/>
        <v>52.917774587640565</v>
      </c>
      <c r="I38" s="284">
        <f t="shared" si="12"/>
        <v>41.334774587640595</v>
      </c>
      <c r="J38" s="284">
        <f t="shared" si="12"/>
        <v>21.234774587640572</v>
      </c>
      <c r="K38" s="284">
        <f t="shared" si="12"/>
        <v>173.23477458764057</v>
      </c>
      <c r="L38" s="284">
        <f t="shared" si="12"/>
        <v>82.018828548127487</v>
      </c>
      <c r="M38" s="284">
        <f t="shared" si="12"/>
        <v>38.234774587640572</v>
      </c>
      <c r="N38" s="284">
        <f t="shared" si="12"/>
        <v>251.93477458764056</v>
      </c>
      <c r="O38" s="284">
        <f t="shared" si="12"/>
        <v>257.23477458764057</v>
      </c>
      <c r="P38" s="284">
        <f t="shared" si="12"/>
        <v>298.21882854812748</v>
      </c>
      <c r="Q38" s="284">
        <f t="shared" si="12"/>
        <v>271.3188285481275</v>
      </c>
      <c r="R38" s="284">
        <f t="shared" si="12"/>
        <v>262.71882854812748</v>
      </c>
      <c r="S38" s="284">
        <f t="shared" si="12"/>
        <v>269.71882854812748</v>
      </c>
      <c r="T38" s="284">
        <f t="shared" si="12"/>
        <v>218.5028825086145</v>
      </c>
      <c r="U38" s="284">
        <f t="shared" si="12"/>
        <v>178.70288250861452</v>
      </c>
      <c r="V38" s="284">
        <f t="shared" si="12"/>
        <v>189.20288250861452</v>
      </c>
      <c r="W38" s="284">
        <f t="shared" si="12"/>
        <v>213.10288250861453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30.425287356321803</v>
      </c>
      <c r="C39" s="284">
        <f t="shared" si="13"/>
        <v>15.468359217126789</v>
      </c>
      <c r="D39" s="284">
        <f t="shared" si="13"/>
        <v>15.468359217126789</v>
      </c>
      <c r="E39" s="284">
        <f t="shared" si="13"/>
        <v>85.468359217126789</v>
      </c>
      <c r="F39" s="284">
        <f t="shared" si="13"/>
        <v>71.511431077931803</v>
      </c>
      <c r="G39" s="284">
        <f t="shared" si="13"/>
        <v>71.511431077931803</v>
      </c>
      <c r="H39" s="284">
        <f t="shared" si="13"/>
        <v>96.511431077931803</v>
      </c>
      <c r="I39" s="284">
        <f t="shared" si="13"/>
        <v>107.5545029387368</v>
      </c>
      <c r="J39" s="284">
        <f t="shared" si="13"/>
        <v>107.5545029387368</v>
      </c>
      <c r="K39" s="284">
        <f t="shared" si="13"/>
        <v>93.597574799541732</v>
      </c>
      <c r="L39" s="284">
        <f t="shared" si="13"/>
        <v>93.597574799541732</v>
      </c>
      <c r="M39" s="284">
        <f t="shared" si="13"/>
        <v>93.597574799541732</v>
      </c>
      <c r="N39" s="284">
        <f t="shared" si="13"/>
        <v>79.640646660346704</v>
      </c>
      <c r="O39" s="284">
        <f t="shared" si="13"/>
        <v>79.640646660346704</v>
      </c>
      <c r="P39" s="284">
        <f t="shared" si="13"/>
        <v>79.640646660346704</v>
      </c>
      <c r="Q39" s="284">
        <f t="shared" si="13"/>
        <v>65.683718521151675</v>
      </c>
      <c r="R39" s="284">
        <f t="shared" si="13"/>
        <v>65.683718521151675</v>
      </c>
      <c r="S39" s="284">
        <f t="shared" si="13"/>
        <v>65.683718521151675</v>
      </c>
      <c r="T39" s="284">
        <f t="shared" si="13"/>
        <v>51.726790381956647</v>
      </c>
      <c r="U39" s="284">
        <f t="shared" si="13"/>
        <v>51.726790381956647</v>
      </c>
      <c r="V39" s="284">
        <f t="shared" si="13"/>
        <v>51.726790381956647</v>
      </c>
      <c r="W39" s="284">
        <f t="shared" si="13"/>
        <v>37.769862242761619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106.31724137931019</v>
      </c>
      <c r="C40" s="244">
        <f t="shared" si="14"/>
        <v>83.433269837772514</v>
      </c>
      <c r="D40" s="244">
        <f t="shared" si="14"/>
        <v>86.633269837772502</v>
      </c>
      <c r="E40" s="244">
        <f t="shared" si="14"/>
        <v>47.966603171105817</v>
      </c>
      <c r="F40" s="244">
        <f t="shared" si="14"/>
        <v>45.749936504439233</v>
      </c>
      <c r="G40" s="244">
        <f t="shared" si="14"/>
        <v>41.352269837772496</v>
      </c>
      <c r="H40" s="244">
        <f t="shared" si="14"/>
        <v>58.211241379310195</v>
      </c>
      <c r="I40" s="244">
        <f t="shared" si="14"/>
        <v>43.677936504439231</v>
      </c>
      <c r="J40" s="244">
        <f t="shared" si="14"/>
        <v>56.439241379310261</v>
      </c>
      <c r="K40" s="244">
        <f t="shared" si="14"/>
        <v>93.517241379310235</v>
      </c>
      <c r="L40" s="244">
        <f t="shared" si="14"/>
        <v>69.401212920848025</v>
      </c>
      <c r="M40" s="244">
        <f t="shared" si="14"/>
        <v>53.067879587514767</v>
      </c>
      <c r="N40" s="244">
        <f t="shared" si="14"/>
        <v>49.401212920848025</v>
      </c>
      <c r="O40" s="244">
        <f t="shared" si="14"/>
        <v>54.285184462385814</v>
      </c>
      <c r="P40" s="244">
        <f t="shared" si="14"/>
        <v>43.067879587514653</v>
      </c>
      <c r="Q40" s="244">
        <f t="shared" si="14"/>
        <v>63.83582267059046</v>
      </c>
      <c r="R40" s="244">
        <f t="shared" si="14"/>
        <v>79.502489337257089</v>
      </c>
      <c r="S40" s="244">
        <f t="shared" si="14"/>
        <v>96.70248933725702</v>
      </c>
      <c r="T40" s="244">
        <f t="shared" si="14"/>
        <v>78.435822670590369</v>
      </c>
      <c r="U40" s="244">
        <f t="shared" si="14"/>
        <v>75.651851129052602</v>
      </c>
      <c r="V40" s="244">
        <f t="shared" si="14"/>
        <v>108.6185177957193</v>
      </c>
      <c r="W40" s="244">
        <f t="shared" si="14"/>
        <v>38.401212920848138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614.15374032674117</v>
      </c>
      <c r="C43" s="212">
        <v>588.23422184006881</v>
      </c>
      <c r="D43" s="212">
        <v>582.26784178847799</v>
      </c>
      <c r="E43" s="212">
        <v>584.54402407566636</v>
      </c>
      <c r="F43" s="212">
        <v>642.5190025795356</v>
      </c>
      <c r="G43" s="212">
        <v>641.0142734307824</v>
      </c>
      <c r="H43" s="212">
        <v>583.14668959587266</v>
      </c>
      <c r="I43" s="212">
        <v>621.71074806534818</v>
      </c>
      <c r="J43" s="212">
        <v>652.7511607910576</v>
      </c>
      <c r="K43" s="212">
        <v>404.11031814273429</v>
      </c>
      <c r="L43" s="212">
        <v>496.84221840068778</v>
      </c>
      <c r="M43" s="212">
        <v>604.2846087704213</v>
      </c>
      <c r="N43" s="212">
        <v>311.93490971625101</v>
      </c>
      <c r="O43" s="212">
        <v>310.77652622527938</v>
      </c>
      <c r="P43" s="212">
        <v>192.5907996560619</v>
      </c>
      <c r="Q43" s="212">
        <v>241.0184006878761</v>
      </c>
      <c r="R43" s="212">
        <v>254.94720550300951</v>
      </c>
      <c r="S43" s="212">
        <v>244.17343078245909</v>
      </c>
      <c r="T43" s="212">
        <v>263.59140154772138</v>
      </c>
      <c r="U43" s="212">
        <v>301.78168529664651</v>
      </c>
      <c r="V43" s="212">
        <v>282.01779879621671</v>
      </c>
      <c r="W43" s="212">
        <v>250.7595872742906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0</v>
      </c>
      <c r="E44" s="215">
        <v>0</v>
      </c>
      <c r="F44" s="215">
        <v>0</v>
      </c>
      <c r="G44" s="215">
        <v>0</v>
      </c>
      <c r="H44" s="215">
        <v>0</v>
      </c>
      <c r="I44" s="215">
        <v>0</v>
      </c>
      <c r="J44" s="215">
        <v>0</v>
      </c>
      <c r="K44" s="215">
        <v>0</v>
      </c>
      <c r="L44" s="215">
        <v>0</v>
      </c>
      <c r="M44" s="215">
        <v>0</v>
      </c>
      <c r="N44" s="215">
        <v>0</v>
      </c>
      <c r="O44" s="215">
        <v>0</v>
      </c>
      <c r="P44" s="215">
        <v>0</v>
      </c>
      <c r="Q44" s="215">
        <v>0</v>
      </c>
      <c r="R44" s="215">
        <v>0</v>
      </c>
      <c r="S44" s="215">
        <v>0</v>
      </c>
      <c r="T44" s="215">
        <v>0</v>
      </c>
      <c r="U44" s="215">
        <v>0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7.2060189165950126</v>
      </c>
      <c r="C45" s="206">
        <f t="shared" si="15"/>
        <v>0</v>
      </c>
      <c r="D45" s="206">
        <f t="shared" si="15"/>
        <v>0</v>
      </c>
      <c r="E45" s="206">
        <f t="shared" si="15"/>
        <v>0</v>
      </c>
      <c r="F45" s="206">
        <f t="shared" si="15"/>
        <v>0</v>
      </c>
      <c r="G45" s="206">
        <f t="shared" si="15"/>
        <v>0</v>
      </c>
      <c r="H45" s="206">
        <f t="shared" si="15"/>
        <v>0</v>
      </c>
      <c r="I45" s="206">
        <f t="shared" si="15"/>
        <v>0</v>
      </c>
      <c r="J45" s="206">
        <f t="shared" si="15"/>
        <v>0</v>
      </c>
      <c r="K45" s="206">
        <f t="shared" si="15"/>
        <v>0</v>
      </c>
      <c r="L45" s="206">
        <f t="shared" si="15"/>
        <v>0</v>
      </c>
      <c r="M45" s="206">
        <f t="shared" si="15"/>
        <v>0</v>
      </c>
      <c r="N45" s="206">
        <f t="shared" si="15"/>
        <v>0.95537403267411869</v>
      </c>
      <c r="O45" s="206">
        <f t="shared" si="15"/>
        <v>2.0636285468615649</v>
      </c>
      <c r="P45" s="206">
        <f t="shared" si="15"/>
        <v>0</v>
      </c>
      <c r="Q45" s="206">
        <f t="shared" si="15"/>
        <v>0.12897678417884781</v>
      </c>
      <c r="R45" s="206">
        <f t="shared" si="15"/>
        <v>0.14496990541702487</v>
      </c>
      <c r="S45" s="206">
        <f t="shared" si="15"/>
        <v>0.24720550300945829</v>
      </c>
      <c r="T45" s="206">
        <f t="shared" si="15"/>
        <v>1.1486672398968185</v>
      </c>
      <c r="U45" s="206">
        <f t="shared" si="15"/>
        <v>1.196560619088564</v>
      </c>
      <c r="V45" s="206">
        <f t="shared" si="15"/>
        <v>1.2877042132416159</v>
      </c>
      <c r="W45" s="206">
        <f t="shared" si="15"/>
        <v>1.078847807394669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2.2699914015477211E-2</v>
      </c>
      <c r="R47" s="206">
        <v>3.6715391229578682E-2</v>
      </c>
      <c r="S47" s="206">
        <v>3.5597592433361989E-2</v>
      </c>
      <c r="T47" s="206">
        <v>0.21160791057609629</v>
      </c>
      <c r="U47" s="206">
        <v>0.27523645743766117</v>
      </c>
      <c r="V47" s="206">
        <v>0.27205503009458298</v>
      </c>
      <c r="W47" s="206">
        <v>0.23533963886500431</v>
      </c>
      <c r="DA47" s="71" t="s">
        <v>462</v>
      </c>
    </row>
    <row r="48" spans="1:105" ht="12" customHeight="1" x14ac:dyDescent="0.25">
      <c r="A48" s="18" t="s">
        <v>69</v>
      </c>
      <c r="B48" s="206">
        <v>7.2060189165950126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2.0636285468615649</v>
      </c>
      <c r="P48" s="206">
        <v>0</v>
      </c>
      <c r="Q48" s="206">
        <v>0.1062768701633706</v>
      </c>
      <c r="R48" s="206">
        <v>0.10825451418744619</v>
      </c>
      <c r="S48" s="206">
        <v>0.21160791057609629</v>
      </c>
      <c r="T48" s="206">
        <v>0.93705932932072222</v>
      </c>
      <c r="U48" s="206">
        <v>0.92132416165090281</v>
      </c>
      <c r="V48" s="206">
        <v>1.0156491831470329</v>
      </c>
      <c r="W48" s="206">
        <v>0.84350816852966459</v>
      </c>
      <c r="DA48" s="71" t="s">
        <v>463</v>
      </c>
    </row>
    <row r="49" spans="1:105" ht="12" customHeight="1" x14ac:dyDescent="0.25">
      <c r="A49" s="18" t="s">
        <v>70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0.95537403267411869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95.16302665520206</v>
      </c>
      <c r="C51" s="206">
        <f t="shared" si="16"/>
        <v>88.778761822871886</v>
      </c>
      <c r="D51" s="206">
        <f t="shared" si="16"/>
        <v>87.660963026655196</v>
      </c>
      <c r="E51" s="206">
        <f t="shared" si="16"/>
        <v>83.426225279449696</v>
      </c>
      <c r="F51" s="206">
        <f t="shared" si="16"/>
        <v>98.408942390369731</v>
      </c>
      <c r="G51" s="206">
        <f t="shared" si="16"/>
        <v>96.560275150472918</v>
      </c>
      <c r="H51" s="206">
        <f t="shared" si="16"/>
        <v>91.143250214961313</v>
      </c>
      <c r="I51" s="206">
        <f t="shared" si="16"/>
        <v>105.3736887360275</v>
      </c>
      <c r="J51" s="206">
        <f t="shared" si="16"/>
        <v>103.31006018916599</v>
      </c>
      <c r="K51" s="206">
        <f t="shared" si="16"/>
        <v>74.053912295786745</v>
      </c>
      <c r="L51" s="206">
        <f t="shared" si="16"/>
        <v>86.070249355116076</v>
      </c>
      <c r="M51" s="206">
        <f t="shared" si="16"/>
        <v>78.288650042992259</v>
      </c>
      <c r="N51" s="206">
        <f t="shared" si="16"/>
        <v>64.122785898538268</v>
      </c>
      <c r="O51" s="206">
        <f t="shared" si="16"/>
        <v>64.187274290627684</v>
      </c>
      <c r="P51" s="206">
        <f t="shared" si="16"/>
        <v>51.719518486672399</v>
      </c>
      <c r="Q51" s="206">
        <f t="shared" si="16"/>
        <v>65.416337059329322</v>
      </c>
      <c r="R51" s="206">
        <f t="shared" si="16"/>
        <v>64.211092003439376</v>
      </c>
      <c r="S51" s="206">
        <f t="shared" si="16"/>
        <v>72.176526225279446</v>
      </c>
      <c r="T51" s="206">
        <f t="shared" si="16"/>
        <v>70.353224419604459</v>
      </c>
      <c r="U51" s="206">
        <f t="shared" si="16"/>
        <v>67.932502149613057</v>
      </c>
      <c r="V51" s="206">
        <f t="shared" si="16"/>
        <v>54.07300085984523</v>
      </c>
      <c r="W51" s="206">
        <f t="shared" si="16"/>
        <v>64.387790197764403</v>
      </c>
      <c r="DA51" s="71"/>
    </row>
    <row r="52" spans="1:105" ht="12" customHeight="1" x14ac:dyDescent="0.25">
      <c r="A52" s="18" t="s">
        <v>72</v>
      </c>
      <c r="B52" s="206">
        <v>95.16302665520206</v>
      </c>
      <c r="C52" s="206">
        <v>88.778761822871886</v>
      </c>
      <c r="D52" s="206">
        <v>87.660963026655196</v>
      </c>
      <c r="E52" s="206">
        <v>83.426225279449696</v>
      </c>
      <c r="F52" s="206">
        <v>98.408942390369731</v>
      </c>
      <c r="G52" s="206">
        <v>96.560275150472918</v>
      </c>
      <c r="H52" s="206">
        <v>91.143250214961313</v>
      </c>
      <c r="I52" s="206">
        <v>105.3736887360275</v>
      </c>
      <c r="J52" s="206">
        <v>103.31006018916599</v>
      </c>
      <c r="K52" s="206">
        <v>74.053912295786745</v>
      </c>
      <c r="L52" s="206">
        <v>86.070249355116076</v>
      </c>
      <c r="M52" s="206">
        <v>78.288650042992259</v>
      </c>
      <c r="N52" s="206">
        <v>64.122785898538268</v>
      </c>
      <c r="O52" s="206">
        <v>64.187274290627684</v>
      </c>
      <c r="P52" s="206">
        <v>51.719518486672399</v>
      </c>
      <c r="Q52" s="206">
        <v>65.416337059329322</v>
      </c>
      <c r="R52" s="206">
        <v>64.211092003439376</v>
      </c>
      <c r="S52" s="206">
        <v>72.176526225279446</v>
      </c>
      <c r="T52" s="206">
        <v>70.353224419604459</v>
      </c>
      <c r="U52" s="206">
        <v>67.932502149613057</v>
      </c>
      <c r="V52" s="206">
        <v>54.07300085984523</v>
      </c>
      <c r="W52" s="206">
        <v>64.387790197764403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</v>
      </c>
      <c r="S54" s="206">
        <f t="shared" si="17"/>
        <v>0</v>
      </c>
      <c r="T54" s="206">
        <f t="shared" si="17"/>
        <v>0</v>
      </c>
      <c r="U54" s="206">
        <f t="shared" si="17"/>
        <v>0</v>
      </c>
      <c r="V54" s="206">
        <f t="shared" si="17"/>
        <v>0</v>
      </c>
      <c r="W54" s="206">
        <f t="shared" si="17"/>
        <v>0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0</v>
      </c>
      <c r="S55" s="206">
        <v>0</v>
      </c>
      <c r="T55" s="206">
        <v>0</v>
      </c>
      <c r="U55" s="206">
        <v>0</v>
      </c>
      <c r="V55" s="206">
        <v>0</v>
      </c>
      <c r="W55" s="206">
        <v>0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0.26276870163370591</v>
      </c>
      <c r="C61" s="206">
        <v>0.57325881341358553</v>
      </c>
      <c r="D61" s="206">
        <v>0.45382631126397238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4.7807394668959592E-2</v>
      </c>
      <c r="L61" s="206">
        <v>2.3903697334479789E-2</v>
      </c>
      <c r="M61" s="206">
        <v>0.28658641444539978</v>
      </c>
      <c r="N61" s="206">
        <v>8.3356835769561481</v>
      </c>
      <c r="O61" s="206">
        <v>0.50154772141014614</v>
      </c>
      <c r="P61" s="206">
        <v>0.7165090283748925</v>
      </c>
      <c r="Q61" s="206">
        <v>8.5984522785898529E-4</v>
      </c>
      <c r="R61" s="206">
        <v>9.4582975064488384E-4</v>
      </c>
      <c r="S61" s="206">
        <v>8.5984522785898529E-4</v>
      </c>
      <c r="T61" s="206">
        <v>1.1177987962166811E-3</v>
      </c>
      <c r="U61" s="206">
        <v>1.1177987962166811E-3</v>
      </c>
      <c r="V61" s="206">
        <v>1.461736887360275E-3</v>
      </c>
      <c r="W61" s="206">
        <v>1.547721410146173E-3</v>
      </c>
      <c r="DA61" s="71" t="s">
        <v>474</v>
      </c>
    </row>
    <row r="62" spans="1:105" ht="12" customHeight="1" x14ac:dyDescent="0.25">
      <c r="A62" s="21" t="s">
        <v>38</v>
      </c>
      <c r="B62" s="209">
        <v>511.52192605331038</v>
      </c>
      <c r="C62" s="209">
        <v>498.88220120378332</v>
      </c>
      <c r="D62" s="209">
        <v>494.15305245055879</v>
      </c>
      <c r="E62" s="209">
        <v>501.11779879621668</v>
      </c>
      <c r="F62" s="209">
        <v>544.11006018916589</v>
      </c>
      <c r="G62" s="209">
        <v>544.45399828030952</v>
      </c>
      <c r="H62" s="209">
        <v>492.0034393809114</v>
      </c>
      <c r="I62" s="209">
        <v>516.33705932932071</v>
      </c>
      <c r="J62" s="209">
        <v>549.44110060189166</v>
      </c>
      <c r="K62" s="209">
        <v>330.00859845227859</v>
      </c>
      <c r="L62" s="209">
        <v>410.74806534823728</v>
      </c>
      <c r="M62" s="209">
        <v>525.70937231298365</v>
      </c>
      <c r="N62" s="209">
        <v>238.52106620808249</v>
      </c>
      <c r="O62" s="209">
        <v>244.02407566638001</v>
      </c>
      <c r="P62" s="209">
        <v>140.1547721410146</v>
      </c>
      <c r="Q62" s="209">
        <v>175.4722269991401</v>
      </c>
      <c r="R62" s="209">
        <v>190.5901977644024</v>
      </c>
      <c r="S62" s="209">
        <v>171.7488392089424</v>
      </c>
      <c r="T62" s="209">
        <v>192.08839208942391</v>
      </c>
      <c r="U62" s="209">
        <v>232.65150472914871</v>
      </c>
      <c r="V62" s="209">
        <v>226.6556319862425</v>
      </c>
      <c r="W62" s="209">
        <v>185.29140154772139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614.15374032674106</v>
      </c>
      <c r="C63" s="286">
        <f t="shared" si="18"/>
        <v>588.23422184006881</v>
      </c>
      <c r="D63" s="286">
        <f t="shared" si="18"/>
        <v>582.26784178847811</v>
      </c>
      <c r="E63" s="286">
        <f t="shared" si="18"/>
        <v>584.54402407566636</v>
      </c>
      <c r="F63" s="286">
        <f t="shared" si="18"/>
        <v>642.51900257953582</v>
      </c>
      <c r="G63" s="286">
        <f t="shared" si="18"/>
        <v>641.01427343078205</v>
      </c>
      <c r="H63" s="286">
        <f t="shared" si="18"/>
        <v>583.14668959587277</v>
      </c>
      <c r="I63" s="286">
        <f t="shared" si="18"/>
        <v>621.7107480653483</v>
      </c>
      <c r="J63" s="286">
        <f t="shared" si="18"/>
        <v>652.75116079105771</v>
      </c>
      <c r="K63" s="286">
        <f t="shared" si="18"/>
        <v>404.11031814273451</v>
      </c>
      <c r="L63" s="286">
        <f t="shared" si="18"/>
        <v>496.84221840068767</v>
      </c>
      <c r="M63" s="286">
        <f t="shared" si="18"/>
        <v>604.28460877042141</v>
      </c>
      <c r="N63" s="286">
        <f t="shared" si="18"/>
        <v>311.93490971625113</v>
      </c>
      <c r="O63" s="286">
        <f t="shared" si="18"/>
        <v>310.77652622527944</v>
      </c>
      <c r="P63" s="286">
        <f t="shared" si="18"/>
        <v>192.5907996560619</v>
      </c>
      <c r="Q63" s="286">
        <f t="shared" si="18"/>
        <v>241.01840068787612</v>
      </c>
      <c r="R63" s="286">
        <f t="shared" si="18"/>
        <v>254.9472055030094</v>
      </c>
      <c r="S63" s="286">
        <f t="shared" si="18"/>
        <v>244.17343078245912</v>
      </c>
      <c r="T63" s="286">
        <f t="shared" si="18"/>
        <v>263.59140154772138</v>
      </c>
      <c r="U63" s="286">
        <f t="shared" si="18"/>
        <v>301.78168529664651</v>
      </c>
      <c r="V63" s="286">
        <f t="shared" si="18"/>
        <v>282.01779879621677</v>
      </c>
      <c r="W63" s="286">
        <f t="shared" si="18"/>
        <v>250.75958727429065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400.78808073368333</v>
      </c>
      <c r="C65" s="284">
        <f t="shared" si="19"/>
        <v>386.46593858543673</v>
      </c>
      <c r="D65" s="284">
        <f t="shared" si="19"/>
        <v>379.61350075221816</v>
      </c>
      <c r="E65" s="284">
        <f t="shared" si="19"/>
        <v>370.32903080880533</v>
      </c>
      <c r="F65" s="284">
        <f t="shared" si="19"/>
        <v>428.54879777781849</v>
      </c>
      <c r="G65" s="284">
        <f t="shared" si="19"/>
        <v>432.22064731926338</v>
      </c>
      <c r="H65" s="284">
        <f t="shared" si="19"/>
        <v>368.01424241277681</v>
      </c>
      <c r="I65" s="284">
        <f t="shared" si="19"/>
        <v>404.79131745744871</v>
      </c>
      <c r="J65" s="284">
        <f t="shared" si="19"/>
        <v>430.31868273747187</v>
      </c>
      <c r="K65" s="284">
        <f t="shared" si="19"/>
        <v>209.47870669025019</v>
      </c>
      <c r="L65" s="284">
        <f t="shared" si="19"/>
        <v>282.76995740788709</v>
      </c>
      <c r="M65" s="284">
        <f t="shared" si="19"/>
        <v>379.77878441253552</v>
      </c>
      <c r="N65" s="284">
        <f t="shared" si="19"/>
        <v>103.6065736008544</v>
      </c>
      <c r="O65" s="284">
        <f t="shared" si="19"/>
        <v>96.134215893535355</v>
      </c>
      <c r="P65" s="284">
        <f t="shared" si="19"/>
        <v>0.89552088587280188</v>
      </c>
      <c r="Q65" s="284">
        <f t="shared" si="19"/>
        <v>31.619021822244228</v>
      </c>
      <c r="R65" s="284">
        <f t="shared" si="19"/>
        <v>43.631230009216907</v>
      </c>
      <c r="S65" s="284">
        <f t="shared" si="19"/>
        <v>35.63816706283172</v>
      </c>
      <c r="T65" s="284">
        <f t="shared" si="19"/>
        <v>50.079782486016271</v>
      </c>
      <c r="U65" s="284">
        <f t="shared" si="19"/>
        <v>99.490964743556503</v>
      </c>
      <c r="V65" s="284">
        <f t="shared" si="19"/>
        <v>87.658060821843236</v>
      </c>
      <c r="W65" s="284">
        <f t="shared" si="19"/>
        <v>55.989600361982447</v>
      </c>
      <c r="DA65" s="94"/>
    </row>
    <row r="66" spans="1:105" ht="12" customHeight="1" x14ac:dyDescent="0.25">
      <c r="A66" s="44" t="s">
        <v>44</v>
      </c>
      <c r="B66" s="284">
        <f>NFM_fec!B34</f>
        <v>382.06006045592278</v>
      </c>
      <c r="C66" s="284">
        <f>NFM_fec!C34</f>
        <v>367.75300728175142</v>
      </c>
      <c r="D66" s="284">
        <f>NFM_fec!D34</f>
        <v>360.69778199725368</v>
      </c>
      <c r="E66" s="284">
        <f>NFM_fec!E34</f>
        <v>362.36721291742941</v>
      </c>
      <c r="F66" s="284">
        <f>NFM_fec!F34</f>
        <v>420.6287506921181</v>
      </c>
      <c r="G66" s="284">
        <f>NFM_fec!G34</f>
        <v>424.32247808400427</v>
      </c>
      <c r="H66" s="284">
        <f>NFM_fec!H34</f>
        <v>364.0501269876936</v>
      </c>
      <c r="I66" s="284">
        <f>NFM_fec!I34</f>
        <v>404.79131745744871</v>
      </c>
      <c r="J66" s="284">
        <f>NFM_fec!J34</f>
        <v>430.31868273747187</v>
      </c>
      <c r="K66" s="284">
        <f>NFM_fec!K34</f>
        <v>209.47870669025019</v>
      </c>
      <c r="L66" s="284">
        <f>NFM_fec!L34</f>
        <v>282.76995740788709</v>
      </c>
      <c r="M66" s="284">
        <f>NFM_fec!M34</f>
        <v>379.77878441253552</v>
      </c>
      <c r="N66" s="284">
        <f>NFM_fec!N34</f>
        <v>103.6065736008544</v>
      </c>
      <c r="O66" s="284">
        <f>NFM_fec!O34</f>
        <v>96.134215893535355</v>
      </c>
      <c r="P66" s="284">
        <f>NFM_fec!P34</f>
        <v>0.89552088587280188</v>
      </c>
      <c r="Q66" s="284">
        <f>NFM_fec!Q34</f>
        <v>31.619021822244228</v>
      </c>
      <c r="R66" s="284">
        <f>NFM_fec!R34</f>
        <v>43.631230009216907</v>
      </c>
      <c r="S66" s="284">
        <f>NFM_fec!S34</f>
        <v>35.63816706283172</v>
      </c>
      <c r="T66" s="284">
        <f>NFM_fec!T34</f>
        <v>50.079782486016271</v>
      </c>
      <c r="U66" s="284">
        <f>NFM_fec!U34</f>
        <v>99.490964743556503</v>
      </c>
      <c r="V66" s="284">
        <f>NFM_fec!V34</f>
        <v>87.658060821843236</v>
      </c>
      <c r="W66" s="284">
        <f>NFM_fec!W34</f>
        <v>55.989600361982447</v>
      </c>
      <c r="DA66" s="94"/>
    </row>
    <row r="67" spans="1:105" ht="12" customHeight="1" x14ac:dyDescent="0.25">
      <c r="A67" s="44" t="s">
        <v>81</v>
      </c>
      <c r="B67" s="284">
        <f>NFM_fec!B72</f>
        <v>18.728020277760539</v>
      </c>
      <c r="C67" s="284">
        <f>NFM_fec!C72</f>
        <v>18.71293130368532</v>
      </c>
      <c r="D67" s="284">
        <f>NFM_fec!D72</f>
        <v>18.915718754964459</v>
      </c>
      <c r="E67" s="284">
        <f>NFM_fec!E72</f>
        <v>7.9618178913759357</v>
      </c>
      <c r="F67" s="284">
        <f>NFM_fec!F72</f>
        <v>7.9200470857003671</v>
      </c>
      <c r="G67" s="284">
        <f>NFM_fec!G72</f>
        <v>7.8981692352591297</v>
      </c>
      <c r="H67" s="284">
        <f>NFM_fec!H72</f>
        <v>3.964115425083206</v>
      </c>
      <c r="I67" s="284">
        <f>NFM_fec!I72</f>
        <v>0</v>
      </c>
      <c r="J67" s="284">
        <f>NFM_fec!J72</f>
        <v>0</v>
      </c>
      <c r="K67" s="284">
        <f>NFM_fec!K72</f>
        <v>0</v>
      </c>
      <c r="L67" s="284">
        <f>NFM_fec!L72</f>
        <v>0</v>
      </c>
      <c r="M67" s="284">
        <f>NFM_fec!M72</f>
        <v>0</v>
      </c>
      <c r="N67" s="284">
        <f>NFM_fec!N72</f>
        <v>0</v>
      </c>
      <c r="O67" s="284">
        <f>NFM_fec!O72</f>
        <v>0</v>
      </c>
      <c r="P67" s="284">
        <f>NFM_fec!P72</f>
        <v>0</v>
      </c>
      <c r="Q67" s="284">
        <f>NFM_fec!Q72</f>
        <v>0</v>
      </c>
      <c r="R67" s="284">
        <f>NFM_fec!R72</f>
        <v>0</v>
      </c>
      <c r="S67" s="284">
        <f>NFM_fec!S72</f>
        <v>0</v>
      </c>
      <c r="T67" s="284">
        <f>NFM_fec!T72</f>
        <v>0</v>
      </c>
      <c r="U67" s="284">
        <f>NFM_fec!U72</f>
        <v>0</v>
      </c>
      <c r="V67" s="284">
        <f>NFM_fec!V72</f>
        <v>0</v>
      </c>
      <c r="W67" s="284">
        <f>NFM_fec!W72</f>
        <v>0</v>
      </c>
      <c r="DA67" s="94"/>
    </row>
    <row r="68" spans="1:105" ht="12" customHeight="1" x14ac:dyDescent="0.25">
      <c r="A68" s="52" t="s">
        <v>45</v>
      </c>
      <c r="B68" s="244">
        <f>NFM_fec!B115</f>
        <v>213.3656595930577</v>
      </c>
      <c r="C68" s="244">
        <f>NFM_fec!C115</f>
        <v>201.76828325463211</v>
      </c>
      <c r="D68" s="244">
        <f>NFM_fec!D115</f>
        <v>202.65434103626001</v>
      </c>
      <c r="E68" s="244">
        <f>NFM_fec!E115</f>
        <v>214.214993266861</v>
      </c>
      <c r="F68" s="244">
        <f>NFM_fec!F115</f>
        <v>213.9702048017173</v>
      </c>
      <c r="G68" s="244">
        <f>NFM_fec!G115</f>
        <v>208.79362611151871</v>
      </c>
      <c r="H68" s="244">
        <f>NFM_fec!H115</f>
        <v>215.13244718309599</v>
      </c>
      <c r="I68" s="244">
        <f>NFM_fec!I115</f>
        <v>216.91943060789961</v>
      </c>
      <c r="J68" s="244">
        <f>NFM_fec!J115</f>
        <v>222.43247805358581</v>
      </c>
      <c r="K68" s="244">
        <f>NFM_fec!K115</f>
        <v>194.63161145248429</v>
      </c>
      <c r="L68" s="244">
        <f>NFM_fec!L115</f>
        <v>214.07226099280061</v>
      </c>
      <c r="M68" s="244">
        <f>NFM_fec!M115</f>
        <v>224.5058243578859</v>
      </c>
      <c r="N68" s="244">
        <f>NFM_fec!N115</f>
        <v>208.3283361153967</v>
      </c>
      <c r="O68" s="244">
        <f>NFM_fec!O115</f>
        <v>214.64231033174411</v>
      </c>
      <c r="P68" s="244">
        <f>NFM_fec!P115</f>
        <v>191.69527877018911</v>
      </c>
      <c r="Q68" s="244">
        <f>NFM_fec!Q115</f>
        <v>209.39937886563189</v>
      </c>
      <c r="R68" s="244">
        <f>NFM_fec!R115</f>
        <v>211.31597549379251</v>
      </c>
      <c r="S68" s="244">
        <f>NFM_fec!S115</f>
        <v>208.53526371962741</v>
      </c>
      <c r="T68" s="244">
        <f>NFM_fec!T115</f>
        <v>213.51161906170509</v>
      </c>
      <c r="U68" s="244">
        <f>NFM_fec!U115</f>
        <v>202.29072055309001</v>
      </c>
      <c r="V68" s="244">
        <f>NFM_fec!V115</f>
        <v>194.3597379743735</v>
      </c>
      <c r="W68" s="244">
        <f>NFM_fec!W115</f>
        <v>194.76998691230821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700.2178987188455</v>
      </c>
      <c r="C70" s="205">
        <f t="shared" si="20"/>
        <v>650.79708011922139</v>
      </c>
      <c r="D70" s="205">
        <f t="shared" si="20"/>
        <v>637.41977411772632</v>
      </c>
      <c r="E70" s="205">
        <f t="shared" si="20"/>
        <v>620.84427811877379</v>
      </c>
      <c r="F70" s="205">
        <f t="shared" si="20"/>
        <v>724.78576515887062</v>
      </c>
      <c r="G70" s="205">
        <f t="shared" si="20"/>
        <v>725.68850715877659</v>
      </c>
      <c r="H70" s="205">
        <f t="shared" si="20"/>
        <v>642.53929815824426</v>
      </c>
      <c r="I70" s="205">
        <f t="shared" si="20"/>
        <v>729.37975415833114</v>
      </c>
      <c r="J70" s="205">
        <f t="shared" si="20"/>
        <v>740.88363015871073</v>
      </c>
      <c r="K70" s="205">
        <f t="shared" si="20"/>
        <v>421.24160661927226</v>
      </c>
      <c r="L70" s="205">
        <f t="shared" si="20"/>
        <v>526.85154711769462</v>
      </c>
      <c r="M70" s="205">
        <f t="shared" si="20"/>
        <v>630.62263811899425</v>
      </c>
      <c r="N70" s="205">
        <f t="shared" si="20"/>
        <v>317.84652242147661</v>
      </c>
      <c r="O70" s="205">
        <f t="shared" si="20"/>
        <v>281.94290795163738</v>
      </c>
      <c r="P70" s="205">
        <f t="shared" si="20"/>
        <v>124.66046590846238</v>
      </c>
      <c r="Q70" s="205">
        <f t="shared" si="20"/>
        <v>193.94504231872449</v>
      </c>
      <c r="R70" s="205">
        <f t="shared" si="20"/>
        <v>203.33293948809748</v>
      </c>
      <c r="S70" s="205">
        <f t="shared" si="20"/>
        <v>212.79964007943948</v>
      </c>
      <c r="T70" s="205">
        <f t="shared" si="20"/>
        <v>244.63621291765656</v>
      </c>
      <c r="U70" s="205">
        <f t="shared" si="20"/>
        <v>295.34985135921409</v>
      </c>
      <c r="V70" s="205">
        <f t="shared" si="20"/>
        <v>245.48155459873325</v>
      </c>
      <c r="W70" s="205">
        <f t="shared" si="20"/>
        <v>236.75234531892772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245.8745107188455</v>
      </c>
      <c r="C71" s="215">
        <f>NFM_emi!C5+(NFM_emi!C34-NFM_emi!C70)+NFM_emi!C72+(NFM_emi!C115-NFM_emi!C158)</f>
        <v>208.52309411922147</v>
      </c>
      <c r="D71" s="215">
        <f>NFM_emi!D5+(NFM_emi!D34-NFM_emi!D70)+NFM_emi!D72+(NFM_emi!D115-NFM_emi!D158)</f>
        <v>205.89761411772628</v>
      </c>
      <c r="E71" s="215">
        <f>NFM_emi!E5+(NFM_emi!E34-NFM_emi!E70)+NFM_emi!E72+(NFM_emi!E115-NFM_emi!E158)</f>
        <v>195.95108411877379</v>
      </c>
      <c r="F71" s="215">
        <f>NFM_emi!F5+(NFM_emi!F34-NFM_emi!F70)+NFM_emi!F72+(NFM_emi!F115-NFM_emi!F158)</f>
        <v>231.14241215887066</v>
      </c>
      <c r="G71" s="215">
        <f>NFM_emi!G5+(NFM_emi!G34-NFM_emi!G70)+NFM_emi!G72+(NFM_emi!G115-NFM_emi!G158)</f>
        <v>226.80027215877658</v>
      </c>
      <c r="H71" s="215">
        <f>NFM_emi!H5+(NFM_emi!H34-NFM_emi!H70)+NFM_emi!H72+(NFM_emi!H115-NFM_emi!H158)</f>
        <v>214.07679215824427</v>
      </c>
      <c r="I71" s="215">
        <f>NFM_emi!I5+(NFM_emi!I34-NFM_emi!I70)+NFM_emi!I72+(NFM_emi!I115-NFM_emi!I158)</f>
        <v>247.50117215833114</v>
      </c>
      <c r="J71" s="215">
        <f>NFM_emi!J5+(NFM_emi!J34-NFM_emi!J70)+NFM_emi!J72+(NFM_emi!J115-NFM_emi!J158)</f>
        <v>242.65413215871072</v>
      </c>
      <c r="K71" s="215">
        <f>NFM_emi!K5+(NFM_emi!K34-NFM_emi!K70)+NFM_emi!K72+(NFM_emi!K115-NFM_emi!K158)</f>
        <v>173.93744411927227</v>
      </c>
      <c r="L71" s="215">
        <f>NFM_emi!L5+(NFM_emi!L34-NFM_emi!L70)+NFM_emi!L72+(NFM_emi!L115-NFM_emi!L158)</f>
        <v>202.1613541176946</v>
      </c>
      <c r="M71" s="215">
        <f>NFM_emi!M5+(NFM_emi!M34-NFM_emi!M70)+NFM_emi!M72+(NFM_emi!M115-NFM_emi!M158)</f>
        <v>183.88397411899425</v>
      </c>
      <c r="N71" s="215">
        <f>NFM_emi!N5+(NFM_emi!N34-NFM_emi!N70)+NFM_emi!N72+(NFM_emi!N115-NFM_emi!N158)</f>
        <v>153.54323675896657</v>
      </c>
      <c r="O71" s="215">
        <f>NFM_emi!O5+(NFM_emi!O34-NFM_emi!O70)+NFM_emi!O72+(NFM_emi!O115-NFM_emi!O158)</f>
        <v>157.16497607948935</v>
      </c>
      <c r="P71" s="215">
        <f>NFM_emi!P5+(NFM_emi!P34-NFM_emi!P70)+NFM_emi!P72+(NFM_emi!P115-NFM_emi!P158)</f>
        <v>121.47853608049125</v>
      </c>
      <c r="Q71" s="215">
        <f>NFM_emi!Q5+(NFM_emi!Q34-NFM_emi!Q70)+NFM_emi!Q72+(NFM_emi!Q115-NFM_emi!Q158)</f>
        <v>154.03923791928898</v>
      </c>
      <c r="R71" s="215">
        <f>NFM_emi!R5+(NFM_emi!R34-NFM_emi!R70)+NFM_emi!R72+(NFM_emi!R115-NFM_emi!R158)</f>
        <v>151.25152715939939</v>
      </c>
      <c r="S71" s="215">
        <f>NFM_emi!S5+(NFM_emi!S34-NFM_emi!S70)+NFM_emi!S72+(NFM_emi!S115-NFM_emi!S158)</f>
        <v>170.27839007943948</v>
      </c>
      <c r="T71" s="215">
        <f>NFM_emi!T5+(NFM_emi!T34-NFM_emi!T70)+NFM_emi!T72+(NFM_emi!T115-NFM_emi!T158)</f>
        <v>168.71147891765656</v>
      </c>
      <c r="U71" s="215">
        <f>NFM_emi!U5+(NFM_emi!U34-NFM_emi!U70)+NFM_emi!U72+(NFM_emi!U115-NFM_emi!U158)</f>
        <v>163.14498035921412</v>
      </c>
      <c r="V71" s="215">
        <f>NFM_emi!V5+(NFM_emi!V34-NFM_emi!V70)+NFM_emi!V72+(NFM_emi!V115-NFM_emi!V158)</f>
        <v>130.87608659873325</v>
      </c>
      <c r="W71" s="215">
        <f>NFM_emi!W5+(NFM_emi!W34-NFM_emi!W70)+NFM_emi!W72+(NFM_emi!W115-NFM_emi!W158)</f>
        <v>154.47235931892772</v>
      </c>
      <c r="DA71" s="85"/>
    </row>
    <row r="72" spans="1:105" ht="12" customHeight="1" x14ac:dyDescent="0.25">
      <c r="A72" s="14" t="s">
        <v>147</v>
      </c>
      <c r="B72" s="206">
        <f>NFM_emi!B70+NFM_emi!B158</f>
        <v>454.343388</v>
      </c>
      <c r="C72" s="206">
        <f>NFM_emi!C70+NFM_emi!C158</f>
        <v>442.27398599999998</v>
      </c>
      <c r="D72" s="206">
        <f>NFM_emi!D70+NFM_emi!D158</f>
        <v>431.52215999999999</v>
      </c>
      <c r="E72" s="206">
        <f>NFM_emi!E70+NFM_emi!E158</f>
        <v>424.89319399999999</v>
      </c>
      <c r="F72" s="206">
        <f>NFM_emi!F70+NFM_emi!F158</f>
        <v>493.64335299999999</v>
      </c>
      <c r="G72" s="206">
        <f>NFM_emi!G70+NFM_emi!G158</f>
        <v>498.88823500000001</v>
      </c>
      <c r="H72" s="206">
        <f>NFM_emi!H70+NFM_emi!H158</f>
        <v>428.46250600000002</v>
      </c>
      <c r="I72" s="206">
        <f>NFM_emi!I70+NFM_emi!I158</f>
        <v>481.87858199999999</v>
      </c>
      <c r="J72" s="206">
        <f>NFM_emi!J70+NFM_emi!J158</f>
        <v>498.22949799999998</v>
      </c>
      <c r="K72" s="206">
        <f>NFM_emi!K70+NFM_emi!K158</f>
        <v>247.30416249999999</v>
      </c>
      <c r="L72" s="206">
        <f>NFM_emi!L70+NFM_emi!L158</f>
        <v>324.69019300000002</v>
      </c>
      <c r="M72" s="206">
        <f>NFM_emi!M70+NFM_emi!M158</f>
        <v>446.73866400000003</v>
      </c>
      <c r="N72" s="206">
        <f>NFM_emi!N70+NFM_emi!N158</f>
        <v>164.30328566251001</v>
      </c>
      <c r="O72" s="206">
        <f>NFM_emi!O70+NFM_emi!O158</f>
        <v>124.777931872148</v>
      </c>
      <c r="P72" s="206">
        <f>NFM_emi!P70+NFM_emi!P158</f>
        <v>3.1819298279711301</v>
      </c>
      <c r="Q72" s="206">
        <f>NFM_emi!Q70+NFM_emi!Q158</f>
        <v>39.905804399435503</v>
      </c>
      <c r="R72" s="206">
        <f>NFM_emi!R70+NFM_emi!R158</f>
        <v>52.0814123286981</v>
      </c>
      <c r="S72" s="206">
        <f>NFM_emi!S70+NFM_emi!S158</f>
        <v>42.521250000000002</v>
      </c>
      <c r="T72" s="206">
        <f>NFM_emi!T70+NFM_emi!T158</f>
        <v>75.924734000000001</v>
      </c>
      <c r="U72" s="206">
        <f>NFM_emi!U70+NFM_emi!U158</f>
        <v>132.204871</v>
      </c>
      <c r="V72" s="206">
        <f>NFM_emi!V70+NFM_emi!V158</f>
        <v>114.605468</v>
      </c>
      <c r="W72" s="206">
        <f>NFM_emi!W70+NFM_emi!W158</f>
        <v>82.279985999999994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700.2178987188455</v>
      </c>
      <c r="C73" s="212">
        <f t="shared" si="21"/>
        <v>650.79708011922139</v>
      </c>
      <c r="D73" s="212">
        <f t="shared" si="21"/>
        <v>637.41977411772621</v>
      </c>
      <c r="E73" s="212">
        <f t="shared" si="21"/>
        <v>620.84427811877379</v>
      </c>
      <c r="F73" s="212">
        <f t="shared" si="21"/>
        <v>724.78576515887062</v>
      </c>
      <c r="G73" s="212">
        <f t="shared" si="21"/>
        <v>725.6885071587767</v>
      </c>
      <c r="H73" s="212">
        <f t="shared" si="21"/>
        <v>642.53929815824426</v>
      </c>
      <c r="I73" s="212">
        <f t="shared" si="21"/>
        <v>729.37975415833114</v>
      </c>
      <c r="J73" s="212">
        <f t="shared" si="21"/>
        <v>740.88363015871073</v>
      </c>
      <c r="K73" s="212">
        <f t="shared" si="21"/>
        <v>421.24160661927226</v>
      </c>
      <c r="L73" s="212">
        <f t="shared" si="21"/>
        <v>526.85154711769462</v>
      </c>
      <c r="M73" s="212">
        <f t="shared" si="21"/>
        <v>630.62263811899425</v>
      </c>
      <c r="N73" s="212">
        <f t="shared" si="21"/>
        <v>317.84652242147661</v>
      </c>
      <c r="O73" s="212">
        <f t="shared" si="21"/>
        <v>281.94290795163738</v>
      </c>
      <c r="P73" s="212">
        <f t="shared" si="21"/>
        <v>124.66046590846238</v>
      </c>
      <c r="Q73" s="212">
        <f t="shared" si="21"/>
        <v>193.94504231872446</v>
      </c>
      <c r="R73" s="212">
        <f t="shared" si="21"/>
        <v>203.33293948809748</v>
      </c>
      <c r="S73" s="212">
        <f t="shared" si="21"/>
        <v>212.79964007943948</v>
      </c>
      <c r="T73" s="212">
        <f t="shared" si="21"/>
        <v>244.63621291765656</v>
      </c>
      <c r="U73" s="212">
        <f t="shared" si="21"/>
        <v>295.34985135921409</v>
      </c>
      <c r="V73" s="212">
        <f t="shared" si="21"/>
        <v>245.48155459873325</v>
      </c>
      <c r="W73" s="212">
        <f t="shared" si="21"/>
        <v>236.75234531892772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527.04801354201652</v>
      </c>
      <c r="C75" s="284">
        <f t="shared" si="22"/>
        <v>505.43849871113224</v>
      </c>
      <c r="D75" s="284">
        <f t="shared" si="22"/>
        <v>493.20544808575903</v>
      </c>
      <c r="E75" s="284">
        <f t="shared" si="22"/>
        <v>475.31259002988304</v>
      </c>
      <c r="F75" s="284">
        <f t="shared" si="22"/>
        <v>559.13316462676062</v>
      </c>
      <c r="G75" s="284">
        <f t="shared" si="22"/>
        <v>564.72811025951762</v>
      </c>
      <c r="H75" s="284">
        <f t="shared" si="22"/>
        <v>480.63462105267251</v>
      </c>
      <c r="I75" s="284">
        <f t="shared" si="22"/>
        <v>543.71650660468254</v>
      </c>
      <c r="J75" s="284">
        <f t="shared" si="22"/>
        <v>560.63096562881356</v>
      </c>
      <c r="K75" s="284">
        <f t="shared" si="22"/>
        <v>274.55291541390477</v>
      </c>
      <c r="L75" s="284">
        <f t="shared" si="22"/>
        <v>362.6063550553593</v>
      </c>
      <c r="M75" s="284">
        <f t="shared" si="22"/>
        <v>489.55214974184355</v>
      </c>
      <c r="N75" s="284">
        <f t="shared" si="22"/>
        <v>175.92828442752696</v>
      </c>
      <c r="O75" s="284">
        <f t="shared" si="22"/>
        <v>135.61298247918066</v>
      </c>
      <c r="P75" s="284">
        <f t="shared" si="22"/>
        <v>3.2704459819904925</v>
      </c>
      <c r="Q75" s="284">
        <f t="shared" si="22"/>
        <v>43.50092668640049</v>
      </c>
      <c r="R75" s="284">
        <f t="shared" si="22"/>
        <v>56.925732695228675</v>
      </c>
      <c r="S75" s="284">
        <f t="shared" si="22"/>
        <v>46.97685217589833</v>
      </c>
      <c r="T75" s="284">
        <f t="shared" si="22"/>
        <v>82.009106414340422</v>
      </c>
      <c r="U75" s="284">
        <f t="shared" si="22"/>
        <v>144.45150409568063</v>
      </c>
      <c r="V75" s="284">
        <f t="shared" si="22"/>
        <v>123.76834319613516</v>
      </c>
      <c r="W75" s="284">
        <f t="shared" si="22"/>
        <v>89.104858442995891</v>
      </c>
      <c r="DA75" s="94"/>
    </row>
    <row r="76" spans="1:105" ht="12" customHeight="1" x14ac:dyDescent="0.25">
      <c r="A76" s="44" t="s">
        <v>44</v>
      </c>
      <c r="B76" s="284">
        <f>NFM_emi!B$34</f>
        <v>509.15263677333274</v>
      </c>
      <c r="C76" s="284">
        <f>NFM_emi!C$34</f>
        <v>489.25925085271138</v>
      </c>
      <c r="D76" s="284">
        <f>NFM_emi!D$34</f>
        <v>477.00449108175462</v>
      </c>
      <c r="E76" s="284">
        <f>NFM_emi!E$34</f>
        <v>468.71372451705042</v>
      </c>
      <c r="F76" s="284">
        <f>NFM_emi!F$34</f>
        <v>551.84279927275702</v>
      </c>
      <c r="G76" s="284">
        <f>NFM_emi!G$34</f>
        <v>557.47719770555966</v>
      </c>
      <c r="H76" s="284">
        <f>NFM_emi!H$34</f>
        <v>477.07483199673101</v>
      </c>
      <c r="I76" s="284">
        <f>NFM_emi!I$34</f>
        <v>543.71650660468254</v>
      </c>
      <c r="J76" s="284">
        <f>NFM_emi!J$34</f>
        <v>560.63096562881356</v>
      </c>
      <c r="K76" s="284">
        <f>NFM_emi!K$34</f>
        <v>274.55291541390477</v>
      </c>
      <c r="L76" s="284">
        <f>NFM_emi!L$34</f>
        <v>362.6063550553593</v>
      </c>
      <c r="M76" s="284">
        <f>NFM_emi!M$34</f>
        <v>489.55214974184355</v>
      </c>
      <c r="N76" s="284">
        <f>NFM_emi!N$34</f>
        <v>175.92828442752696</v>
      </c>
      <c r="O76" s="284">
        <f>NFM_emi!O$34</f>
        <v>135.61298247918066</v>
      </c>
      <c r="P76" s="284">
        <f>NFM_emi!P$34</f>
        <v>3.2704459819904925</v>
      </c>
      <c r="Q76" s="284">
        <f>NFM_emi!Q$34</f>
        <v>43.50092668640049</v>
      </c>
      <c r="R76" s="284">
        <f>NFM_emi!R$34</f>
        <v>56.925732695228675</v>
      </c>
      <c r="S76" s="284">
        <f>NFM_emi!S$34</f>
        <v>46.97685217589833</v>
      </c>
      <c r="T76" s="284">
        <f>NFM_emi!T$34</f>
        <v>82.009106414340422</v>
      </c>
      <c r="U76" s="284">
        <f>NFM_emi!U$34</f>
        <v>144.45150409568063</v>
      </c>
      <c r="V76" s="284">
        <f>NFM_emi!V$34</f>
        <v>123.76834319613516</v>
      </c>
      <c r="W76" s="284">
        <f>NFM_emi!W$34</f>
        <v>89.104858442995891</v>
      </c>
      <c r="DA76" s="94"/>
    </row>
    <row r="77" spans="1:105" ht="12" customHeight="1" x14ac:dyDescent="0.25">
      <c r="A77" s="44" t="s">
        <v>81</v>
      </c>
      <c r="B77" s="284">
        <f>NFM_emi!B$72</f>
        <v>17.895376768683761</v>
      </c>
      <c r="C77" s="284">
        <f>NFM_emi!C$72</f>
        <v>16.179247858420862</v>
      </c>
      <c r="D77" s="284">
        <f>NFM_emi!D$72</f>
        <v>16.200957004004419</v>
      </c>
      <c r="E77" s="284">
        <f>NFM_emi!E$72</f>
        <v>6.5988655128326306</v>
      </c>
      <c r="F77" s="284">
        <f>NFM_emi!F$72</f>
        <v>7.2903653540035913</v>
      </c>
      <c r="G77" s="284">
        <f>NFM_emi!G$72</f>
        <v>7.2509125539579209</v>
      </c>
      <c r="H77" s="284">
        <f>NFM_emi!H$72</f>
        <v>3.5597890559414891</v>
      </c>
      <c r="I77" s="284">
        <f>NFM_emi!I$72</f>
        <v>0</v>
      </c>
      <c r="J77" s="284">
        <f>NFM_emi!J$72</f>
        <v>0</v>
      </c>
      <c r="K77" s="284">
        <f>NFM_emi!K$72</f>
        <v>0</v>
      </c>
      <c r="L77" s="284">
        <f>NFM_emi!L$72</f>
        <v>0</v>
      </c>
      <c r="M77" s="284">
        <f>NFM_emi!M$72</f>
        <v>0</v>
      </c>
      <c r="N77" s="284">
        <f>NFM_emi!N$72</f>
        <v>0</v>
      </c>
      <c r="O77" s="284">
        <f>NFM_emi!O$72</f>
        <v>0</v>
      </c>
      <c r="P77" s="284">
        <f>NFM_emi!P$72</f>
        <v>0</v>
      </c>
      <c r="Q77" s="284">
        <f>NFM_emi!Q$72</f>
        <v>0</v>
      </c>
      <c r="R77" s="284">
        <f>NFM_emi!R$72</f>
        <v>0</v>
      </c>
      <c r="S77" s="284">
        <f>NFM_emi!S$72</f>
        <v>0</v>
      </c>
      <c r="T77" s="284">
        <f>NFM_emi!T$72</f>
        <v>0</v>
      </c>
      <c r="U77" s="284">
        <f>NFM_emi!U$72</f>
        <v>0</v>
      </c>
      <c r="V77" s="284">
        <f>NFM_emi!V$72</f>
        <v>0</v>
      </c>
      <c r="W77" s="284">
        <f>NFM_emi!W$72</f>
        <v>0</v>
      </c>
      <c r="DA77" s="94"/>
    </row>
    <row r="78" spans="1:105" ht="12" customHeight="1" x14ac:dyDescent="0.25">
      <c r="A78" s="52" t="s">
        <v>45</v>
      </c>
      <c r="B78" s="244">
        <f>NFM_emi!B$115</f>
        <v>173.16988517682901</v>
      </c>
      <c r="C78" s="244">
        <f>NFM_emi!C$115</f>
        <v>145.35858140808921</v>
      </c>
      <c r="D78" s="244">
        <f>NFM_emi!D$115</f>
        <v>144.2143260319672</v>
      </c>
      <c r="E78" s="244">
        <f>NFM_emi!E$115</f>
        <v>145.53168808889075</v>
      </c>
      <c r="F78" s="244">
        <f>NFM_emi!F$115</f>
        <v>165.65260053211003</v>
      </c>
      <c r="G78" s="244">
        <f>NFM_emi!G$115</f>
        <v>160.96039689925902</v>
      </c>
      <c r="H78" s="244">
        <f>NFM_emi!H$115</f>
        <v>161.90467710557181</v>
      </c>
      <c r="I78" s="244">
        <f>NFM_emi!I$115</f>
        <v>185.6632475536486</v>
      </c>
      <c r="J78" s="244">
        <f>NFM_emi!J$115</f>
        <v>180.25266452989715</v>
      </c>
      <c r="K78" s="244">
        <f>NFM_emi!K$115</f>
        <v>146.68869120536749</v>
      </c>
      <c r="L78" s="244">
        <f>NFM_emi!L$115</f>
        <v>164.24519206233532</v>
      </c>
      <c r="M78" s="244">
        <f>NFM_emi!M$115</f>
        <v>141.07048837715072</v>
      </c>
      <c r="N78" s="244">
        <f>NFM_emi!N$115</f>
        <v>141.91823799394962</v>
      </c>
      <c r="O78" s="244">
        <f>NFM_emi!O$115</f>
        <v>146.32992547245669</v>
      </c>
      <c r="P78" s="244">
        <f>NFM_emi!P$115</f>
        <v>121.39001992647189</v>
      </c>
      <c r="Q78" s="244">
        <f>NFM_emi!Q$115</f>
        <v>150.44411563232399</v>
      </c>
      <c r="R78" s="244">
        <f>NFM_emi!R$115</f>
        <v>146.40720679286881</v>
      </c>
      <c r="S78" s="244">
        <f>NFM_emi!S$115</f>
        <v>165.82278790354115</v>
      </c>
      <c r="T78" s="244">
        <f>NFM_emi!T$115</f>
        <v>162.62710650331616</v>
      </c>
      <c r="U78" s="244">
        <f>NFM_emi!U$115</f>
        <v>150.89834726353348</v>
      </c>
      <c r="V78" s="244">
        <f>NFM_emi!V$115</f>
        <v>121.71321140259809</v>
      </c>
      <c r="W78" s="244">
        <f>NFM_emi!W$115</f>
        <v>147.64748687593183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465.18423225443325</v>
      </c>
      <c r="C82" s="290">
        <f t="shared" si="24"/>
        <v>397.80193291731899</v>
      </c>
      <c r="D82" s="290">
        <f t="shared" si="24"/>
        <v>402.95110698124398</v>
      </c>
      <c r="E82" s="290">
        <f t="shared" si="24"/>
        <v>506.67583461215247</v>
      </c>
      <c r="F82" s="290">
        <f t="shared" si="24"/>
        <v>564.82494447468332</v>
      </c>
      <c r="G82" s="290">
        <f t="shared" si="24"/>
        <v>603.30265440185019</v>
      </c>
      <c r="H82" s="290">
        <f t="shared" si="24"/>
        <v>800.015440297998</v>
      </c>
      <c r="I82" s="290">
        <f t="shared" si="24"/>
        <v>863.42012566167307</v>
      </c>
      <c r="J82" s="290">
        <f t="shared" si="24"/>
        <v>711.98681412035933</v>
      </c>
      <c r="K82" s="290">
        <f t="shared" si="24"/>
        <v>503.74408485770959</v>
      </c>
      <c r="L82" s="290">
        <f t="shared" si="24"/>
        <v>442.10780347758782</v>
      </c>
      <c r="M82" s="290">
        <f t="shared" si="24"/>
        <v>379.08148515260399</v>
      </c>
      <c r="N82" s="290">
        <f t="shared" si="24"/>
        <v>938.16161134556842</v>
      </c>
      <c r="O82" s="290">
        <f t="shared" si="24"/>
        <v>954.63007859969252</v>
      </c>
      <c r="P82" s="290">
        <f t="shared" si="24"/>
        <v>1250</v>
      </c>
      <c r="Q82" s="290">
        <f t="shared" si="24"/>
        <v>1083.0324909747294</v>
      </c>
      <c r="R82" s="290">
        <f t="shared" si="24"/>
        <v>1101.9283746556473</v>
      </c>
      <c r="S82" s="290">
        <f t="shared" si="24"/>
        <v>1023.8907849829351</v>
      </c>
      <c r="T82" s="290">
        <f t="shared" si="24"/>
        <v>968.52300242130764</v>
      </c>
      <c r="U82" s="290">
        <f t="shared" si="24"/>
        <v>1030.4085621347936</v>
      </c>
      <c r="V82" s="290">
        <f t="shared" si="24"/>
        <v>991.50141643059499</v>
      </c>
      <c r="W82" s="290">
        <f t="shared" si="24"/>
        <v>1070.663811563169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1488.5742100625152</v>
      </c>
      <c r="C83" s="291">
        <f t="shared" si="25"/>
        <v>1309.6645761925438</v>
      </c>
      <c r="D83" s="291">
        <f t="shared" si="25"/>
        <v>1306.9966959093347</v>
      </c>
      <c r="E83" s="291">
        <f t="shared" si="25"/>
        <v>1255.2485192972038</v>
      </c>
      <c r="F83" s="291">
        <f t="shared" si="25"/>
        <v>1591.203624504715</v>
      </c>
      <c r="G83" s="291">
        <f t="shared" si="25"/>
        <v>1702.8081119018304</v>
      </c>
      <c r="H83" s="291">
        <f t="shared" si="25"/>
        <v>1730.1060193594847</v>
      </c>
      <c r="I83" s="291">
        <f t="shared" si="25"/>
        <v>1893.1980998478703</v>
      </c>
      <c r="J83" s="291">
        <f t="shared" si="25"/>
        <v>1568.0549600771205</v>
      </c>
      <c r="K83" s="291">
        <f t="shared" si="25"/>
        <v>1266.9636683281342</v>
      </c>
      <c r="L83" s="291">
        <f t="shared" si="25"/>
        <v>908.28251517530816</v>
      </c>
      <c r="M83" s="291">
        <f t="shared" si="25"/>
        <v>646.80156898262737</v>
      </c>
      <c r="N83" s="291">
        <f t="shared" si="25"/>
        <v>514.32512689754924</v>
      </c>
      <c r="O83" s="291">
        <f t="shared" si="25"/>
        <v>460.49649449076963</v>
      </c>
      <c r="P83" s="291">
        <f t="shared" si="25"/>
        <v>793.19233806364457</v>
      </c>
      <c r="Q83" s="291">
        <f t="shared" si="25"/>
        <v>517.348377997179</v>
      </c>
      <c r="R83" s="291">
        <f t="shared" si="25"/>
        <v>653.12256213885132</v>
      </c>
      <c r="S83" s="291">
        <f t="shared" si="25"/>
        <v>698.3266455104382</v>
      </c>
      <c r="T83" s="291">
        <f t="shared" si="25"/>
        <v>720.07491584343586</v>
      </c>
      <c r="U83" s="291">
        <f t="shared" si="25"/>
        <v>514.015896596228</v>
      </c>
      <c r="V83" s="291">
        <f t="shared" si="25"/>
        <v>710.21364152977958</v>
      </c>
      <c r="W83" s="291">
        <f t="shared" si="25"/>
        <v>843.06573855463466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0.95269446249767242</v>
      </c>
      <c r="C86" s="293">
        <f t="shared" si="27"/>
        <v>0.93559883260246923</v>
      </c>
      <c r="D86" s="293">
        <f t="shared" si="27"/>
        <v>0.93879153622038114</v>
      </c>
      <c r="E86" s="293">
        <f t="shared" si="27"/>
        <v>1.1127675204591505</v>
      </c>
      <c r="F86" s="293">
        <f t="shared" si="27"/>
        <v>1.1277599941521539</v>
      </c>
      <c r="G86" s="293">
        <f t="shared" si="27"/>
        <v>1.1261024629234104</v>
      </c>
      <c r="H86" s="293">
        <f t="shared" si="27"/>
        <v>1.1859300083874773</v>
      </c>
      <c r="I86" s="293">
        <f t="shared" si="27"/>
        <v>1.3633927836222592</v>
      </c>
      <c r="J86" s="293">
        <f t="shared" si="27"/>
        <v>1.3574721852917093</v>
      </c>
      <c r="K86" s="293">
        <f t="shared" si="27"/>
        <v>1.2695679193348497</v>
      </c>
      <c r="L86" s="293">
        <f t="shared" si="27"/>
        <v>1.3030873613266687</v>
      </c>
      <c r="M86" s="293">
        <f t="shared" si="27"/>
        <v>1.2659292813751184</v>
      </c>
      <c r="N86" s="293">
        <f t="shared" si="27"/>
        <v>1.2005396709253118</v>
      </c>
      <c r="O86" s="293">
        <f t="shared" si="27"/>
        <v>1.1868421715251278</v>
      </c>
      <c r="P86" s="293">
        <f t="shared" si="27"/>
        <v>1.1194011073410022</v>
      </c>
      <c r="Q86" s="293">
        <f t="shared" si="27"/>
        <v>1.1414809322109829</v>
      </c>
      <c r="R86" s="293">
        <f t="shared" si="27"/>
        <v>1.2019622592070773</v>
      </c>
      <c r="S86" s="293">
        <f t="shared" si="27"/>
        <v>1.2163196949771917</v>
      </c>
      <c r="T86" s="293">
        <f t="shared" si="27"/>
        <v>1.2125855323490624</v>
      </c>
      <c r="U86" s="293">
        <f t="shared" si="27"/>
        <v>1.2267689857405242</v>
      </c>
      <c r="V86" s="293">
        <f t="shared" si="27"/>
        <v>1.2416155923773831</v>
      </c>
      <c r="W86" s="293">
        <f t="shared" si="27"/>
        <v>1.1989207786291745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1.2664036821227249</v>
      </c>
      <c r="C87" s="293">
        <f t="shared" si="28"/>
        <v>1.2548384923695233</v>
      </c>
      <c r="D87" s="293">
        <f t="shared" si="28"/>
        <v>1.2684368696362891</v>
      </c>
      <c r="E87" s="293">
        <f t="shared" si="28"/>
        <v>1.2813550668933147</v>
      </c>
      <c r="F87" s="293">
        <f t="shared" si="28"/>
        <v>1.2746325778549032</v>
      </c>
      <c r="G87" s="293">
        <f t="shared" si="28"/>
        <v>1.2711116112995156</v>
      </c>
      <c r="H87" s="293">
        <f t="shared" si="28"/>
        <v>1.2759496524486573</v>
      </c>
      <c r="I87" s="293">
        <f t="shared" si="28"/>
        <v>1.3633927836222592</v>
      </c>
      <c r="J87" s="293">
        <f t="shared" si="28"/>
        <v>1.3574721852917093</v>
      </c>
      <c r="K87" s="293">
        <f t="shared" si="28"/>
        <v>1.2695679193348497</v>
      </c>
      <c r="L87" s="293">
        <f t="shared" si="28"/>
        <v>1.3030873613266687</v>
      </c>
      <c r="M87" s="293">
        <f t="shared" si="28"/>
        <v>1.2659292813751184</v>
      </c>
      <c r="N87" s="293">
        <f t="shared" si="28"/>
        <v>1.2005396709253118</v>
      </c>
      <c r="O87" s="293">
        <f t="shared" si="28"/>
        <v>1.1868421715251278</v>
      </c>
      <c r="P87" s="293">
        <f t="shared" si="28"/>
        <v>1.1194011073410022</v>
      </c>
      <c r="Q87" s="293">
        <f t="shared" si="28"/>
        <v>1.1414809322109829</v>
      </c>
      <c r="R87" s="293">
        <f t="shared" si="28"/>
        <v>1.2019622592070773</v>
      </c>
      <c r="S87" s="293">
        <f t="shared" si="28"/>
        <v>1.2163196949771917</v>
      </c>
      <c r="T87" s="293">
        <f t="shared" si="28"/>
        <v>1.2125855323490624</v>
      </c>
      <c r="U87" s="293">
        <f t="shared" si="28"/>
        <v>1.2267689857405242</v>
      </c>
      <c r="V87" s="293">
        <f t="shared" si="28"/>
        <v>1.2416155923773831</v>
      </c>
      <c r="W87" s="293">
        <f t="shared" si="28"/>
        <v>1.1989207786291745</v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0.15737832166185325</v>
      </c>
      <c r="C88" s="293">
        <f t="shared" si="29"/>
        <v>0.15594109419737767</v>
      </c>
      <c r="D88" s="293">
        <f t="shared" si="29"/>
        <v>0.15763098962470382</v>
      </c>
      <c r="E88" s="293">
        <f t="shared" si="29"/>
        <v>0.15923635782751872</v>
      </c>
      <c r="F88" s="293">
        <f t="shared" si="29"/>
        <v>0.15840094171400734</v>
      </c>
      <c r="G88" s="293">
        <f t="shared" si="29"/>
        <v>0.15796338470518259</v>
      </c>
      <c r="H88" s="293">
        <f t="shared" si="29"/>
        <v>0.15856461700332825</v>
      </c>
      <c r="I88" s="293" t="str">
        <f t="shared" si="29"/>
        <v/>
      </c>
      <c r="J88" s="293" t="str">
        <f t="shared" si="29"/>
        <v/>
      </c>
      <c r="K88" s="293" t="str">
        <f t="shared" si="29"/>
        <v/>
      </c>
      <c r="L88" s="293" t="str">
        <f t="shared" si="29"/>
        <v/>
      </c>
      <c r="M88" s="293" t="str">
        <f t="shared" si="29"/>
        <v/>
      </c>
      <c r="N88" s="293" t="str">
        <f t="shared" si="29"/>
        <v/>
      </c>
      <c r="O88" s="293" t="str">
        <f t="shared" si="29"/>
        <v/>
      </c>
      <c r="P88" s="293" t="str">
        <f t="shared" si="29"/>
        <v/>
      </c>
      <c r="Q88" s="293" t="str">
        <f t="shared" si="29"/>
        <v/>
      </c>
      <c r="R88" s="293" t="str">
        <f t="shared" si="29"/>
        <v/>
      </c>
      <c r="S88" s="293" t="str">
        <f t="shared" si="29"/>
        <v/>
      </c>
      <c r="T88" s="293" t="str">
        <f t="shared" si="29"/>
        <v/>
      </c>
      <c r="U88" s="293" t="str">
        <f t="shared" si="29"/>
        <v/>
      </c>
      <c r="V88" s="293" t="str">
        <f t="shared" si="29"/>
        <v/>
      </c>
      <c r="W88" s="293" t="str">
        <f t="shared" si="29"/>
        <v/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0.40574098553446564</v>
      </c>
      <c r="C89" s="255">
        <f t="shared" si="30"/>
        <v>0.40203563347761445</v>
      </c>
      <c r="D89" s="255">
        <f t="shared" si="30"/>
        <v>0.40639239512618985</v>
      </c>
      <c r="E89" s="255">
        <f t="shared" si="30"/>
        <v>0.39866313883410853</v>
      </c>
      <c r="F89" s="255">
        <f t="shared" si="30"/>
        <v>0.39657159633345812</v>
      </c>
      <c r="G89" s="255">
        <f t="shared" si="30"/>
        <v>0.38384873933004343</v>
      </c>
      <c r="H89" s="255">
        <f t="shared" si="30"/>
        <v>0.37481305239232521</v>
      </c>
      <c r="I89" s="255">
        <f t="shared" si="30"/>
        <v>0.4004996669409655</v>
      </c>
      <c r="J89" s="255">
        <f t="shared" si="30"/>
        <v>0.38633875558306363</v>
      </c>
      <c r="K89" s="255">
        <f t="shared" si="30"/>
        <v>0.3613210608647604</v>
      </c>
      <c r="L89" s="255">
        <f t="shared" si="30"/>
        <v>0.35113000709590036</v>
      </c>
      <c r="M89" s="255">
        <f t="shared" si="30"/>
        <v>0.3586355021691468</v>
      </c>
      <c r="N89" s="255">
        <f t="shared" si="30"/>
        <v>0.33085495412715193</v>
      </c>
      <c r="O89" s="255">
        <f t="shared" si="30"/>
        <v>0.31956671513411028</v>
      </c>
      <c r="P89" s="255">
        <f t="shared" si="30"/>
        <v>0.30140767102230986</v>
      </c>
      <c r="Q89" s="255">
        <f t="shared" si="30"/>
        <v>0.295344681051667</v>
      </c>
      <c r="R89" s="255">
        <f t="shared" si="30"/>
        <v>0.30478265696220069</v>
      </c>
      <c r="S89" s="255">
        <f t="shared" si="30"/>
        <v>0.30842328493338694</v>
      </c>
      <c r="T89" s="255">
        <f t="shared" si="30"/>
        <v>0.30747640993909137</v>
      </c>
      <c r="U89" s="255">
        <f t="shared" si="30"/>
        <v>0.31107292104119638</v>
      </c>
      <c r="V89" s="255">
        <f t="shared" si="30"/>
        <v>0.31483758851140414</v>
      </c>
      <c r="W89" s="255">
        <f t="shared" si="30"/>
        <v>0.30401142598175057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0.54887214361676795</v>
      </c>
      <c r="C92" s="293">
        <f>IF(SUM(NFM_ued!C$34,NFM_ued!C$72)=0,"",SUM(NFM_ued!C$34,NFM_ued!C$72)/C$12)</f>
        <v>0.53970111592477577</v>
      </c>
      <c r="D92" s="293">
        <f>IF(SUM(NFM_ued!D$34,NFM_ued!D$72)=0,"",SUM(NFM_ued!D$34,NFM_ued!D$72)/D$12)</f>
        <v>0.54153014633755614</v>
      </c>
      <c r="E92" s="293">
        <f>IF(SUM(NFM_ued!E$34,NFM_ued!E$72)=0,"",SUM(NFM_ued!E$34,NFM_ued!E$72)/E$12)</f>
        <v>0.64437461777499339</v>
      </c>
      <c r="F92" s="293">
        <f>IF(SUM(NFM_ued!F$34,NFM_ued!F$72)=0,"",SUM(NFM_ued!F$34,NFM_ued!F$72)/F$12)</f>
        <v>0.65238026771169888</v>
      </c>
      <c r="G92" s="293">
        <f>IF(SUM(NFM_ued!G$34,NFM_ued!G$72)=0,"",SUM(NFM_ued!G$34,NFM_ued!G$72)/G$12)</f>
        <v>0.65146455504693734</v>
      </c>
      <c r="H92" s="293">
        <f>IF(SUM(NFM_ued!H$34,NFM_ued!H$72)=0,"",SUM(NFM_ued!H$34,NFM_ued!H$72)/H$12)</f>
        <v>0.68691294862186003</v>
      </c>
      <c r="I92" s="293">
        <f>IF(SUM(NFM_ued!I$34,NFM_ued!I$72)=0,"",SUM(NFM_ued!I$34,NFM_ued!I$72)/I$12)</f>
        <v>0.78957015203153902</v>
      </c>
      <c r="J92" s="293">
        <f>IF(SUM(NFM_ued!J$34,NFM_ued!J$72)=0,"",SUM(NFM_ued!J$34,NFM_ued!J$72)/J$12)</f>
        <v>0.78664084690940539</v>
      </c>
      <c r="K92" s="293">
        <f>IF(SUM(NFM_ued!K$34,NFM_ued!K$72)=0,"",SUM(NFM_ued!K$34,NFM_ued!K$72)/K$12)</f>
        <v>0.73641419420125576</v>
      </c>
      <c r="L92" s="293">
        <f>IF(SUM(NFM_ued!L$34,NFM_ued!L$72)=0,"",SUM(NFM_ued!L$34,NFM_ued!L$72)/L$12)</f>
        <v>0.75566786771294658</v>
      </c>
      <c r="M92" s="293">
        <f>IF(SUM(NFM_ued!M$34,NFM_ued!M$72)=0,"",SUM(NFM_ued!M$34,NFM_ued!M$72)/M$12)</f>
        <v>0.75067246741708271</v>
      </c>
      <c r="N92" s="293">
        <f>IF(SUM(NFM_ued!N$34,NFM_ued!N$72)=0,"",SUM(NFM_ued!N$34,NFM_ued!N$72)/N$12)</f>
        <v>0.71151633206492826</v>
      </c>
      <c r="O92" s="293">
        <f>IF(SUM(NFM_ued!O$34,NFM_ued!O$72)=0,"",SUM(NFM_ued!O$34,NFM_ued!O$72)/O$12)</f>
        <v>0.70368593262551549</v>
      </c>
      <c r="P92" s="293">
        <f>IF(SUM(NFM_ued!P$34,NFM_ued!P$72)=0,"",SUM(NFM_ued!P$34,NFM_ued!P$72)/P$12)</f>
        <v>0.66433904303344571</v>
      </c>
      <c r="Q92" s="293">
        <f>IF(SUM(NFM_ued!Q$34,NFM_ued!Q$72)=0,"",SUM(NFM_ued!Q$34,NFM_ued!Q$72)/Q$12)</f>
        <v>0.67671686449727397</v>
      </c>
      <c r="R92" s="293">
        <f>IF(SUM(NFM_ued!R$34,NFM_ued!R$72)=0,"",SUM(NFM_ued!R$34,NFM_ued!R$72)/R$12)</f>
        <v>0.71272493078704469</v>
      </c>
      <c r="S92" s="293">
        <f>IF(SUM(NFM_ued!S$34,NFM_ued!S$72)=0,"",SUM(NFM_ued!S$34,NFM_ued!S$72)/S$12)</f>
        <v>0.72045274390535186</v>
      </c>
      <c r="T92" s="293">
        <f>IF(SUM(NFM_ued!T$34,NFM_ued!T$72)=0,"",SUM(NFM_ued!T$34,NFM_ued!T$72)/T$12)</f>
        <v>0.71844454077604136</v>
      </c>
      <c r="U92" s="293">
        <f>IF(SUM(NFM_ued!U$34,NFM_ued!U$72)=0,"",SUM(NFM_ued!U$34,NFM_ued!U$72)/U$12)</f>
        <v>0.72679736259842509</v>
      </c>
      <c r="V92" s="293">
        <f>IF(SUM(NFM_ued!V$34,NFM_ued!V$72)=0,"",SUM(NFM_ued!V$34,NFM_ued!V$72)/V$12)</f>
        <v>0.73664655097110032</v>
      </c>
      <c r="W92" s="293">
        <f>IF(SUM(NFM_ued!W$34,NFM_ued!W$72)=0,"",SUM(NFM_ued!W$34,NFM_ued!W$72)/W$12)</f>
        <v>0.71033232013143899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0.73390283862545036</v>
      </c>
      <c r="C93" s="293">
        <f>IF(NFM_ued!C$34=0,"",NFM_ued!C$34/C$13)</f>
        <v>0.72808451328069457</v>
      </c>
      <c r="D93" s="293">
        <f>IF(NFM_ued!D$34=0,"",NFM_ued!D$34/D$13)</f>
        <v>0.73606773803687986</v>
      </c>
      <c r="E93" s="293">
        <f>IF(NFM_ued!E$34=0,"",NFM_ued!E$34/E$13)</f>
        <v>0.74388400360380691</v>
      </c>
      <c r="F93" s="293">
        <f>IF(NFM_ued!F$34=0,"",NFM_ued!F$34/F$13)</f>
        <v>0.73901549969566638</v>
      </c>
      <c r="G93" s="293">
        <f>IF(NFM_ued!G$34=0,"",NFM_ued!G$34/G$13)</f>
        <v>0.73700062179503623</v>
      </c>
      <c r="H93" s="293">
        <f>IF(NFM_ued!H$34=0,"",NFM_ued!H$34/H$13)</f>
        <v>0.74002398100544797</v>
      </c>
      <c r="I93" s="293">
        <f>IF(NFM_ued!I$34=0,"",NFM_ued!I$34/I$13)</f>
        <v>0.78957015203153902</v>
      </c>
      <c r="J93" s="293">
        <f>IF(NFM_ued!J$34=0,"",NFM_ued!J$34/J$13)</f>
        <v>0.78664084690940539</v>
      </c>
      <c r="K93" s="293">
        <f>IF(NFM_ued!K$34=0,"",NFM_ued!K$34/K$13)</f>
        <v>0.73641419420125576</v>
      </c>
      <c r="L93" s="293">
        <f>IF(NFM_ued!L$34=0,"",NFM_ued!L$34/L$13)</f>
        <v>0.75566786771294658</v>
      </c>
      <c r="M93" s="293">
        <f>IF(NFM_ued!M$34=0,"",NFM_ued!M$34/M$13)</f>
        <v>0.75067246741708271</v>
      </c>
      <c r="N93" s="293">
        <f>IF(NFM_ued!N$34=0,"",NFM_ued!N$34/N$13)</f>
        <v>0.71151633206492826</v>
      </c>
      <c r="O93" s="293">
        <f>IF(NFM_ued!O$34=0,"",NFM_ued!O$34/O$13)</f>
        <v>0.70368593262551549</v>
      </c>
      <c r="P93" s="293">
        <f>IF(NFM_ued!P$34=0,"",NFM_ued!P$34/P$13)</f>
        <v>0.66433904303344571</v>
      </c>
      <c r="Q93" s="293">
        <f>IF(NFM_ued!Q$34=0,"",NFM_ued!Q$34/Q$13)</f>
        <v>0.67671686449727397</v>
      </c>
      <c r="R93" s="293">
        <f>IF(NFM_ued!R$34=0,"",NFM_ued!R$34/R$13)</f>
        <v>0.71272493078704469</v>
      </c>
      <c r="S93" s="293">
        <f>IF(NFM_ued!S$34=0,"",NFM_ued!S$34/S$13)</f>
        <v>0.72045274390535186</v>
      </c>
      <c r="T93" s="293">
        <f>IF(NFM_ued!T$34=0,"",NFM_ued!T$34/T$13)</f>
        <v>0.71844454077604136</v>
      </c>
      <c r="U93" s="293">
        <f>IF(NFM_ued!U$34=0,"",NFM_ued!U$34/U$13)</f>
        <v>0.72679736259842509</v>
      </c>
      <c r="V93" s="293">
        <f>IF(NFM_ued!V$34=0,"",NFM_ued!V$34/V$13)</f>
        <v>0.73664655097110032</v>
      </c>
      <c r="W93" s="293">
        <f>IF(NFM_ued!W$34=0,"",NFM_ued!W$34/W$13)</f>
        <v>0.71033232013143899</v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7.9782014654798478E-2</v>
      </c>
      <c r="C94" s="293">
        <f>IF(NFM_ued!C$72=0,"",NFM_ued!C$72/C$14)</f>
        <v>7.9624903455572063E-2</v>
      </c>
      <c r="D94" s="293">
        <f>IF(NFM_ued!D$72=0,"",NFM_ued!D$72/D$14)</f>
        <v>8.053441528766879E-2</v>
      </c>
      <c r="E94" s="293">
        <f>IF(NFM_ued!E$72=0,"",NFM_ued!E$72/E$14)</f>
        <v>8.1549531527224384E-2</v>
      </c>
      <c r="F94" s="293">
        <f>IF(NFM_ued!F$72=0,"",NFM_ued!F$72/F$14)</f>
        <v>8.0587736617513103E-2</v>
      </c>
      <c r="G94" s="293">
        <f>IF(NFM_ued!G$72=0,"",NFM_ued!G$72/G$14)</f>
        <v>8.0391559009929517E-2</v>
      </c>
      <c r="H94" s="293">
        <f>IF(NFM_ued!H$72=0,"",NFM_ued!H$72/H$14)</f>
        <v>8.0773731558333728E-2</v>
      </c>
      <c r="I94" s="293" t="str">
        <f>IF(NFM_ued!I$72=0,"",NFM_ued!I$72/I$14)</f>
        <v/>
      </c>
      <c r="J94" s="293" t="str">
        <f>IF(NFM_ued!J$72=0,"",NFM_ued!J$72/J$14)</f>
        <v/>
      </c>
      <c r="K94" s="293" t="str">
        <f>IF(NFM_ued!K$72=0,"",NFM_ued!K$72/K$14)</f>
        <v/>
      </c>
      <c r="L94" s="293" t="str">
        <f>IF(NFM_ued!L$72=0,"",NFM_ued!L$72/L$14)</f>
        <v/>
      </c>
      <c r="M94" s="293" t="str">
        <f>IF(NFM_ued!M$72=0,"",NFM_ued!M$72/M$14)</f>
        <v/>
      </c>
      <c r="N94" s="293" t="str">
        <f>IF(NFM_ued!N$72=0,"",NFM_ued!N$72/N$14)</f>
        <v/>
      </c>
      <c r="O94" s="293" t="str">
        <f>IF(NFM_ued!O$72=0,"",NFM_ued!O$72/O$14)</f>
        <v/>
      </c>
      <c r="P94" s="293" t="str">
        <f>IF(NFM_ued!P$72=0,"",NFM_ued!P$72/P$14)</f>
        <v/>
      </c>
      <c r="Q94" s="293" t="str">
        <f>IF(NFM_ued!Q$72=0,"",NFM_ued!Q$72/Q$14)</f>
        <v/>
      </c>
      <c r="R94" s="293" t="str">
        <f>IF(NFM_ued!R$72=0,"",NFM_ued!R$72/R$14)</f>
        <v/>
      </c>
      <c r="S94" s="293" t="str">
        <f>IF(NFM_ued!S$72=0,"",NFM_ued!S$72/S$14)</f>
        <v/>
      </c>
      <c r="T94" s="293" t="str">
        <f>IF(NFM_ued!T$72=0,"",NFM_ued!T$72/T$14)</f>
        <v/>
      </c>
      <c r="U94" s="293" t="str">
        <f>IF(NFM_ued!U$72=0,"",NFM_ued!U$72/U$14)</f>
        <v/>
      </c>
      <c r="V94" s="293" t="str">
        <f>IF(NFM_ued!V$72=0,"",NFM_ued!V$72/V$14)</f>
        <v/>
      </c>
      <c r="W94" s="293" t="str">
        <f>IF(NFM_ued!W$72=0,"",NFM_ued!W$72/W$14)</f>
        <v/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0.15626772264259961</v>
      </c>
      <c r="C95" s="255">
        <f>IF(NFM_ued!C$115=0,"",NFM_ued!C$115/C$15)</f>
        <v>0.15595537867943954</v>
      </c>
      <c r="D95" s="255">
        <f>IF(NFM_ued!D$115=0,"",NFM_ued!D$115/D$15)</f>
        <v>0.15772495988039806</v>
      </c>
      <c r="E95" s="255">
        <f>IF(NFM_ued!E$115=0,"",NFM_ued!E$115/E$15)</f>
        <v>0.15567767606451016</v>
      </c>
      <c r="F95" s="255">
        <f>IF(NFM_ued!F$115=0,"",NFM_ued!F$115/F$15)</f>
        <v>0.1538974915879254</v>
      </c>
      <c r="G95" s="255">
        <f>IF(NFM_ued!G$115=0,"",NFM_ued!G$115/G$15)</f>
        <v>0.14991371840883846</v>
      </c>
      <c r="H95" s="255">
        <f>IF(NFM_ued!H$115=0,"",NFM_ued!H$115/H$15)</f>
        <v>0.1473746285508519</v>
      </c>
      <c r="I95" s="255">
        <f>IF(NFM_ued!I$115=0,"",NFM_ued!I$115/I$15)</f>
        <v>0.15634068632658313</v>
      </c>
      <c r="J95" s="255">
        <f>IF(NFM_ued!J$115=0,"",NFM_ued!J$115/J$15)</f>
        <v>0.1526189582677123</v>
      </c>
      <c r="K95" s="255">
        <f>IF(NFM_ued!K$115=0,"",NFM_ued!K$115/K$15)</f>
        <v>0.14290793007543093</v>
      </c>
      <c r="L95" s="255">
        <f>IF(NFM_ued!L$115=0,"",NFM_ued!L$115/L$15)</f>
        <v>0.14147358450767786</v>
      </c>
      <c r="M95" s="255">
        <f>IF(NFM_ued!M$115=0,"",NFM_ued!M$115/M$15)</f>
        <v>0.14618701056661906</v>
      </c>
      <c r="N95" s="255">
        <f>IF(NFM_ued!N$115=0,"",NFM_ued!N$115/N$15)</f>
        <v>0.13537406790326753</v>
      </c>
      <c r="O95" s="255">
        <f>IF(NFM_ued!O$115=0,"",NFM_ued!O$115/O$15)</f>
        <v>0.13166460313835049</v>
      </c>
      <c r="P95" s="255">
        <f>IF(NFM_ued!P$115=0,"",NFM_ued!P$115/P$15)</f>
        <v>0.1242410292815482</v>
      </c>
      <c r="Q95" s="255">
        <f>IF(NFM_ued!Q$115=0,"",NFM_ued!Q$115/Q$15)</f>
        <v>0.12367984747813487</v>
      </c>
      <c r="R95" s="255">
        <f>IF(NFM_ued!R$115=0,"",NFM_ued!R$115/R$15)</f>
        <v>0.12927325731474582</v>
      </c>
      <c r="S95" s="255">
        <f>IF(NFM_ued!S$115=0,"",NFM_ued!S$115/S$15)</f>
        <v>0.12972053429717972</v>
      </c>
      <c r="T95" s="255">
        <f>IF(NFM_ued!T$115=0,"",NFM_ued!T$115/T$15)</f>
        <v>0.12973543354722042</v>
      </c>
      <c r="U95" s="255">
        <f>IF(NFM_ued!U$115=0,"",NFM_ued!U$115/U$15)</f>
        <v>0.13166059489044216</v>
      </c>
      <c r="V95" s="255">
        <f>IF(NFM_ued!V$115=0,"",NFM_ued!V$115/V$15)</f>
        <v>0.13445029748719534</v>
      </c>
      <c r="W95" s="255">
        <f>IF(NFM_ued!W$115=0,"",NFM_ued!W$115/W$15)</f>
        <v>0.12836348136274775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1.140134550587149</v>
      </c>
      <c r="C96" s="294">
        <f t="shared" si="31"/>
        <v>1.1063570529498408</v>
      </c>
      <c r="D96" s="294">
        <f t="shared" si="31"/>
        <v>1.0947191796817164</v>
      </c>
      <c r="E96" s="294">
        <f t="shared" si="31"/>
        <v>1.0621001200046629</v>
      </c>
      <c r="F96" s="294">
        <f t="shared" si="31"/>
        <v>1.1280378669721152</v>
      </c>
      <c r="G96" s="294">
        <f t="shared" si="31"/>
        <v>1.1320941471003576</v>
      </c>
      <c r="H96" s="294">
        <f t="shared" si="31"/>
        <v>1.1018484879053867</v>
      </c>
      <c r="I96" s="294">
        <f t="shared" si="31"/>
        <v>1.1731818316283407</v>
      </c>
      <c r="J96" s="294">
        <f t="shared" si="31"/>
        <v>1.1350169477459784</v>
      </c>
      <c r="K96" s="294">
        <f t="shared" si="31"/>
        <v>1.0423926034734081</v>
      </c>
      <c r="L96" s="294">
        <f t="shared" si="31"/>
        <v>1.0604001181976959</v>
      </c>
      <c r="M96" s="294">
        <f t="shared" si="31"/>
        <v>1.0435854710947621</v>
      </c>
      <c r="N96" s="294">
        <f t="shared" si="31"/>
        <v>1.0189514303179561</v>
      </c>
      <c r="O96" s="294">
        <f t="shared" si="31"/>
        <v>0.90722073309764462</v>
      </c>
      <c r="P96" s="294">
        <f t="shared" si="31"/>
        <v>0.6472815219163488</v>
      </c>
      <c r="Q96" s="294">
        <f t="shared" si="31"/>
        <v>0.80468977374838424</v>
      </c>
      <c r="R96" s="294">
        <f t="shared" si="31"/>
        <v>0.79754919881127051</v>
      </c>
      <c r="S96" s="294">
        <f t="shared" si="31"/>
        <v>0.87151021877162627</v>
      </c>
      <c r="T96" s="294">
        <f t="shared" si="31"/>
        <v>0.92808874447813461</v>
      </c>
      <c r="U96" s="294">
        <f t="shared" si="31"/>
        <v>0.97868712963442417</v>
      </c>
      <c r="V96" s="294">
        <f t="shared" si="31"/>
        <v>0.87044702726765044</v>
      </c>
      <c r="W96" s="294">
        <f t="shared" si="31"/>
        <v>0.94414075207405224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1.3150291609900213</v>
      </c>
      <c r="C98" s="295">
        <f t="shared" si="33"/>
        <v>1.3078474666128799</v>
      </c>
      <c r="D98" s="295">
        <f t="shared" si="33"/>
        <v>1.2992305255436234</v>
      </c>
      <c r="E98" s="295">
        <f t="shared" si="33"/>
        <v>1.2834872518414009</v>
      </c>
      <c r="F98" s="295">
        <f t="shared" si="33"/>
        <v>1.3047129464043992</v>
      </c>
      <c r="G98" s="295">
        <f t="shared" si="33"/>
        <v>1.3065736534385792</v>
      </c>
      <c r="H98" s="295">
        <f t="shared" si="33"/>
        <v>1.306021793889099</v>
      </c>
      <c r="I98" s="295">
        <f t="shared" si="33"/>
        <v>1.3432019985503703</v>
      </c>
      <c r="J98" s="295">
        <f t="shared" si="33"/>
        <v>1.302827388442352</v>
      </c>
      <c r="K98" s="295">
        <f t="shared" si="33"/>
        <v>1.3106483219789868</v>
      </c>
      <c r="L98" s="295">
        <f t="shared" si="33"/>
        <v>1.2823369157718216</v>
      </c>
      <c r="M98" s="295">
        <f t="shared" si="33"/>
        <v>1.2890455439713728</v>
      </c>
      <c r="N98" s="295">
        <f t="shared" si="33"/>
        <v>1.6980417198747719</v>
      </c>
      <c r="O98" s="295">
        <f t="shared" si="33"/>
        <v>1.4106630112775496</v>
      </c>
      <c r="P98" s="295">
        <f t="shared" si="33"/>
        <v>3.6520041392479823</v>
      </c>
      <c r="Q98" s="295">
        <f t="shared" si="33"/>
        <v>1.3757834423516937</v>
      </c>
      <c r="R98" s="295">
        <f t="shared" si="33"/>
        <v>1.3047015333558867</v>
      </c>
      <c r="S98" s="295">
        <f t="shared" si="33"/>
        <v>1.3181612873938211</v>
      </c>
      <c r="T98" s="295">
        <f t="shared" si="33"/>
        <v>1.6375691415440901</v>
      </c>
      <c r="U98" s="295">
        <f t="shared" si="33"/>
        <v>1.4519057531305724</v>
      </c>
      <c r="V98" s="295">
        <f t="shared" si="33"/>
        <v>1.4119448004637323</v>
      </c>
      <c r="W98" s="295">
        <f t="shared" si="33"/>
        <v>1.5914537318880215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1.332650777905827</v>
      </c>
      <c r="C99" s="295">
        <f t="shared" si="34"/>
        <v>1.3304017673956607</v>
      </c>
      <c r="D99" s="295">
        <f t="shared" si="34"/>
        <v>1.3224491940052643</v>
      </c>
      <c r="E99" s="295">
        <f t="shared" si="34"/>
        <v>1.2934771905642952</v>
      </c>
      <c r="F99" s="295">
        <f t="shared" si="34"/>
        <v>1.311947408171064</v>
      </c>
      <c r="G99" s="295">
        <f t="shared" si="34"/>
        <v>1.3138054816770617</v>
      </c>
      <c r="H99" s="295">
        <f t="shared" si="34"/>
        <v>1.3104646767857278</v>
      </c>
      <c r="I99" s="295">
        <f t="shared" si="34"/>
        <v>1.3432019985503703</v>
      </c>
      <c r="J99" s="295">
        <f t="shared" si="34"/>
        <v>1.302827388442352</v>
      </c>
      <c r="K99" s="295">
        <f t="shared" si="34"/>
        <v>1.3106483219789868</v>
      </c>
      <c r="L99" s="295">
        <f t="shared" si="34"/>
        <v>1.2823369157718216</v>
      </c>
      <c r="M99" s="295">
        <f t="shared" si="34"/>
        <v>1.2890455439713728</v>
      </c>
      <c r="N99" s="295">
        <f t="shared" si="34"/>
        <v>1.6980417198747719</v>
      </c>
      <c r="O99" s="295">
        <f t="shared" si="34"/>
        <v>1.4106630112775496</v>
      </c>
      <c r="P99" s="295">
        <f t="shared" si="34"/>
        <v>3.6520041392479823</v>
      </c>
      <c r="Q99" s="295">
        <f t="shared" si="34"/>
        <v>1.3757834423516937</v>
      </c>
      <c r="R99" s="295">
        <f t="shared" si="34"/>
        <v>1.3047015333558867</v>
      </c>
      <c r="S99" s="295">
        <f t="shared" si="34"/>
        <v>1.3181612873938211</v>
      </c>
      <c r="T99" s="295">
        <f t="shared" si="34"/>
        <v>1.6375691415440901</v>
      </c>
      <c r="U99" s="295">
        <f t="shared" si="34"/>
        <v>1.4519057531305724</v>
      </c>
      <c r="V99" s="295">
        <f t="shared" si="34"/>
        <v>1.4119448004637323</v>
      </c>
      <c r="W99" s="295">
        <f t="shared" si="34"/>
        <v>1.5914537318880215</v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0.95554022813262651</v>
      </c>
      <c r="C100" s="295">
        <f t="shared" si="35"/>
        <v>0.86460253585361713</v>
      </c>
      <c r="D100" s="295">
        <f t="shared" si="35"/>
        <v>0.85648117387833611</v>
      </c>
      <c r="E100" s="295">
        <f t="shared" si="35"/>
        <v>0.82881392200396531</v>
      </c>
      <c r="F100" s="295">
        <f t="shared" si="35"/>
        <v>0.92049520351543546</v>
      </c>
      <c r="G100" s="295">
        <f t="shared" si="35"/>
        <v>0.91804978318118136</v>
      </c>
      <c r="H100" s="295">
        <f t="shared" si="35"/>
        <v>0.89800338138912028</v>
      </c>
      <c r="I100" s="295" t="str">
        <f t="shared" si="35"/>
        <v/>
      </c>
      <c r="J100" s="295" t="str">
        <f t="shared" si="35"/>
        <v/>
      </c>
      <c r="K100" s="295" t="str">
        <f t="shared" si="35"/>
        <v/>
      </c>
      <c r="L100" s="295" t="str">
        <f t="shared" si="35"/>
        <v/>
      </c>
      <c r="M100" s="295" t="str">
        <f t="shared" si="35"/>
        <v/>
      </c>
      <c r="N100" s="295" t="str">
        <f t="shared" si="35"/>
        <v/>
      </c>
      <c r="O100" s="295" t="str">
        <f t="shared" si="35"/>
        <v/>
      </c>
      <c r="P100" s="295" t="str">
        <f t="shared" si="35"/>
        <v/>
      </c>
      <c r="Q100" s="295" t="str">
        <f t="shared" si="35"/>
        <v/>
      </c>
      <c r="R100" s="295" t="str">
        <f t="shared" si="35"/>
        <v/>
      </c>
      <c r="S100" s="295" t="str">
        <f t="shared" si="35"/>
        <v/>
      </c>
      <c r="T100" s="295" t="str">
        <f t="shared" si="35"/>
        <v/>
      </c>
      <c r="U100" s="295" t="str">
        <f t="shared" si="35"/>
        <v/>
      </c>
      <c r="V100" s="295" t="str">
        <f t="shared" si="35"/>
        <v/>
      </c>
      <c r="W100" s="295" t="str">
        <f t="shared" si="35"/>
        <v/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0.81161085390736165</v>
      </c>
      <c r="C101" s="258">
        <f t="shared" si="36"/>
        <v>0.72042334436005628</v>
      </c>
      <c r="D101" s="258">
        <f t="shared" si="36"/>
        <v>0.71162712476099188</v>
      </c>
      <c r="E101" s="258">
        <f t="shared" si="36"/>
        <v>0.67937209188524372</v>
      </c>
      <c r="F101" s="258">
        <f t="shared" si="36"/>
        <v>0.77418536232938406</v>
      </c>
      <c r="G101" s="258">
        <f t="shared" si="36"/>
        <v>0.77090665982920625</v>
      </c>
      <c r="H101" s="258">
        <f t="shared" si="36"/>
        <v>0.75258139451078321</v>
      </c>
      <c r="I101" s="258">
        <f t="shared" si="36"/>
        <v>0.85590879080468718</v>
      </c>
      <c r="J101" s="258">
        <f t="shared" si="36"/>
        <v>0.81037025755956738</v>
      </c>
      <c r="K101" s="258">
        <f t="shared" si="36"/>
        <v>0.75367351742437183</v>
      </c>
      <c r="L101" s="258">
        <f t="shared" si="36"/>
        <v>0.76724182432893062</v>
      </c>
      <c r="M101" s="258">
        <f t="shared" si="36"/>
        <v>0.62836003823343811</v>
      </c>
      <c r="N101" s="258">
        <f t="shared" si="36"/>
        <v>0.68122388264714329</v>
      </c>
      <c r="O101" s="258">
        <f t="shared" si="36"/>
        <v>0.68173849436438683</v>
      </c>
      <c r="P101" s="258">
        <f t="shared" si="36"/>
        <v>0.6332447032876507</v>
      </c>
      <c r="Q101" s="258">
        <f t="shared" si="36"/>
        <v>0.71845540539478625</v>
      </c>
      <c r="R101" s="258">
        <f t="shared" si="36"/>
        <v>0.69283548700353503</v>
      </c>
      <c r="S101" s="258">
        <f t="shared" si="36"/>
        <v>0.79517864243089098</v>
      </c>
      <c r="T101" s="258">
        <f t="shared" si="36"/>
        <v>0.7616780164845115</v>
      </c>
      <c r="U101" s="258">
        <f t="shared" si="36"/>
        <v>0.74594794487338378</v>
      </c>
      <c r="V101" s="258">
        <f t="shared" si="36"/>
        <v>0.62622646372699931</v>
      </c>
      <c r="W101" s="258">
        <f t="shared" si="36"/>
        <v>0.75806077320530674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NL: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382.06006045592278</v>
      </c>
      <c r="C34" s="225">
        <v>367.75300728175142</v>
      </c>
      <c r="D34" s="225">
        <v>360.69778199725368</v>
      </c>
      <c r="E34" s="225">
        <v>362.36721291742941</v>
      </c>
      <c r="F34" s="225">
        <v>420.6287506921181</v>
      </c>
      <c r="G34" s="225">
        <v>424.32247808400427</v>
      </c>
      <c r="H34" s="225">
        <v>364.0501269876936</v>
      </c>
      <c r="I34" s="225">
        <v>404.79131745744871</v>
      </c>
      <c r="J34" s="225">
        <v>430.31868273747187</v>
      </c>
      <c r="K34" s="225">
        <v>209.47870669025019</v>
      </c>
      <c r="L34" s="225">
        <v>282.76995740788709</v>
      </c>
      <c r="M34" s="225">
        <v>379.77878441253552</v>
      </c>
      <c r="N34" s="225">
        <v>103.6065736008544</v>
      </c>
      <c r="O34" s="225">
        <v>96.134215893535355</v>
      </c>
      <c r="P34" s="225">
        <v>0.89552088587280188</v>
      </c>
      <c r="Q34" s="225">
        <v>31.619021822244228</v>
      </c>
      <c r="R34" s="225">
        <v>43.631230009216907</v>
      </c>
      <c r="S34" s="225">
        <v>35.63816706283172</v>
      </c>
      <c r="T34" s="225">
        <v>50.079782486016271</v>
      </c>
      <c r="U34" s="225">
        <v>99.490964743556503</v>
      </c>
      <c r="V34" s="225">
        <v>87.658060821843236</v>
      </c>
      <c r="W34" s="225">
        <v>55.989600361982447</v>
      </c>
      <c r="DA34" s="89" t="s">
        <v>506</v>
      </c>
    </row>
    <row r="35" spans="1:105" ht="12" customHeight="1" x14ac:dyDescent="0.25">
      <c r="A35" s="55" t="s">
        <v>92</v>
      </c>
      <c r="B35" s="261">
        <v>0.44001885252678657</v>
      </c>
      <c r="C35" s="261">
        <v>0.42354140886707498</v>
      </c>
      <c r="D35" s="261">
        <v>0.41541590072038798</v>
      </c>
      <c r="E35" s="261">
        <v>0.41733858553811842</v>
      </c>
      <c r="F35" s="261">
        <v>0.48443844142838438</v>
      </c>
      <c r="G35" s="261">
        <v>0.48869250998136859</v>
      </c>
      <c r="H35" s="261">
        <v>0.41927679891039021</v>
      </c>
      <c r="I35" s="261">
        <v>0.46619845792820241</v>
      </c>
      <c r="J35" s="261">
        <v>0.49559834328934449</v>
      </c>
      <c r="K35" s="261">
        <v>0.24125678050898111</v>
      </c>
      <c r="L35" s="261">
        <v>0.32566636784656461</v>
      </c>
      <c r="M35" s="261">
        <v>0.437391505230319</v>
      </c>
      <c r="N35" s="261">
        <v>0.1193237669904284</v>
      </c>
      <c r="O35" s="261">
        <v>0.1107178471248406</v>
      </c>
      <c r="P35" s="261">
        <v>1.031372062661007E-3</v>
      </c>
      <c r="Q35" s="261">
        <v>3.6415650679893281E-2</v>
      </c>
      <c r="R35" s="261">
        <v>5.0250119680469572E-2</v>
      </c>
      <c r="S35" s="261">
        <v>4.1044503208423407E-2</v>
      </c>
      <c r="T35" s="261">
        <v>5.7676922309729137E-2</v>
      </c>
      <c r="U35" s="261">
        <v>0.1145838172434924</v>
      </c>
      <c r="V35" s="261">
        <v>0.10095585309719431</v>
      </c>
      <c r="W35" s="261">
        <v>6.4483263902107513E-2</v>
      </c>
      <c r="DA35" s="67" t="s">
        <v>507</v>
      </c>
    </row>
    <row r="36" spans="1:105" ht="12" customHeight="1" x14ac:dyDescent="0.25">
      <c r="A36" s="202" t="s">
        <v>93</v>
      </c>
      <c r="B36" s="226">
        <v>0.20448829565653709</v>
      </c>
      <c r="C36" s="226">
        <v>0.19683079563943071</v>
      </c>
      <c r="D36" s="226">
        <v>0.19305465899728941</v>
      </c>
      <c r="E36" s="226">
        <v>0.19394818103436731</v>
      </c>
      <c r="F36" s="226">
        <v>0.2251312430577484</v>
      </c>
      <c r="G36" s="226">
        <v>0.2271082202327272</v>
      </c>
      <c r="H36" s="226">
        <v>0.1948489195978142</v>
      </c>
      <c r="I36" s="226">
        <v>0.21665464457262201</v>
      </c>
      <c r="J36" s="226">
        <v>0.23031754200411689</v>
      </c>
      <c r="K36" s="226">
        <v>0.1121183503355951</v>
      </c>
      <c r="L36" s="226">
        <v>0.15134569832901609</v>
      </c>
      <c r="M36" s="226">
        <v>0.20326729849319461</v>
      </c>
      <c r="N36" s="226">
        <v>5.5452882536902351E-2</v>
      </c>
      <c r="O36" s="226">
        <v>5.1453485975220647E-2</v>
      </c>
      <c r="P36" s="226">
        <v>4.7930563445228191E-4</v>
      </c>
      <c r="Q36" s="226">
        <v>1.6923307490107779E-2</v>
      </c>
      <c r="R36" s="226">
        <v>2.3352547898775999E-2</v>
      </c>
      <c r="S36" s="226">
        <v>1.9074456603308459E-2</v>
      </c>
      <c r="T36" s="226">
        <v>2.6803977770732051E-2</v>
      </c>
      <c r="U36" s="226">
        <v>5.3250103633947138E-2</v>
      </c>
      <c r="V36" s="226">
        <v>4.6916831444489653E-2</v>
      </c>
      <c r="W36" s="226">
        <v>2.9967063133755061E-2</v>
      </c>
      <c r="DA36" s="174" t="s">
        <v>508</v>
      </c>
    </row>
    <row r="37" spans="1:105" ht="12" customHeight="1" x14ac:dyDescent="0.25">
      <c r="A37" s="202" t="s">
        <v>94</v>
      </c>
      <c r="B37" s="226">
        <v>5.9966190390666068</v>
      </c>
      <c r="C37" s="226">
        <v>5.7720628597175443</v>
      </c>
      <c r="D37" s="226">
        <v>5.6613276569535937</v>
      </c>
      <c r="E37" s="226">
        <v>5.6875301896812687</v>
      </c>
      <c r="F37" s="226">
        <v>6.6019734482816492</v>
      </c>
      <c r="G37" s="226">
        <v>6.6599483017040191</v>
      </c>
      <c r="H37" s="226">
        <v>5.7139443470365618</v>
      </c>
      <c r="I37" s="226">
        <v>6.353397207283443</v>
      </c>
      <c r="J37" s="226">
        <v>6.75406165902365</v>
      </c>
      <c r="K37" s="226">
        <v>3.2878704969033099</v>
      </c>
      <c r="L37" s="226">
        <v>4.4382124324854777</v>
      </c>
      <c r="M37" s="226">
        <v>5.9608132986312512</v>
      </c>
      <c r="N37" s="226">
        <v>1.6261557177357331</v>
      </c>
      <c r="O37" s="226">
        <v>1.508873418083531</v>
      </c>
      <c r="P37" s="226">
        <v>1.4055637188722251E-2</v>
      </c>
      <c r="Q37" s="226">
        <v>0.49627597302493609</v>
      </c>
      <c r="R37" s="226">
        <v>0.68481344074441819</v>
      </c>
      <c r="S37" s="226">
        <v>0.55935841833885735</v>
      </c>
      <c r="T37" s="226">
        <v>0.78602661783959005</v>
      </c>
      <c r="U37" s="226">
        <v>1.5615592288955991</v>
      </c>
      <c r="V37" s="226">
        <v>1.3758360290960321</v>
      </c>
      <c r="W37" s="226">
        <v>0.87878409253611434</v>
      </c>
      <c r="DA37" s="174" t="s">
        <v>509</v>
      </c>
    </row>
    <row r="38" spans="1:105" ht="12" customHeight="1" x14ac:dyDescent="0.25">
      <c r="A38" s="202" t="s">
        <v>95</v>
      </c>
      <c r="B38" s="226">
        <v>0.14667295084226209</v>
      </c>
      <c r="C38" s="226">
        <v>0.14118046962235831</v>
      </c>
      <c r="D38" s="226">
        <v>0.13847196690679589</v>
      </c>
      <c r="E38" s="226">
        <v>0.13911286184603941</v>
      </c>
      <c r="F38" s="226">
        <v>0.16147948047612809</v>
      </c>
      <c r="G38" s="226">
        <v>0.1628975033271228</v>
      </c>
      <c r="H38" s="226">
        <v>0.13975893297013001</v>
      </c>
      <c r="I38" s="226">
        <v>0.1553994859760674</v>
      </c>
      <c r="J38" s="226">
        <v>0.16519944776311471</v>
      </c>
      <c r="K38" s="226">
        <v>8.0418926836327023E-2</v>
      </c>
      <c r="L38" s="226">
        <v>0.1085554559488548</v>
      </c>
      <c r="M38" s="226">
        <v>0.14579716841010629</v>
      </c>
      <c r="N38" s="226">
        <v>3.9774588996809419E-2</v>
      </c>
      <c r="O38" s="226">
        <v>3.6905949041613532E-2</v>
      </c>
      <c r="P38" s="226">
        <v>3.4379068755366869E-4</v>
      </c>
      <c r="Q38" s="226">
        <v>1.213855022663109E-2</v>
      </c>
      <c r="R38" s="226">
        <v>1.6750039893489849E-2</v>
      </c>
      <c r="S38" s="226">
        <v>1.368150106947446E-2</v>
      </c>
      <c r="T38" s="226">
        <v>1.9225640769909701E-2</v>
      </c>
      <c r="U38" s="226">
        <v>3.8194605747830769E-2</v>
      </c>
      <c r="V38" s="226">
        <v>3.3651951032398077E-2</v>
      </c>
      <c r="W38" s="226">
        <v>2.1494421300702501E-2</v>
      </c>
      <c r="DA38" s="174" t="s">
        <v>510</v>
      </c>
    </row>
    <row r="39" spans="1:105" ht="12" customHeight="1" x14ac:dyDescent="0.25">
      <c r="A39" s="56" t="s">
        <v>96</v>
      </c>
      <c r="B39" s="262">
        <v>0.77341405889556003</v>
      </c>
      <c r="C39" s="262">
        <v>0.73632623166803723</v>
      </c>
      <c r="D39" s="262">
        <v>0.72086036193507164</v>
      </c>
      <c r="E39" s="262">
        <v>0.72082172213844986</v>
      </c>
      <c r="F39" s="262">
        <v>0.85116231899273198</v>
      </c>
      <c r="G39" s="262">
        <v>0.85865870389061116</v>
      </c>
      <c r="H39" s="262">
        <v>0.7324273906898624</v>
      </c>
      <c r="I39" s="262">
        <v>0.83069855922183833</v>
      </c>
      <c r="J39" s="262">
        <v>0.87663429663981163</v>
      </c>
      <c r="K39" s="262">
        <v>0.41767114795559179</v>
      </c>
      <c r="L39" s="262">
        <v>0.56757431273522085</v>
      </c>
      <c r="M39" s="262">
        <v>0.75094915077543478</v>
      </c>
      <c r="N39" s="262">
        <v>0.20248133362031601</v>
      </c>
      <c r="O39" s="262">
        <v>0.18617252808575979</v>
      </c>
      <c r="P39" s="262">
        <v>1.673863216466789E-3</v>
      </c>
      <c r="Q39" s="262">
        <v>6.0100254736831317E-2</v>
      </c>
      <c r="R39" s="262">
        <v>8.3256762210826896E-2</v>
      </c>
      <c r="S39" s="262">
        <v>6.8113359473660096E-2</v>
      </c>
      <c r="T39" s="262">
        <v>9.6132010861791184E-2</v>
      </c>
      <c r="U39" s="262">
        <v>0.1941362342152364</v>
      </c>
      <c r="V39" s="262">
        <v>0.1690123292397088</v>
      </c>
      <c r="W39" s="262">
        <v>0.1079305068879597</v>
      </c>
      <c r="DA39" s="68" t="s">
        <v>511</v>
      </c>
    </row>
    <row r="40" spans="1:105" ht="12" customHeight="1" x14ac:dyDescent="0.25">
      <c r="A40" s="37" t="s">
        <v>160</v>
      </c>
      <c r="B40" s="228">
        <v>1.4848253753508759E-2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1.340231567642295E-3</v>
      </c>
      <c r="P40" s="228">
        <v>0</v>
      </c>
      <c r="Q40" s="228">
        <v>2.478270868766438E-5</v>
      </c>
      <c r="R40" s="228">
        <v>3.382383480314409E-5</v>
      </c>
      <c r="S40" s="228">
        <v>5.7567399162706021E-5</v>
      </c>
      <c r="T40" s="228">
        <v>3.4211296499020948E-4</v>
      </c>
      <c r="U40" s="228">
        <v>6.7327361489998927E-4</v>
      </c>
      <c r="V40" s="228">
        <v>6.3738986865546107E-4</v>
      </c>
      <c r="W40" s="228">
        <v>3.7411682200932391E-4</v>
      </c>
      <c r="DA40" s="69" t="s">
        <v>512</v>
      </c>
    </row>
    <row r="41" spans="1:105" ht="12" customHeight="1" x14ac:dyDescent="0.25">
      <c r="A41" s="37" t="s">
        <v>162</v>
      </c>
      <c r="B41" s="228">
        <v>0.1960867413870224</v>
      </c>
      <c r="C41" s="228">
        <v>0.1761969014036682</v>
      </c>
      <c r="D41" s="228">
        <v>0.16958952421973181</v>
      </c>
      <c r="E41" s="228">
        <v>0.15792430775001309</v>
      </c>
      <c r="F41" s="228">
        <v>0.2221884437674484</v>
      </c>
      <c r="G41" s="228">
        <v>0.22247573291637401</v>
      </c>
      <c r="H41" s="228">
        <v>0.1849925110771744</v>
      </c>
      <c r="I41" s="228">
        <v>0.24875521171451709</v>
      </c>
      <c r="J41" s="228">
        <v>0.24331675527146421</v>
      </c>
      <c r="K41" s="228">
        <v>0.1078680266696818</v>
      </c>
      <c r="L41" s="228">
        <v>0.14879961822326279</v>
      </c>
      <c r="M41" s="228">
        <v>0.1470673861595764</v>
      </c>
      <c r="N41" s="228">
        <v>5.1555975438086689E-2</v>
      </c>
      <c r="O41" s="228">
        <v>4.168667436590992E-2</v>
      </c>
      <c r="P41" s="228">
        <v>3.7010300088543879E-4</v>
      </c>
      <c r="Q41" s="228">
        <v>1.525443892225369E-2</v>
      </c>
      <c r="R41" s="228">
        <v>2.0062584777694951E-2</v>
      </c>
      <c r="S41" s="228">
        <v>1.963544219153375E-2</v>
      </c>
      <c r="T41" s="228">
        <v>2.5685406942439849E-2</v>
      </c>
      <c r="U41" s="228">
        <v>4.9642854486216637E-2</v>
      </c>
      <c r="V41" s="228">
        <v>3.3934535160133047E-2</v>
      </c>
      <c r="W41" s="228">
        <v>2.8557584080045089E-2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0.56247906375502887</v>
      </c>
      <c r="C44" s="228">
        <v>0.56012933026436895</v>
      </c>
      <c r="D44" s="228">
        <v>0.5512708377153398</v>
      </c>
      <c r="E44" s="228">
        <v>0.56289741438843677</v>
      </c>
      <c r="F44" s="228">
        <v>0.62897387522528359</v>
      </c>
      <c r="G44" s="228">
        <v>0.63618297097423715</v>
      </c>
      <c r="H44" s="228">
        <v>0.547434879612688</v>
      </c>
      <c r="I44" s="228">
        <v>0.58194334750732113</v>
      </c>
      <c r="J44" s="228">
        <v>0.63331754136834739</v>
      </c>
      <c r="K44" s="228">
        <v>0.30980312128590998</v>
      </c>
      <c r="L44" s="228">
        <v>0.41877469451195798</v>
      </c>
      <c r="M44" s="228">
        <v>0.60388176461585841</v>
      </c>
      <c r="N44" s="228">
        <v>0.1509253581822293</v>
      </c>
      <c r="O44" s="228">
        <v>0.14314562215220761</v>
      </c>
      <c r="P44" s="228">
        <v>1.30376021558135E-3</v>
      </c>
      <c r="Q44" s="228">
        <v>4.482103310588996E-2</v>
      </c>
      <c r="R44" s="228">
        <v>6.3160353598328806E-2</v>
      </c>
      <c r="S44" s="228">
        <v>4.8420349882963641E-2</v>
      </c>
      <c r="T44" s="228">
        <v>7.0104490954361123E-2</v>
      </c>
      <c r="U44" s="228">
        <v>0.14382010611411969</v>
      </c>
      <c r="V44" s="228">
        <v>0.13444040421092029</v>
      </c>
      <c r="W44" s="228">
        <v>7.8998805985905335E-2</v>
      </c>
      <c r="DA44" s="69" t="s">
        <v>516</v>
      </c>
    </row>
    <row r="45" spans="1:105" ht="12" customHeight="1" x14ac:dyDescent="0.25">
      <c r="A45" s="57" t="s">
        <v>517</v>
      </c>
      <c r="B45" s="263">
        <v>317.56884165542391</v>
      </c>
      <c r="C45" s="263">
        <v>306.34365280278843</v>
      </c>
      <c r="D45" s="263">
        <v>300.63158540425331</v>
      </c>
      <c r="E45" s="263">
        <v>302.36563802125238</v>
      </c>
      <c r="F45" s="263">
        <v>349.45180272133172</v>
      </c>
      <c r="G45" s="263">
        <v>352.46803653284547</v>
      </c>
      <c r="H45" s="263">
        <v>302.98319131875252</v>
      </c>
      <c r="I45" s="263">
        <v>335.31640279360221</v>
      </c>
      <c r="J45" s="263">
        <v>356.94262956564381</v>
      </c>
      <c r="K45" s="263">
        <v>174.939129196067</v>
      </c>
      <c r="L45" s="263">
        <v>235.65561557700229</v>
      </c>
      <c r="M45" s="263">
        <v>317.2424521643876</v>
      </c>
      <c r="N45" s="263">
        <v>86.54487154228427</v>
      </c>
      <c r="O45" s="263">
        <v>80.903823899763793</v>
      </c>
      <c r="P45" s="263">
        <v>0.75967611247970035</v>
      </c>
      <c r="Q45" s="263">
        <v>26.732768850409069</v>
      </c>
      <c r="R45" s="263">
        <v>36.858697120729353</v>
      </c>
      <c r="S45" s="263">
        <v>30.092977587673101</v>
      </c>
      <c r="T45" s="263">
        <v>42.24855450155551</v>
      </c>
      <c r="U45" s="263">
        <v>83.603189158354397</v>
      </c>
      <c r="V45" s="263">
        <v>73.864127621231475</v>
      </c>
      <c r="W45" s="263">
        <v>47.189291539699497</v>
      </c>
      <c r="DA45" s="70" t="s">
        <v>518</v>
      </c>
    </row>
    <row r="46" spans="1:105" ht="12" customHeight="1" x14ac:dyDescent="0.25">
      <c r="A46" s="57" t="s">
        <v>519</v>
      </c>
      <c r="B46" s="296">
        <v>41.453708257022043</v>
      </c>
      <c r="C46" s="296">
        <v>39.465862352110463</v>
      </c>
      <c r="D46" s="296">
        <v>38.636917436411643</v>
      </c>
      <c r="E46" s="296">
        <v>38.634846407526346</v>
      </c>
      <c r="F46" s="296">
        <v>45.620885792120937</v>
      </c>
      <c r="G46" s="296">
        <v>46.022679564764239</v>
      </c>
      <c r="H46" s="296">
        <v>39.256890954977379</v>
      </c>
      <c r="I46" s="296">
        <v>44.524062276143241</v>
      </c>
      <c r="J46" s="296">
        <v>46.986141463344779</v>
      </c>
      <c r="K46" s="296">
        <v>22.38647942274428</v>
      </c>
      <c r="L46" s="296">
        <v>30.421039938042821</v>
      </c>
      <c r="M46" s="296">
        <v>40.249626515138118</v>
      </c>
      <c r="N46" s="296">
        <v>10.85266298801892</v>
      </c>
      <c r="O46" s="296">
        <v>9.9785381141894742</v>
      </c>
      <c r="P46" s="296">
        <v>8.9716286689514063E-2</v>
      </c>
      <c r="Q46" s="296">
        <v>3.2212642664584572</v>
      </c>
      <c r="R46" s="296">
        <v>4.4624109043103228</v>
      </c>
      <c r="S46" s="296">
        <v>3.650756891949507</v>
      </c>
      <c r="T46" s="296">
        <v>5.1525217963733594</v>
      </c>
      <c r="U46" s="296">
        <v>10.40603454939238</v>
      </c>
      <c r="V46" s="296">
        <v>9.0589933065594099</v>
      </c>
      <c r="W46" s="296">
        <v>5.7849830403043656</v>
      </c>
      <c r="DA46" s="70" t="s">
        <v>520</v>
      </c>
    </row>
    <row r="47" spans="1:105" ht="12" customHeight="1" x14ac:dyDescent="0.25">
      <c r="A47" s="60" t="s">
        <v>521</v>
      </c>
      <c r="B47" s="264">
        <v>11.305765196767281</v>
      </c>
      <c r="C47" s="264">
        <v>9.4438611020455401</v>
      </c>
      <c r="D47" s="264">
        <v>9.0897166654702168</v>
      </c>
      <c r="E47" s="264">
        <v>8.4644804485578149</v>
      </c>
      <c r="F47" s="264">
        <v>11.908931341602781</v>
      </c>
      <c r="G47" s="264">
        <v>11.92432956255311</v>
      </c>
      <c r="H47" s="264">
        <v>9.9152911635430439</v>
      </c>
      <c r="I47" s="264">
        <v>13.33286595352649</v>
      </c>
      <c r="J47" s="264">
        <v>13.04137372608912</v>
      </c>
      <c r="K47" s="264">
        <v>5.7815469687880157</v>
      </c>
      <c r="L47" s="264">
        <v>7.9754122538084724</v>
      </c>
      <c r="M47" s="264">
        <v>7.8825674939083754</v>
      </c>
      <c r="N47" s="264">
        <v>2.7633146050752622</v>
      </c>
      <c r="O47" s="264">
        <v>2.306170653684303</v>
      </c>
      <c r="P47" s="264">
        <v>1.9836905791009309E-2</v>
      </c>
      <c r="Q47" s="264">
        <v>0.81915054700063894</v>
      </c>
      <c r="R47" s="264">
        <v>1.0775984332991531</v>
      </c>
      <c r="S47" s="264">
        <v>1.0558807122343301</v>
      </c>
      <c r="T47" s="264">
        <v>1.398058264465655</v>
      </c>
      <c r="U47" s="264">
        <v>2.7050311398232698</v>
      </c>
      <c r="V47" s="264">
        <v>1.8603318497357959</v>
      </c>
      <c r="W47" s="264">
        <v>1.5548159697645041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2.843728182821556E-4</v>
      </c>
      <c r="R48" s="299">
        <v>6.1626618348824833E-4</v>
      </c>
      <c r="S48" s="299">
        <v>5.2027767910001448E-4</v>
      </c>
      <c r="T48" s="299">
        <v>4.1479316445466614E-3</v>
      </c>
      <c r="U48" s="299">
        <v>1.0799543612723519E-2</v>
      </c>
      <c r="V48" s="299">
        <v>9.165262922454202E-3</v>
      </c>
      <c r="W48" s="299">
        <v>5.603587080966586E-3</v>
      </c>
      <c r="DA48" s="71" t="s">
        <v>523</v>
      </c>
    </row>
    <row r="49" spans="1:105" ht="12" customHeight="1" x14ac:dyDescent="0.25">
      <c r="A49" s="59" t="s">
        <v>160</v>
      </c>
      <c r="B49" s="299">
        <v>0.79584172558634858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7.1834184758978348E-2</v>
      </c>
      <c r="P49" s="299">
        <v>0</v>
      </c>
      <c r="Q49" s="299">
        <v>1.3281908162028071E-3</v>
      </c>
      <c r="R49" s="299">
        <v>1.812645612898105E-3</v>
      </c>
      <c r="S49" s="299">
        <v>3.085072147899116E-3</v>
      </c>
      <c r="T49" s="299">
        <v>1.8321945332785479E-2</v>
      </c>
      <c r="U49" s="299">
        <v>3.6051165195244587E-2</v>
      </c>
      <c r="V49" s="299">
        <v>3.4129277633391943E-2</v>
      </c>
      <c r="W49" s="299">
        <v>2.0032918741597461E-2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10.50992347118093</v>
      </c>
      <c r="C51" s="299">
        <v>9.4438611020455401</v>
      </c>
      <c r="D51" s="299">
        <v>9.0897166654702168</v>
      </c>
      <c r="E51" s="299">
        <v>8.4644804485578149</v>
      </c>
      <c r="F51" s="299">
        <v>11.908931341602781</v>
      </c>
      <c r="G51" s="299">
        <v>11.92432956255311</v>
      </c>
      <c r="H51" s="299">
        <v>9.9152911635430439</v>
      </c>
      <c r="I51" s="299">
        <v>13.33286595352649</v>
      </c>
      <c r="J51" s="299">
        <v>13.04137372608912</v>
      </c>
      <c r="K51" s="299">
        <v>5.7815469687880157</v>
      </c>
      <c r="L51" s="299">
        <v>7.9754122538084724</v>
      </c>
      <c r="M51" s="299">
        <v>7.8825674939083754</v>
      </c>
      <c r="N51" s="299">
        <v>2.7633146050752622</v>
      </c>
      <c r="O51" s="299">
        <v>2.2343364689253251</v>
      </c>
      <c r="P51" s="299">
        <v>1.9836905791009309E-2</v>
      </c>
      <c r="Q51" s="299">
        <v>0.81753798336615402</v>
      </c>
      <c r="R51" s="299">
        <v>1.075169521502767</v>
      </c>
      <c r="S51" s="299">
        <v>1.05227536240733</v>
      </c>
      <c r="T51" s="299">
        <v>1.375588387488323</v>
      </c>
      <c r="U51" s="299">
        <v>2.6581804310153019</v>
      </c>
      <c r="V51" s="299">
        <v>1.8170373091799501</v>
      </c>
      <c r="W51" s="299">
        <v>1.52917946394194</v>
      </c>
      <c r="DA51" s="71" t="s">
        <v>526</v>
      </c>
    </row>
    <row r="52" spans="1:105" ht="12" customHeight="1" x14ac:dyDescent="0.25">
      <c r="A52" s="60" t="s">
        <v>527</v>
      </c>
      <c r="B52" s="264">
        <v>30.147943060254761</v>
      </c>
      <c r="C52" s="264">
        <v>30.022001250064921</v>
      </c>
      <c r="D52" s="264">
        <v>29.54720077094143</v>
      </c>
      <c r="E52" s="264">
        <v>30.170365958968539</v>
      </c>
      <c r="F52" s="264">
        <v>33.711954450518157</v>
      </c>
      <c r="G52" s="264">
        <v>34.098350002211127</v>
      </c>
      <c r="H52" s="264">
        <v>29.34159979143433</v>
      </c>
      <c r="I52" s="264">
        <v>31.191196322616751</v>
      </c>
      <c r="J52" s="264">
        <v>33.944767737255653</v>
      </c>
      <c r="K52" s="264">
        <v>16.604932453956259</v>
      </c>
      <c r="L52" s="264">
        <v>22.445627684234349</v>
      </c>
      <c r="M52" s="264">
        <v>32.367059021229743</v>
      </c>
      <c r="N52" s="264">
        <v>8.0893483829436565</v>
      </c>
      <c r="O52" s="264">
        <v>7.6723674605051704</v>
      </c>
      <c r="P52" s="264">
        <v>6.9879380898504762E-2</v>
      </c>
      <c r="Q52" s="264">
        <v>2.4021137194578182</v>
      </c>
      <c r="R52" s="264">
        <v>3.3848124710111689</v>
      </c>
      <c r="S52" s="264">
        <v>2.594876179715178</v>
      </c>
      <c r="T52" s="264">
        <v>3.754463531907704</v>
      </c>
      <c r="U52" s="264">
        <v>7.7010034095691076</v>
      </c>
      <c r="V52" s="264">
        <v>7.198661456823614</v>
      </c>
      <c r="W52" s="264">
        <v>4.2301670705398617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15.476297346489261</v>
      </c>
      <c r="C53" s="296">
        <f t="shared" si="0"/>
        <v>14.673550361338171</v>
      </c>
      <c r="D53" s="296">
        <f t="shared" si="0"/>
        <v>14.300148611075597</v>
      </c>
      <c r="E53" s="296">
        <f t="shared" si="0"/>
        <v>14.207976948412295</v>
      </c>
      <c r="F53" s="296">
        <f t="shared" si="0"/>
        <v>17.23187724642877</v>
      </c>
      <c r="G53" s="296">
        <f t="shared" si="0"/>
        <v>17.434456747258789</v>
      </c>
      <c r="H53" s="296">
        <f t="shared" si="0"/>
        <v>14.60978832475897</v>
      </c>
      <c r="I53" s="296">
        <f t="shared" si="0"/>
        <v>16.92850403272103</v>
      </c>
      <c r="J53" s="296">
        <f t="shared" si="0"/>
        <v>17.868100419763294</v>
      </c>
      <c r="K53" s="296">
        <f t="shared" si="0"/>
        <v>8.0137623688990711</v>
      </c>
      <c r="L53" s="296">
        <f t="shared" si="0"/>
        <v>11.101947625496845</v>
      </c>
      <c r="M53" s="296">
        <f t="shared" si="0"/>
        <v>14.788487311469602</v>
      </c>
      <c r="N53" s="296">
        <f t="shared" si="0"/>
        <v>4.1658507806709784</v>
      </c>
      <c r="O53" s="296">
        <f t="shared" si="0"/>
        <v>3.3577306512711282</v>
      </c>
      <c r="P53" s="296">
        <f t="shared" si="0"/>
        <v>2.854451791373144E-2</v>
      </c>
      <c r="Q53" s="296">
        <f t="shared" si="0"/>
        <v>1.0431349692183018</v>
      </c>
      <c r="R53" s="296">
        <f t="shared" si="0"/>
        <v>1.4516990737492699</v>
      </c>
      <c r="S53" s="296">
        <f t="shared" si="0"/>
        <v>1.1931603445153862</v>
      </c>
      <c r="T53" s="296">
        <f t="shared" si="0"/>
        <v>1.6928410185356484</v>
      </c>
      <c r="U53" s="296">
        <f t="shared" si="0"/>
        <v>3.5200170460736366</v>
      </c>
      <c r="V53" s="296">
        <f t="shared" si="0"/>
        <v>3.0085669001425206</v>
      </c>
      <c r="W53" s="296">
        <f t="shared" si="0"/>
        <v>1.9126664342179409</v>
      </c>
      <c r="DA53" s="70"/>
    </row>
    <row r="54" spans="1:105" ht="12" customHeight="1" x14ac:dyDescent="0.25">
      <c r="A54" s="60" t="s">
        <v>530</v>
      </c>
      <c r="B54" s="264">
        <v>1.536906406289207</v>
      </c>
      <c r="C54" s="264">
        <v>1.297966347956401</v>
      </c>
      <c r="D54" s="264">
        <v>1.251614407680038</v>
      </c>
      <c r="E54" s="264">
        <v>1.170979299316308</v>
      </c>
      <c r="F54" s="264">
        <v>1.61952343933578</v>
      </c>
      <c r="G54" s="264">
        <v>1.621576022946835</v>
      </c>
      <c r="H54" s="264">
        <v>1.356219432664586</v>
      </c>
      <c r="I54" s="264">
        <v>1.7878831264424679</v>
      </c>
      <c r="J54" s="264">
        <v>1.7616635410982171</v>
      </c>
      <c r="K54" s="264">
        <v>0.797953065763782</v>
      </c>
      <c r="L54" s="264">
        <v>1.0934314399931599</v>
      </c>
      <c r="M54" s="264">
        <v>1.0970230406941519</v>
      </c>
      <c r="N54" s="264">
        <v>0.38909937446253912</v>
      </c>
      <c r="O54" s="264">
        <v>0.3277039793282141</v>
      </c>
      <c r="P54" s="264">
        <v>2.9205023881679589E-3</v>
      </c>
      <c r="Q54" s="264">
        <v>0.1185946251507551</v>
      </c>
      <c r="R54" s="264">
        <v>0.15540466636974659</v>
      </c>
      <c r="S54" s="264">
        <v>0.15202902424697509</v>
      </c>
      <c r="T54" s="264">
        <v>0.20042277604819889</v>
      </c>
      <c r="U54" s="264">
        <v>0.38146074574220362</v>
      </c>
      <c r="V54" s="264">
        <v>0.26551040637200052</v>
      </c>
      <c r="W54" s="264">
        <v>0.22195425547020081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4.1170805428528567E-5</v>
      </c>
      <c r="R55" s="232">
        <v>8.8874146138779033E-5</v>
      </c>
      <c r="S55" s="232">
        <v>7.4911215797928235E-5</v>
      </c>
      <c r="T55" s="232">
        <v>5.9463900481712434E-4</v>
      </c>
      <c r="U55" s="232">
        <v>1.522940678773152E-3</v>
      </c>
      <c r="V55" s="232">
        <v>1.3080852662887251E-3</v>
      </c>
      <c r="W55" s="232">
        <v>7.9992746582526679E-4</v>
      </c>
      <c r="DA55" s="71" t="s">
        <v>532</v>
      </c>
    </row>
    <row r="56" spans="1:105" ht="12" customHeight="1" x14ac:dyDescent="0.25">
      <c r="A56" s="59" t="s">
        <v>160</v>
      </c>
      <c r="B56" s="232">
        <v>0.10818677242612949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1.020754824006959E-2</v>
      </c>
      <c r="P56" s="232">
        <v>0</v>
      </c>
      <c r="Q56" s="232">
        <v>1.922922380422027E-4</v>
      </c>
      <c r="R56" s="232">
        <v>2.6140868250577122E-4</v>
      </c>
      <c r="S56" s="232">
        <v>4.4419838618335648E-4</v>
      </c>
      <c r="T56" s="232">
        <v>2.6265966444565291E-3</v>
      </c>
      <c r="U56" s="232">
        <v>5.0838987240464277E-3</v>
      </c>
      <c r="V56" s="232">
        <v>4.8710010393638419E-3</v>
      </c>
      <c r="W56" s="232">
        <v>2.8597542414358899E-3</v>
      </c>
      <c r="DA56" s="71" t="s">
        <v>533</v>
      </c>
    </row>
    <row r="57" spans="1:105" ht="12" customHeight="1" x14ac:dyDescent="0.25">
      <c r="A57" s="59" t="s">
        <v>162</v>
      </c>
      <c r="B57" s="232">
        <v>1.4287196338630781</v>
      </c>
      <c r="C57" s="232">
        <v>1.297966347956401</v>
      </c>
      <c r="D57" s="232">
        <v>1.251614407680038</v>
      </c>
      <c r="E57" s="232">
        <v>1.170979299316308</v>
      </c>
      <c r="F57" s="232">
        <v>1.61952343933578</v>
      </c>
      <c r="G57" s="232">
        <v>1.621576022946835</v>
      </c>
      <c r="H57" s="232">
        <v>1.356219432664586</v>
      </c>
      <c r="I57" s="232">
        <v>1.7878831264424679</v>
      </c>
      <c r="J57" s="232">
        <v>1.7616635410982171</v>
      </c>
      <c r="K57" s="232">
        <v>0.797953065763782</v>
      </c>
      <c r="L57" s="232">
        <v>1.0934314399931599</v>
      </c>
      <c r="M57" s="232">
        <v>1.0970230406941519</v>
      </c>
      <c r="N57" s="232">
        <v>0.38909937446253912</v>
      </c>
      <c r="O57" s="232">
        <v>0.31749643108814452</v>
      </c>
      <c r="P57" s="232">
        <v>2.9205023881679589E-3</v>
      </c>
      <c r="Q57" s="232">
        <v>0.1183611621072844</v>
      </c>
      <c r="R57" s="232">
        <v>0.15505438354110199</v>
      </c>
      <c r="S57" s="232">
        <v>0.1515099146449938</v>
      </c>
      <c r="T57" s="232">
        <v>0.19720154039892529</v>
      </c>
      <c r="U57" s="232">
        <v>0.37485390633938398</v>
      </c>
      <c r="V57" s="232">
        <v>0.25933132006634801</v>
      </c>
      <c r="W57" s="232">
        <v>0.21829457376293959</v>
      </c>
      <c r="DA57" s="71" t="s">
        <v>534</v>
      </c>
    </row>
    <row r="58" spans="1:105" ht="12" customHeight="1" x14ac:dyDescent="0.25">
      <c r="A58" s="60" t="s">
        <v>535</v>
      </c>
      <c r="B58" s="264">
        <v>9.841077732793579</v>
      </c>
      <c r="C58" s="264">
        <v>9.2493535553280317</v>
      </c>
      <c r="D58" s="264">
        <v>8.9800133074681696</v>
      </c>
      <c r="E58" s="264">
        <v>8.8632182652982561</v>
      </c>
      <c r="F58" s="264">
        <v>11.027786237398169</v>
      </c>
      <c r="G58" s="264">
        <v>11.1758848667607</v>
      </c>
      <c r="H58" s="264">
        <v>9.2402073915339837</v>
      </c>
      <c r="I58" s="264">
        <v>10.958008271220089</v>
      </c>
      <c r="J58" s="264">
        <v>11.521087130260691</v>
      </c>
      <c r="K58" s="264">
        <v>4.9240426133608208</v>
      </c>
      <c r="L58" s="264">
        <v>6.9312138192714103</v>
      </c>
      <c r="M58" s="264">
        <v>9.1869155265703988</v>
      </c>
      <c r="N58" s="264">
        <v>2.6376989111244771</v>
      </c>
      <c r="O58" s="264">
        <v>1.939792805832834</v>
      </c>
      <c r="P58" s="264">
        <v>1.5335974590758099E-2</v>
      </c>
      <c r="Q58" s="264">
        <v>0.5767681583909573</v>
      </c>
      <c r="R58" s="264">
        <v>0.80815742005001345</v>
      </c>
      <c r="S58" s="264">
        <v>0.66751289057948338</v>
      </c>
      <c r="T58" s="264">
        <v>0.95418602229863669</v>
      </c>
      <c r="U58" s="264">
        <v>2.052568616001333</v>
      </c>
      <c r="V58" s="264">
        <v>1.7156486530634221</v>
      </c>
      <c r="W58" s="264">
        <v>1.086844196353371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2.0021805059023941E-4</v>
      </c>
      <c r="R61" s="231">
        <v>4.6215057032694608E-4</v>
      </c>
      <c r="S61" s="231">
        <v>3.2889557739817159E-4</v>
      </c>
      <c r="T61" s="231">
        <v>2.8308197443655198E-3</v>
      </c>
      <c r="U61" s="231">
        <v>8.1941766624652485E-3</v>
      </c>
      <c r="V61" s="231">
        <v>8.4517465000013715E-3</v>
      </c>
      <c r="W61" s="231">
        <v>3.9166453317775619E-3</v>
      </c>
      <c r="DA61" s="73" t="s">
        <v>539</v>
      </c>
    </row>
    <row r="62" spans="1:105" ht="12" customHeight="1" x14ac:dyDescent="0.25">
      <c r="A62" s="64" t="s">
        <v>160</v>
      </c>
      <c r="B62" s="231">
        <v>0.68745682998039881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5.8885863145642543E-2</v>
      </c>
      <c r="P62" s="231">
        <v>0</v>
      </c>
      <c r="Q62" s="231">
        <v>9.3513781534538512E-4</v>
      </c>
      <c r="R62" s="231">
        <v>1.3593398863130551E-3</v>
      </c>
      <c r="S62" s="231">
        <v>1.950240469961128E-3</v>
      </c>
      <c r="T62" s="231">
        <v>1.250409337661672E-2</v>
      </c>
      <c r="U62" s="231">
        <v>2.7353898191541621E-2</v>
      </c>
      <c r="V62" s="231">
        <v>3.1472310748326703E-2</v>
      </c>
      <c r="W62" s="231">
        <v>1.400207341073796E-2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0.1059960448399048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9.0785874132339739</v>
      </c>
      <c r="C65" s="231">
        <v>9.0859644400849771</v>
      </c>
      <c r="D65" s="231">
        <v>8.8531937483168353</v>
      </c>
      <c r="E65" s="231">
        <v>8.8632182652982561</v>
      </c>
      <c r="F65" s="231">
        <v>11.027786237398169</v>
      </c>
      <c r="G65" s="231">
        <v>11.1758848667607</v>
      </c>
      <c r="H65" s="231">
        <v>9.2402073915339837</v>
      </c>
      <c r="I65" s="231">
        <v>10.958008271220089</v>
      </c>
      <c r="J65" s="231">
        <v>11.521087130260691</v>
      </c>
      <c r="K65" s="231">
        <v>4.913795613827868</v>
      </c>
      <c r="L65" s="231">
        <v>6.9251725931189982</v>
      </c>
      <c r="M65" s="231">
        <v>9.1011948239065585</v>
      </c>
      <c r="N65" s="231">
        <v>1.6068823666931999</v>
      </c>
      <c r="O65" s="231">
        <v>1.8315907944373271</v>
      </c>
      <c r="P65" s="231">
        <v>1.4558264528978499E-2</v>
      </c>
      <c r="Q65" s="231">
        <v>0.57560304920084648</v>
      </c>
      <c r="R65" s="231">
        <v>0.80629153582321866</v>
      </c>
      <c r="S65" s="231">
        <v>0.66520000146748504</v>
      </c>
      <c r="T65" s="231">
        <v>0.93879145104558803</v>
      </c>
      <c r="U65" s="231">
        <v>2.016900049997052</v>
      </c>
      <c r="V65" s="231">
        <v>1.6755808151023941</v>
      </c>
      <c r="W65" s="231">
        <v>1.0688249370196641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7.5033489579206372E-2</v>
      </c>
      <c r="C68" s="231">
        <v>0.1633891152430538</v>
      </c>
      <c r="D68" s="231">
        <v>0.12681955915133439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1.0246999532953259E-2</v>
      </c>
      <c r="L68" s="231">
        <v>6.0412261524122298E-3</v>
      </c>
      <c r="M68" s="231">
        <v>8.5720702663840839E-2</v>
      </c>
      <c r="N68" s="231">
        <v>0.92482049959137147</v>
      </c>
      <c r="O68" s="231">
        <v>4.9316148249865292E-2</v>
      </c>
      <c r="P68" s="231">
        <v>7.7771006177959894E-4</v>
      </c>
      <c r="Q68" s="231">
        <v>2.975332417525992E-5</v>
      </c>
      <c r="R68" s="231">
        <v>4.439377015478039E-5</v>
      </c>
      <c r="S68" s="231">
        <v>3.3753064639011009E-5</v>
      </c>
      <c r="T68" s="231">
        <v>5.9658132066415411E-5</v>
      </c>
      <c r="U68" s="231">
        <v>1.204911502739228E-4</v>
      </c>
      <c r="V68" s="231">
        <v>1.4378071269987951E-4</v>
      </c>
      <c r="W68" s="231">
        <v>1.005405911908913E-4</v>
      </c>
      <c r="DA68" s="73" t="s">
        <v>546</v>
      </c>
    </row>
    <row r="69" spans="1:105" ht="12" customHeight="1" x14ac:dyDescent="0.25">
      <c r="A69" s="61" t="s">
        <v>547</v>
      </c>
      <c r="B69" s="265">
        <v>4.0983132074064743</v>
      </c>
      <c r="C69" s="265">
        <v>4.1262304580537386</v>
      </c>
      <c r="D69" s="265">
        <v>4.0685208959273904</v>
      </c>
      <c r="E69" s="265">
        <v>4.1737793837977302</v>
      </c>
      <c r="F69" s="265">
        <v>4.58456756969482</v>
      </c>
      <c r="G69" s="265">
        <v>4.6369958575512538</v>
      </c>
      <c r="H69" s="265">
        <v>4.0133615005604</v>
      </c>
      <c r="I69" s="265">
        <v>4.1826126350584714</v>
      </c>
      <c r="J69" s="265">
        <v>4.5853497484043846</v>
      </c>
      <c r="K69" s="265">
        <v>2.2917666897744682</v>
      </c>
      <c r="L69" s="265">
        <v>3.0773023662322752</v>
      </c>
      <c r="M69" s="265">
        <v>4.504548744205052</v>
      </c>
      <c r="N69" s="265">
        <v>1.139052495083962</v>
      </c>
      <c r="O69" s="265">
        <v>1.0902338661100801</v>
      </c>
      <c r="P69" s="265">
        <v>1.0288040934805381E-2</v>
      </c>
      <c r="Q69" s="265">
        <v>0.34777218567658941</v>
      </c>
      <c r="R69" s="265">
        <v>0.48813698732950972</v>
      </c>
      <c r="S69" s="265">
        <v>0.37361842968892778</v>
      </c>
      <c r="T69" s="265">
        <v>0.53823222018881278</v>
      </c>
      <c r="U69" s="265">
        <v>1.0859876843301</v>
      </c>
      <c r="V69" s="265">
        <v>1.0274078407070979</v>
      </c>
      <c r="W69" s="265">
        <v>0.60386798239436901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18.728020277760539</v>
      </c>
      <c r="C72" s="225">
        <v>18.71293130368532</v>
      </c>
      <c r="D72" s="225">
        <v>18.915718754964459</v>
      </c>
      <c r="E72" s="225">
        <v>7.9618178913759357</v>
      </c>
      <c r="F72" s="225">
        <v>7.9200470857003671</v>
      </c>
      <c r="G72" s="225">
        <v>7.8981692352591297</v>
      </c>
      <c r="H72" s="225">
        <v>3.964115425083206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549</v>
      </c>
    </row>
    <row r="73" spans="1:105" ht="12" customHeight="1" x14ac:dyDescent="0.25">
      <c r="A73" s="55" t="s">
        <v>92</v>
      </c>
      <c r="B73" s="261">
        <v>3.2149714346272888E-2</v>
      </c>
      <c r="C73" s="261">
        <v>3.212381165080954E-2</v>
      </c>
      <c r="D73" s="261">
        <v>3.2471929526189269E-2</v>
      </c>
      <c r="E73" s="261">
        <v>1.3667764509448359E-2</v>
      </c>
      <c r="F73" s="261">
        <v>1.359605807970171E-2</v>
      </c>
      <c r="G73" s="261">
        <v>1.3558501165952169E-2</v>
      </c>
      <c r="H73" s="261">
        <v>6.8050534259167074E-3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550</v>
      </c>
    </row>
    <row r="74" spans="1:105" ht="12" customHeight="1" x14ac:dyDescent="0.25">
      <c r="A74" s="202" t="s">
        <v>93</v>
      </c>
      <c r="B74" s="226">
        <v>1.6723278839271698E-2</v>
      </c>
      <c r="C74" s="226">
        <v>1.6709805064846931E-2</v>
      </c>
      <c r="D74" s="226">
        <v>1.6890885127836201E-2</v>
      </c>
      <c r="E74" s="226">
        <v>7.1095448792845833E-3</v>
      </c>
      <c r="F74" s="226">
        <v>7.0722454306392166E-3</v>
      </c>
      <c r="G74" s="226">
        <v>7.0527094952896477E-3</v>
      </c>
      <c r="H74" s="226">
        <v>3.5397765819010891E-3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551</v>
      </c>
    </row>
    <row r="75" spans="1:105" ht="12" customHeight="1" x14ac:dyDescent="0.25">
      <c r="A75" s="202" t="s">
        <v>94</v>
      </c>
      <c r="B75" s="226">
        <v>0.39143995439208618</v>
      </c>
      <c r="C75" s="226">
        <v>0.39112457523127631</v>
      </c>
      <c r="D75" s="226">
        <v>0.39536309641358047</v>
      </c>
      <c r="E75" s="226">
        <v>0.16641233755908871</v>
      </c>
      <c r="F75" s="226">
        <v>0.16553927345384251</v>
      </c>
      <c r="G75" s="226">
        <v>0.1650819979568697</v>
      </c>
      <c r="H75" s="226">
        <v>8.285516238141491E-2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552</v>
      </c>
    </row>
    <row r="76" spans="1:105" ht="12" customHeight="1" x14ac:dyDescent="0.25">
      <c r="A76" s="202" t="s">
        <v>95</v>
      </c>
      <c r="B76" s="226">
        <v>1.0716571448757629E-2</v>
      </c>
      <c r="C76" s="226">
        <v>1.070793721693652E-2</v>
      </c>
      <c r="D76" s="226">
        <v>1.082397650872976E-2</v>
      </c>
      <c r="E76" s="226">
        <v>4.5559215031494536E-3</v>
      </c>
      <c r="F76" s="226">
        <v>4.5320193599005703E-3</v>
      </c>
      <c r="G76" s="226">
        <v>4.5195003886507254E-3</v>
      </c>
      <c r="H76" s="226">
        <v>2.2683511419722361E-3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553</v>
      </c>
    </row>
    <row r="77" spans="1:105" ht="12" customHeight="1" x14ac:dyDescent="0.25">
      <c r="A77" s="56" t="s">
        <v>96</v>
      </c>
      <c r="B77" s="262">
        <v>5.1110427248401889E-2</v>
      </c>
      <c r="C77" s="262">
        <v>5.1206555112583492E-2</v>
      </c>
      <c r="D77" s="262">
        <v>5.1850685996609303E-2</v>
      </c>
      <c r="E77" s="262">
        <v>2.1882926734620379E-2</v>
      </c>
      <c r="F77" s="262">
        <v>2.153220739935581E-2</v>
      </c>
      <c r="G77" s="262">
        <v>2.145182178182372E-2</v>
      </c>
      <c r="H77" s="262">
        <v>1.0837770951327021E-2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554</v>
      </c>
    </row>
    <row r="78" spans="1:105" ht="12" customHeight="1" x14ac:dyDescent="0.25">
      <c r="A78" s="37" t="s">
        <v>160</v>
      </c>
      <c r="B78" s="228">
        <v>9.8123454636735467E-4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555</v>
      </c>
    </row>
    <row r="79" spans="1:105" ht="12" customHeight="1" x14ac:dyDescent="0.25">
      <c r="A79" s="37" t="s">
        <v>162</v>
      </c>
      <c r="B79" s="228">
        <v>1.295822983144267E-2</v>
      </c>
      <c r="C79" s="228">
        <v>1.2253313754630729E-2</v>
      </c>
      <c r="D79" s="228">
        <v>1.219838630747699E-2</v>
      </c>
      <c r="E79" s="228">
        <v>4.7943145301681213E-3</v>
      </c>
      <c r="F79" s="228">
        <v>5.6207935269061843E-3</v>
      </c>
      <c r="G79" s="228">
        <v>5.5580986388168753E-3</v>
      </c>
      <c r="H79" s="228">
        <v>2.7373450095535788E-3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3.7170962870591857E-2</v>
      </c>
      <c r="C82" s="228">
        <v>3.895324135795275E-2</v>
      </c>
      <c r="D82" s="228">
        <v>3.9652299689132309E-2</v>
      </c>
      <c r="E82" s="228">
        <v>1.708861220445226E-2</v>
      </c>
      <c r="F82" s="228">
        <v>1.5911413872449629E-2</v>
      </c>
      <c r="G82" s="228">
        <v>1.5893723143006851E-2</v>
      </c>
      <c r="H82" s="228">
        <v>8.1004259417734453E-3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559</v>
      </c>
    </row>
    <row r="83" spans="1:105" ht="12" customHeight="1" x14ac:dyDescent="0.25">
      <c r="A83" s="57" t="s">
        <v>560</v>
      </c>
      <c r="B83" s="263">
        <v>4.4085873457139542</v>
      </c>
      <c r="C83" s="263">
        <v>4.4168789626777833</v>
      </c>
      <c r="D83" s="263">
        <v>4.472439196023096</v>
      </c>
      <c r="E83" s="263">
        <v>1.8875364398846699</v>
      </c>
      <c r="F83" s="263">
        <v>1.857284749445262</v>
      </c>
      <c r="G83" s="263">
        <v>1.8503509976590169</v>
      </c>
      <c r="H83" s="263">
        <v>0.9348241140610023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561</v>
      </c>
    </row>
    <row r="84" spans="1:105" ht="12" customHeight="1" x14ac:dyDescent="0.25">
      <c r="A84" s="60" t="s">
        <v>562</v>
      </c>
      <c r="B84" s="264">
        <v>1.202364166579438</v>
      </c>
      <c r="C84" s="264">
        <v>1.0569233494994279</v>
      </c>
      <c r="D84" s="264">
        <v>1.0521855208118009</v>
      </c>
      <c r="E84" s="264">
        <v>0.41353898816669737</v>
      </c>
      <c r="F84" s="264">
        <v>0.48482786291645252</v>
      </c>
      <c r="G84" s="264">
        <v>0.4794200448810414</v>
      </c>
      <c r="H84" s="264">
        <v>0.23611277032219449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563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564</v>
      </c>
    </row>
    <row r="86" spans="1:105" ht="12" customHeight="1" x14ac:dyDescent="0.25">
      <c r="A86" s="59" t="s">
        <v>160</v>
      </c>
      <c r="B86" s="232">
        <v>8.4637488613984416E-2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565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566</v>
      </c>
    </row>
    <row r="88" spans="1:105" ht="12" customHeight="1" x14ac:dyDescent="0.25">
      <c r="A88" s="59" t="s">
        <v>162</v>
      </c>
      <c r="B88" s="232">
        <v>1.1177266779654531</v>
      </c>
      <c r="C88" s="232">
        <v>1.0569233494994279</v>
      </c>
      <c r="D88" s="232">
        <v>1.0521855208118009</v>
      </c>
      <c r="E88" s="232">
        <v>0.41353898816669737</v>
      </c>
      <c r="F88" s="232">
        <v>0.48482786291645252</v>
      </c>
      <c r="G88" s="232">
        <v>0.4794200448810414</v>
      </c>
      <c r="H88" s="232">
        <v>0.23611277032219449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567</v>
      </c>
    </row>
    <row r="89" spans="1:105" ht="12" customHeight="1" x14ac:dyDescent="0.25">
      <c r="A89" s="60" t="s">
        <v>568</v>
      </c>
      <c r="B89" s="264">
        <v>3.206223179134517</v>
      </c>
      <c r="C89" s="264">
        <v>3.359955613178355</v>
      </c>
      <c r="D89" s="264">
        <v>3.4202536752112951</v>
      </c>
      <c r="E89" s="264">
        <v>1.473997451717973</v>
      </c>
      <c r="F89" s="264">
        <v>1.37245688652881</v>
      </c>
      <c r="G89" s="264">
        <v>1.3709309527779749</v>
      </c>
      <c r="H89" s="264">
        <v>0.69871134373880772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569</v>
      </c>
    </row>
    <row r="90" spans="1:105" ht="12" customHeight="1" x14ac:dyDescent="0.25">
      <c r="A90" s="57" t="s">
        <v>519</v>
      </c>
      <c r="B90" s="296">
        <v>8.4553628768152951</v>
      </c>
      <c r="C90" s="296">
        <v>8.4712656195233187</v>
      </c>
      <c r="D90" s="296">
        <v>8.5778262698213936</v>
      </c>
      <c r="E90" s="296">
        <v>3.620163170398139</v>
      </c>
      <c r="F90" s="296">
        <v>3.5621425392426822</v>
      </c>
      <c r="G90" s="296">
        <v>3.5488440871869531</v>
      </c>
      <c r="H90" s="296">
        <v>1.7929274142810649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570</v>
      </c>
    </row>
    <row r="91" spans="1:105" ht="12" customHeight="1" x14ac:dyDescent="0.25">
      <c r="A91" s="60" t="s">
        <v>521</v>
      </c>
      <c r="B91" s="264">
        <v>2.3060505647897789</v>
      </c>
      <c r="C91" s="264">
        <v>2.0271052271846242</v>
      </c>
      <c r="D91" s="264">
        <v>2.0180184023900511</v>
      </c>
      <c r="E91" s="264">
        <v>0.79313892057960056</v>
      </c>
      <c r="F91" s="264">
        <v>0.92986600747173909</v>
      </c>
      <c r="G91" s="264">
        <v>0.91949418986317066</v>
      </c>
      <c r="H91" s="264">
        <v>0.45284781640205579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571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572</v>
      </c>
    </row>
    <row r="93" spans="1:105" ht="12" customHeight="1" x14ac:dyDescent="0.25">
      <c r="A93" s="59" t="s">
        <v>160</v>
      </c>
      <c r="B93" s="299">
        <v>0.16232879675375139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573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574</v>
      </c>
    </row>
    <row r="95" spans="1:105" ht="12" customHeight="1" x14ac:dyDescent="0.25">
      <c r="A95" s="59" t="s">
        <v>162</v>
      </c>
      <c r="B95" s="299">
        <v>2.1437217680360279</v>
      </c>
      <c r="C95" s="299">
        <v>2.0271052271846242</v>
      </c>
      <c r="D95" s="299">
        <v>2.0180184023900511</v>
      </c>
      <c r="E95" s="299">
        <v>0.79313892057960056</v>
      </c>
      <c r="F95" s="299">
        <v>0.92986600747173909</v>
      </c>
      <c r="G95" s="299">
        <v>0.91949418986317066</v>
      </c>
      <c r="H95" s="299">
        <v>0.45284781640205579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575</v>
      </c>
    </row>
    <row r="96" spans="1:105" ht="12" customHeight="1" x14ac:dyDescent="0.25">
      <c r="A96" s="60" t="s">
        <v>527</v>
      </c>
      <c r="B96" s="264">
        <v>6.1493123120255158</v>
      </c>
      <c r="C96" s="264">
        <v>6.444160392338695</v>
      </c>
      <c r="D96" s="264">
        <v>6.5598078674313429</v>
      </c>
      <c r="E96" s="264">
        <v>2.8270242498185381</v>
      </c>
      <c r="F96" s="264">
        <v>2.6322765317709429</v>
      </c>
      <c r="G96" s="264">
        <v>2.6293498973237819</v>
      </c>
      <c r="H96" s="264">
        <v>1.340079597879009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5.3619301089564937</v>
      </c>
      <c r="C97" s="296">
        <f t="shared" si="1"/>
        <v>5.3229140372077666</v>
      </c>
      <c r="D97" s="296">
        <f t="shared" si="1"/>
        <v>5.3580527155470294</v>
      </c>
      <c r="E97" s="296">
        <f t="shared" si="1"/>
        <v>2.2404897859075348</v>
      </c>
      <c r="F97" s="296">
        <f t="shared" si="1"/>
        <v>2.288347993288983</v>
      </c>
      <c r="G97" s="296">
        <f t="shared" si="1"/>
        <v>2.2873096196245744</v>
      </c>
      <c r="H97" s="296">
        <f t="shared" si="1"/>
        <v>1.1300577822586075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0.52781705114802713</v>
      </c>
      <c r="C98" s="264">
        <v>0.46272694276623572</v>
      </c>
      <c r="D98" s="264">
        <v>0.45986006298901527</v>
      </c>
      <c r="E98" s="264">
        <v>0.18025541748248741</v>
      </c>
      <c r="F98" s="264">
        <v>0.21364454656965759</v>
      </c>
      <c r="G98" s="264">
        <v>0.21146742398050011</v>
      </c>
      <c r="H98" s="264">
        <v>0.1034643733863618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577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578</v>
      </c>
    </row>
    <row r="100" spans="1:105" ht="12" customHeight="1" x14ac:dyDescent="0.25">
      <c r="A100" s="59" t="s">
        <v>160</v>
      </c>
      <c r="B100" s="232">
        <v>3.7154392070662651E-2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579</v>
      </c>
    </row>
    <row r="101" spans="1:105" ht="12" customHeight="1" x14ac:dyDescent="0.25">
      <c r="A101" s="59" t="s">
        <v>162</v>
      </c>
      <c r="B101" s="232">
        <v>0.4906626590773645</v>
      </c>
      <c r="C101" s="232">
        <v>0.46272694276623572</v>
      </c>
      <c r="D101" s="232">
        <v>0.45986006298901527</v>
      </c>
      <c r="E101" s="232">
        <v>0.18025541748248741</v>
      </c>
      <c r="F101" s="232">
        <v>0.21364454656965759</v>
      </c>
      <c r="G101" s="232">
        <v>0.21146742398050011</v>
      </c>
      <c r="H101" s="232">
        <v>0.1034643733863618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580</v>
      </c>
    </row>
    <row r="102" spans="1:105" ht="12" customHeight="1" x14ac:dyDescent="0.25">
      <c r="A102" s="60" t="s">
        <v>535</v>
      </c>
      <c r="B102" s="264">
        <v>3.4266365953756299</v>
      </c>
      <c r="C102" s="264">
        <v>3.3891797697830128</v>
      </c>
      <c r="D102" s="264">
        <v>3.403363043700089</v>
      </c>
      <c r="E102" s="264">
        <v>1.4177410760623841</v>
      </c>
      <c r="F102" s="264">
        <v>1.469915744451108</v>
      </c>
      <c r="G102" s="264">
        <v>1.471138157641187</v>
      </c>
      <c r="H102" s="264">
        <v>0.72041881586217349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584</v>
      </c>
    </row>
    <row r="106" spans="1:105" ht="12" customHeight="1" x14ac:dyDescent="0.25">
      <c r="A106" s="64" t="s">
        <v>160</v>
      </c>
      <c r="B106" s="231">
        <v>0.23937060506106339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585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3.1611395325980438</v>
      </c>
      <c r="C109" s="231">
        <v>3.329310171256799</v>
      </c>
      <c r="D109" s="231">
        <v>3.355299306369651</v>
      </c>
      <c r="E109" s="231">
        <v>1.4177410760623841</v>
      </c>
      <c r="F109" s="231">
        <v>1.469915744451108</v>
      </c>
      <c r="G109" s="231">
        <v>1.471138157641187</v>
      </c>
      <c r="H109" s="231">
        <v>0.72041881586217349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590</v>
      </c>
    </row>
    <row r="112" spans="1:105" ht="12" customHeight="1" x14ac:dyDescent="0.25">
      <c r="A112" s="64" t="s">
        <v>79</v>
      </c>
      <c r="B112" s="231">
        <v>2.6126457716522711E-2</v>
      </c>
      <c r="C112" s="231">
        <v>5.9869598526214422E-2</v>
      </c>
      <c r="D112" s="231">
        <v>4.8063737330438103E-2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591</v>
      </c>
    </row>
    <row r="113" spans="1:105" ht="12" customHeight="1" x14ac:dyDescent="0.25">
      <c r="A113" s="61" t="s">
        <v>547</v>
      </c>
      <c r="B113" s="265">
        <v>1.4074764624328371</v>
      </c>
      <c r="C113" s="265">
        <v>1.471007324658518</v>
      </c>
      <c r="D113" s="265">
        <v>1.4948296088579249</v>
      </c>
      <c r="E113" s="265">
        <v>0.64249329236266328</v>
      </c>
      <c r="F113" s="265">
        <v>0.60478770226821743</v>
      </c>
      <c r="G113" s="265">
        <v>0.60470403800288708</v>
      </c>
      <c r="H113" s="265">
        <v>0.30617459301007233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213.3656595930577</v>
      </c>
      <c r="C115" s="225">
        <v>201.76828325463211</v>
      </c>
      <c r="D115" s="225">
        <v>202.65434103626001</v>
      </c>
      <c r="E115" s="225">
        <v>214.214993266861</v>
      </c>
      <c r="F115" s="225">
        <v>213.9702048017173</v>
      </c>
      <c r="G115" s="225">
        <v>208.79362611151871</v>
      </c>
      <c r="H115" s="225">
        <v>215.13244718309599</v>
      </c>
      <c r="I115" s="225">
        <v>216.91943060789961</v>
      </c>
      <c r="J115" s="225">
        <v>222.43247805358581</v>
      </c>
      <c r="K115" s="225">
        <v>194.63161145248429</v>
      </c>
      <c r="L115" s="225">
        <v>214.07226099280061</v>
      </c>
      <c r="M115" s="225">
        <v>224.5058243578859</v>
      </c>
      <c r="N115" s="225">
        <v>208.3283361153967</v>
      </c>
      <c r="O115" s="225">
        <v>214.64231033174411</v>
      </c>
      <c r="P115" s="225">
        <v>191.69527877018911</v>
      </c>
      <c r="Q115" s="225">
        <v>209.39937886563189</v>
      </c>
      <c r="R115" s="225">
        <v>211.31597549379251</v>
      </c>
      <c r="S115" s="225">
        <v>208.53526371962741</v>
      </c>
      <c r="T115" s="225">
        <v>213.51161906170509</v>
      </c>
      <c r="U115" s="225">
        <v>202.29072055309001</v>
      </c>
      <c r="V115" s="225">
        <v>194.3597379743735</v>
      </c>
      <c r="W115" s="225">
        <v>194.76998691230821</v>
      </c>
      <c r="DA115" s="89" t="s">
        <v>593</v>
      </c>
    </row>
    <row r="116" spans="1:105" ht="12" customHeight="1" x14ac:dyDescent="0.25">
      <c r="A116" s="55" t="s">
        <v>92</v>
      </c>
      <c r="B116" s="261">
        <v>0.33999629067472281</v>
      </c>
      <c r="C116" s="261">
        <v>0.32151597409467769</v>
      </c>
      <c r="D116" s="261">
        <v>0.32292789932896432</v>
      </c>
      <c r="E116" s="261">
        <v>0.34134969636882062</v>
      </c>
      <c r="F116" s="261">
        <v>0.34095962811559832</v>
      </c>
      <c r="G116" s="261">
        <v>0.33271079577573898</v>
      </c>
      <c r="H116" s="261">
        <v>0.34281165106625772</v>
      </c>
      <c r="I116" s="261">
        <v>0.34565919334227968</v>
      </c>
      <c r="J116" s="261">
        <v>0.35444418566706531</v>
      </c>
      <c r="K116" s="261">
        <v>0.31014375072407607</v>
      </c>
      <c r="L116" s="261">
        <v>0.3411222537522805</v>
      </c>
      <c r="M116" s="261">
        <v>0.35774804465789761</v>
      </c>
      <c r="N116" s="261">
        <v>0.33196936028391688</v>
      </c>
      <c r="O116" s="261">
        <v>0.3420306223311595</v>
      </c>
      <c r="P116" s="261">
        <v>0.30546473057639528</v>
      </c>
      <c r="Q116" s="261">
        <v>0.33367605743000878</v>
      </c>
      <c r="R116" s="261">
        <v>0.33673013719871908</v>
      </c>
      <c r="S116" s="261">
        <v>0.33229909759068971</v>
      </c>
      <c r="T116" s="261">
        <v>0.3402288757959262</v>
      </c>
      <c r="U116" s="261">
        <v>0.32234847330711508</v>
      </c>
      <c r="V116" s="261">
        <v>0.30971052274202648</v>
      </c>
      <c r="W116" s="261">
        <v>0.31036425079481461</v>
      </c>
      <c r="DA116" s="67" t="s">
        <v>594</v>
      </c>
    </row>
    <row r="117" spans="1:105" ht="12" customHeight="1" x14ac:dyDescent="0.25">
      <c r="A117" s="202" t="s">
        <v>93</v>
      </c>
      <c r="B117" s="226">
        <v>0.16970604866376751</v>
      </c>
      <c r="C117" s="226">
        <v>0.16048176713225101</v>
      </c>
      <c r="D117" s="226">
        <v>0.1611865167400893</v>
      </c>
      <c r="E117" s="226">
        <v>0.17038158877665691</v>
      </c>
      <c r="F117" s="226">
        <v>0.17018688976440541</v>
      </c>
      <c r="G117" s="226">
        <v>0.16606956030851819</v>
      </c>
      <c r="H117" s="226">
        <v>0.17111131013489619</v>
      </c>
      <c r="I117" s="226">
        <v>0.17253263490025689</v>
      </c>
      <c r="J117" s="226">
        <v>0.1769175837243227</v>
      </c>
      <c r="K117" s="226">
        <v>0.15480542552006291</v>
      </c>
      <c r="L117" s="226">
        <v>0.1702680628682591</v>
      </c>
      <c r="M117" s="226">
        <v>0.1785666748175336</v>
      </c>
      <c r="N117" s="226">
        <v>0.16569947954261779</v>
      </c>
      <c r="O117" s="226">
        <v>0.1707214667625955</v>
      </c>
      <c r="P117" s="226">
        <v>0.15246993527308031</v>
      </c>
      <c r="Q117" s="226">
        <v>0.16655136186272851</v>
      </c>
      <c r="R117" s="226">
        <v>0.16807577793451331</v>
      </c>
      <c r="S117" s="226">
        <v>0.1658640649130006</v>
      </c>
      <c r="T117" s="226">
        <v>0.16982214140648269</v>
      </c>
      <c r="U117" s="226">
        <v>0.1608973015240471</v>
      </c>
      <c r="V117" s="226">
        <v>0.1545891837226647</v>
      </c>
      <c r="W117" s="226">
        <v>0.15491548612002071</v>
      </c>
      <c r="DA117" s="174" t="s">
        <v>595</v>
      </c>
    </row>
    <row r="118" spans="1:105" ht="12" customHeight="1" x14ac:dyDescent="0.25">
      <c r="A118" s="202" t="s">
        <v>94</v>
      </c>
      <c r="B118" s="226">
        <v>4.3140322007229397</v>
      </c>
      <c r="C118" s="226">
        <v>4.0795452872108697</v>
      </c>
      <c r="D118" s="226">
        <v>4.0974604559723824</v>
      </c>
      <c r="E118" s="226">
        <v>4.3312048461461989</v>
      </c>
      <c r="F118" s="226">
        <v>4.3262554774294362</v>
      </c>
      <c r="G118" s="226">
        <v>4.2215904286964081</v>
      </c>
      <c r="H118" s="226">
        <v>4.3497548121714917</v>
      </c>
      <c r="I118" s="226">
        <v>4.3858857624453913</v>
      </c>
      <c r="J118" s="226">
        <v>4.4973538602208656</v>
      </c>
      <c r="K118" s="226">
        <v>3.9352491899880762</v>
      </c>
      <c r="L118" s="226">
        <v>4.3283189476864736</v>
      </c>
      <c r="M118" s="226">
        <v>4.5392747707249601</v>
      </c>
      <c r="N118" s="226">
        <v>4.2121827478651506</v>
      </c>
      <c r="O118" s="226">
        <v>4.3398447537228622</v>
      </c>
      <c r="P118" s="226">
        <v>3.8758795905584211</v>
      </c>
      <c r="Q118" s="226">
        <v>4.2338381207238118</v>
      </c>
      <c r="R118" s="226">
        <v>4.2725897154534067</v>
      </c>
      <c r="S118" s="226">
        <v>4.2163666092725061</v>
      </c>
      <c r="T118" s="226">
        <v>4.3169833496907399</v>
      </c>
      <c r="U118" s="226">
        <v>4.0901084271863226</v>
      </c>
      <c r="V118" s="226">
        <v>3.9297521904146171</v>
      </c>
      <c r="W118" s="226">
        <v>3.93804699817457</v>
      </c>
      <c r="DA118" s="174" t="s">
        <v>596</v>
      </c>
    </row>
    <row r="119" spans="1:105" ht="12" customHeight="1" x14ac:dyDescent="0.25">
      <c r="A119" s="202" t="s">
        <v>95</v>
      </c>
      <c r="B119" s="226">
        <v>0.11333209689157429</v>
      </c>
      <c r="C119" s="226">
        <v>0.1071719913648926</v>
      </c>
      <c r="D119" s="226">
        <v>0.1076426331096548</v>
      </c>
      <c r="E119" s="226">
        <v>0.1137832321229402</v>
      </c>
      <c r="F119" s="226">
        <v>0.1136532093718662</v>
      </c>
      <c r="G119" s="226">
        <v>0.110903598591913</v>
      </c>
      <c r="H119" s="226">
        <v>0.1142705503554193</v>
      </c>
      <c r="I119" s="226">
        <v>0.1152197311140933</v>
      </c>
      <c r="J119" s="226">
        <v>0.1181480618890218</v>
      </c>
      <c r="K119" s="226">
        <v>0.1033812502413587</v>
      </c>
      <c r="L119" s="226">
        <v>0.1137074179174269</v>
      </c>
      <c r="M119" s="226">
        <v>0.11924934821929931</v>
      </c>
      <c r="N119" s="226">
        <v>0.1106564534279723</v>
      </c>
      <c r="O119" s="226">
        <v>0.1140102074437199</v>
      </c>
      <c r="P119" s="226">
        <v>0.1018215768587984</v>
      </c>
      <c r="Q119" s="226">
        <v>0.11122535247666961</v>
      </c>
      <c r="R119" s="226">
        <v>0.1122433790662397</v>
      </c>
      <c r="S119" s="226">
        <v>0.1107663658635633</v>
      </c>
      <c r="T119" s="226">
        <v>0.1134096252653088</v>
      </c>
      <c r="U119" s="226">
        <v>0.1074494911023717</v>
      </c>
      <c r="V119" s="226">
        <v>0.1032368409140088</v>
      </c>
      <c r="W119" s="226">
        <v>0.10345475026493819</v>
      </c>
      <c r="DA119" s="174" t="s">
        <v>597</v>
      </c>
    </row>
    <row r="120" spans="1:105" ht="12" customHeight="1" x14ac:dyDescent="0.25">
      <c r="A120" s="56" t="s">
        <v>96</v>
      </c>
      <c r="B120" s="262">
        <v>0.55397972456311517</v>
      </c>
      <c r="C120" s="262">
        <v>0.5245506010884613</v>
      </c>
      <c r="D120" s="262">
        <v>0.5272935589867791</v>
      </c>
      <c r="E120" s="262">
        <v>0.5580949105230113</v>
      </c>
      <c r="F120" s="262">
        <v>0.55452141226329477</v>
      </c>
      <c r="G120" s="262">
        <v>0.54084974775981265</v>
      </c>
      <c r="H120" s="262">
        <v>0.55905103269126488</v>
      </c>
      <c r="I120" s="262">
        <v>0.56111191527991144</v>
      </c>
      <c r="J120" s="262">
        <v>0.57559682924265665</v>
      </c>
      <c r="K120" s="262">
        <v>0.50914323951758045</v>
      </c>
      <c r="L120" s="262">
        <v>0.55809900580593919</v>
      </c>
      <c r="M120" s="262">
        <v>0.58519780136056443</v>
      </c>
      <c r="N120" s="262">
        <v>0.53959560506196469</v>
      </c>
      <c r="O120" s="262">
        <v>0.56775294579744762</v>
      </c>
      <c r="P120" s="262">
        <v>0.51229997969502872</v>
      </c>
      <c r="Q120" s="262">
        <v>0.55762092977041278</v>
      </c>
      <c r="R120" s="262">
        <v>0.56221761267242765</v>
      </c>
      <c r="S120" s="262">
        <v>0.55439545559622116</v>
      </c>
      <c r="T120" s="262">
        <v>0.56704020094554197</v>
      </c>
      <c r="U120" s="262">
        <v>0.53438304320611307</v>
      </c>
      <c r="V120" s="262">
        <v>0.51521772271770228</v>
      </c>
      <c r="W120" s="262">
        <v>0.51665144618787795</v>
      </c>
      <c r="DA120" s="68" t="s">
        <v>598</v>
      </c>
    </row>
    <row r="121" spans="1:105" ht="12" customHeight="1" x14ac:dyDescent="0.25">
      <c r="A121" s="37" t="s">
        <v>160</v>
      </c>
      <c r="B121" s="228">
        <v>1.0635482287919971E-2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4.087178857178804E-3</v>
      </c>
      <c r="P121" s="228">
        <v>0</v>
      </c>
      <c r="Q121" s="228">
        <v>2.299384107631039E-4</v>
      </c>
      <c r="R121" s="228">
        <v>2.2840613962738651E-4</v>
      </c>
      <c r="S121" s="228">
        <v>4.6855866063455172E-4</v>
      </c>
      <c r="T121" s="228">
        <v>2.0179730214218159E-3</v>
      </c>
      <c r="U121" s="228">
        <v>1.8532655930770081E-3</v>
      </c>
      <c r="V121" s="228">
        <v>1.9430213055418139E-3</v>
      </c>
      <c r="W121" s="228">
        <v>1.7908560119612709E-3</v>
      </c>
      <c r="DA121" s="69" t="s">
        <v>599</v>
      </c>
    </row>
    <row r="122" spans="1:105" ht="12" customHeight="1" x14ac:dyDescent="0.25">
      <c r="A122" s="37" t="s">
        <v>162</v>
      </c>
      <c r="B122" s="228">
        <v>0.140452682149563</v>
      </c>
      <c r="C122" s="228">
        <v>0.12552070884646521</v>
      </c>
      <c r="D122" s="228">
        <v>0.1240510208560356</v>
      </c>
      <c r="E122" s="228">
        <v>0.12227260874114371</v>
      </c>
      <c r="F122" s="228">
        <v>0.14475294180352599</v>
      </c>
      <c r="G122" s="228">
        <v>0.14013244550518089</v>
      </c>
      <c r="H122" s="228">
        <v>0.1412020572584467</v>
      </c>
      <c r="I122" s="228">
        <v>0.1680266707236672</v>
      </c>
      <c r="J122" s="228">
        <v>0.1597614345830351</v>
      </c>
      <c r="K122" s="228">
        <v>0.13149166948158431</v>
      </c>
      <c r="L122" s="228">
        <v>0.1463154993651864</v>
      </c>
      <c r="M122" s="228">
        <v>0.1146063098194591</v>
      </c>
      <c r="N122" s="228">
        <v>0.1373923080398109</v>
      </c>
      <c r="O122" s="228">
        <v>0.12712795177192759</v>
      </c>
      <c r="P122" s="228">
        <v>0.11327315038256081</v>
      </c>
      <c r="Q122" s="228">
        <v>0.14153341699132951</v>
      </c>
      <c r="R122" s="228">
        <v>0.13547894751409181</v>
      </c>
      <c r="S122" s="228">
        <v>0.15981886672053269</v>
      </c>
      <c r="T122" s="228">
        <v>0.1515068517077906</v>
      </c>
      <c r="U122" s="228">
        <v>0.1366478533027024</v>
      </c>
      <c r="V122" s="228">
        <v>0.1034461450554332</v>
      </c>
      <c r="W122" s="228">
        <v>0.13670200891304379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0.40289156012563232</v>
      </c>
      <c r="C125" s="228">
        <v>0.3990298922419962</v>
      </c>
      <c r="D125" s="228">
        <v>0.4032425381307434</v>
      </c>
      <c r="E125" s="228">
        <v>0.43582230178186759</v>
      </c>
      <c r="F125" s="228">
        <v>0.40976847045976877</v>
      </c>
      <c r="G125" s="228">
        <v>0.4007173022546317</v>
      </c>
      <c r="H125" s="228">
        <v>0.41784897543281818</v>
      </c>
      <c r="I125" s="228">
        <v>0.39308524455624422</v>
      </c>
      <c r="J125" s="228">
        <v>0.41583539465962149</v>
      </c>
      <c r="K125" s="228">
        <v>0.3776515700359962</v>
      </c>
      <c r="L125" s="228">
        <v>0.41178350644075279</v>
      </c>
      <c r="M125" s="228">
        <v>0.4705914915411053</v>
      </c>
      <c r="N125" s="228">
        <v>0.40220329702215379</v>
      </c>
      <c r="O125" s="228">
        <v>0.43653781516834123</v>
      </c>
      <c r="P125" s="228">
        <v>0.39902682931246791</v>
      </c>
      <c r="Q125" s="228">
        <v>0.41585757436832022</v>
      </c>
      <c r="R125" s="228">
        <v>0.42651025901870843</v>
      </c>
      <c r="S125" s="228">
        <v>0.39410803021505392</v>
      </c>
      <c r="T125" s="228">
        <v>0.41351537621632961</v>
      </c>
      <c r="U125" s="228">
        <v>0.3958819243103337</v>
      </c>
      <c r="V125" s="228">
        <v>0.40982855635672732</v>
      </c>
      <c r="W125" s="228">
        <v>0.37815858126287277</v>
      </c>
      <c r="DA125" s="69" t="s">
        <v>603</v>
      </c>
    </row>
    <row r="126" spans="1:105" ht="12" customHeight="1" x14ac:dyDescent="0.25">
      <c r="A126" s="57" t="s">
        <v>604</v>
      </c>
      <c r="B126" s="296">
        <v>118.3813384105288</v>
      </c>
      <c r="C126" s="296">
        <v>112.0925540548817</v>
      </c>
      <c r="D126" s="296">
        <v>112.6787037148943</v>
      </c>
      <c r="E126" s="296">
        <v>119.2607229802888</v>
      </c>
      <c r="F126" s="296">
        <v>118.4970930349392</v>
      </c>
      <c r="G126" s="296">
        <v>115.5755602234301</v>
      </c>
      <c r="H126" s="296">
        <v>119.46503916180809</v>
      </c>
      <c r="I126" s="296">
        <v>119.90543441155</v>
      </c>
      <c r="J126" s="296">
        <v>123.0007525714763</v>
      </c>
      <c r="K126" s="296">
        <v>108.80011571596189</v>
      </c>
      <c r="L126" s="296">
        <v>119.261598111729</v>
      </c>
      <c r="M126" s="296">
        <v>125.05240875845401</v>
      </c>
      <c r="N126" s="296">
        <v>115.3075592758393</v>
      </c>
      <c r="O126" s="296">
        <v>121.3245731385334</v>
      </c>
      <c r="P126" s="296">
        <v>109.4746875651669</v>
      </c>
      <c r="Q126" s="296">
        <v>119.1590850487835</v>
      </c>
      <c r="R126" s="296">
        <v>120.14135859608309</v>
      </c>
      <c r="S126" s="296">
        <v>118.4699829291673</v>
      </c>
      <c r="T126" s="296">
        <v>121.1724006014818</v>
      </c>
      <c r="U126" s="296">
        <v>114.2008621751431</v>
      </c>
      <c r="V126" s="296">
        <v>110.10078029814581</v>
      </c>
      <c r="W126" s="296">
        <v>110.4062284136192</v>
      </c>
      <c r="DA126" s="70" t="s">
        <v>605</v>
      </c>
    </row>
    <row r="127" spans="1:105" ht="12" customHeight="1" x14ac:dyDescent="0.25">
      <c r="A127" s="60" t="s">
        <v>606</v>
      </c>
      <c r="B127" s="264">
        <v>32.286414702640499</v>
      </c>
      <c r="C127" s="264">
        <v>26.822839993289168</v>
      </c>
      <c r="D127" s="264">
        <v>26.508778623100689</v>
      </c>
      <c r="E127" s="264">
        <v>26.12874520838966</v>
      </c>
      <c r="F127" s="264">
        <v>30.93262484123726</v>
      </c>
      <c r="G127" s="264">
        <v>29.945259218153591</v>
      </c>
      <c r="H127" s="264">
        <v>30.17382727816894</v>
      </c>
      <c r="I127" s="264">
        <v>35.906047255826458</v>
      </c>
      <c r="J127" s="264">
        <v>34.139827892150777</v>
      </c>
      <c r="K127" s="264">
        <v>28.098789780331341</v>
      </c>
      <c r="L127" s="264">
        <v>31.26653174665465</v>
      </c>
      <c r="M127" s="264">
        <v>24.490514264612919</v>
      </c>
      <c r="N127" s="264">
        <v>29.35971226364159</v>
      </c>
      <c r="O127" s="264">
        <v>28.039695488559811</v>
      </c>
      <c r="P127" s="264">
        <v>24.205628028787022</v>
      </c>
      <c r="Q127" s="264">
        <v>30.301528103163299</v>
      </c>
      <c r="R127" s="264">
        <v>29.012151183235758</v>
      </c>
      <c r="S127" s="264">
        <v>34.26417415782506</v>
      </c>
      <c r="T127" s="264">
        <v>32.878284222937673</v>
      </c>
      <c r="U127" s="264">
        <v>29.686321615803742</v>
      </c>
      <c r="V127" s="264">
        <v>22.610016514869901</v>
      </c>
      <c r="W127" s="264">
        <v>29.673616310192511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1.051934955851988E-2</v>
      </c>
      <c r="R129" s="232">
        <v>1.6591716479893319E-2</v>
      </c>
      <c r="S129" s="232">
        <v>1.6883427077087881E-2</v>
      </c>
      <c r="T129" s="232">
        <v>9.7547347641370533E-2</v>
      </c>
      <c r="U129" s="232">
        <v>0.1185194211894194</v>
      </c>
      <c r="V129" s="232">
        <v>0.1113923551162362</v>
      </c>
      <c r="W129" s="232">
        <v>0.1069442919515028</v>
      </c>
      <c r="DA129" s="71" t="s">
        <v>609</v>
      </c>
    </row>
    <row r="130" spans="1:105" ht="12" customHeight="1" x14ac:dyDescent="0.25">
      <c r="A130" s="59" t="s">
        <v>160</v>
      </c>
      <c r="B130" s="232">
        <v>2.2727233002586118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0.87339966064212449</v>
      </c>
      <c r="P130" s="232">
        <v>0</v>
      </c>
      <c r="Q130" s="232">
        <v>4.9131641907456822E-2</v>
      </c>
      <c r="R130" s="232">
        <v>4.880180495625281E-2</v>
      </c>
      <c r="S130" s="232">
        <v>0.1001130602541126</v>
      </c>
      <c r="T130" s="232">
        <v>0.43087912820191759</v>
      </c>
      <c r="U130" s="232">
        <v>0.39564294431021702</v>
      </c>
      <c r="V130" s="232">
        <v>0.41479886023623319</v>
      </c>
      <c r="W130" s="232">
        <v>0.38232765540828878</v>
      </c>
      <c r="DA130" s="71" t="s">
        <v>610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611</v>
      </c>
    </row>
    <row r="132" spans="1:105" ht="12" customHeight="1" x14ac:dyDescent="0.25">
      <c r="A132" s="59" t="s">
        <v>162</v>
      </c>
      <c r="B132" s="232">
        <v>30.013691402381891</v>
      </c>
      <c r="C132" s="232">
        <v>26.822839993289168</v>
      </c>
      <c r="D132" s="232">
        <v>26.508778623100689</v>
      </c>
      <c r="E132" s="232">
        <v>26.12874520838966</v>
      </c>
      <c r="F132" s="232">
        <v>30.93262484123726</v>
      </c>
      <c r="G132" s="232">
        <v>29.945259218153591</v>
      </c>
      <c r="H132" s="232">
        <v>30.17382727816894</v>
      </c>
      <c r="I132" s="232">
        <v>35.906047255826458</v>
      </c>
      <c r="J132" s="232">
        <v>34.139827892150777</v>
      </c>
      <c r="K132" s="232">
        <v>28.098789780331341</v>
      </c>
      <c r="L132" s="232">
        <v>31.26653174665465</v>
      </c>
      <c r="M132" s="232">
        <v>24.490514264612919</v>
      </c>
      <c r="N132" s="232">
        <v>29.35971226364159</v>
      </c>
      <c r="O132" s="232">
        <v>27.16629582791769</v>
      </c>
      <c r="P132" s="232">
        <v>24.205628028787022</v>
      </c>
      <c r="Q132" s="232">
        <v>30.24187711169732</v>
      </c>
      <c r="R132" s="232">
        <v>28.946757661799609</v>
      </c>
      <c r="S132" s="232">
        <v>34.147177670493861</v>
      </c>
      <c r="T132" s="232">
        <v>32.349857747094383</v>
      </c>
      <c r="U132" s="232">
        <v>29.172159250304109</v>
      </c>
      <c r="V132" s="232">
        <v>22.083825299517439</v>
      </c>
      <c r="W132" s="232">
        <v>29.184344362832721</v>
      </c>
      <c r="DA132" s="71" t="s">
        <v>612</v>
      </c>
    </row>
    <row r="133" spans="1:105" ht="12" customHeight="1" x14ac:dyDescent="0.25">
      <c r="A133" s="60" t="s">
        <v>613</v>
      </c>
      <c r="B133" s="264">
        <v>86.094923707888341</v>
      </c>
      <c r="C133" s="264">
        <v>85.269714061592495</v>
      </c>
      <c r="D133" s="264">
        <v>86.169925091793615</v>
      </c>
      <c r="E133" s="264">
        <v>93.131977771899187</v>
      </c>
      <c r="F133" s="264">
        <v>87.564468193701941</v>
      </c>
      <c r="G133" s="264">
        <v>85.630301005276536</v>
      </c>
      <c r="H133" s="264">
        <v>89.291211883639193</v>
      </c>
      <c r="I133" s="264">
        <v>83.999387155723568</v>
      </c>
      <c r="J133" s="264">
        <v>88.860924679325521</v>
      </c>
      <c r="K133" s="264">
        <v>80.70132593563055</v>
      </c>
      <c r="L133" s="264">
        <v>87.995066365074337</v>
      </c>
      <c r="M133" s="264">
        <v>100.561894493841</v>
      </c>
      <c r="N133" s="264">
        <v>85.947847012197684</v>
      </c>
      <c r="O133" s="264">
        <v>93.284877649973609</v>
      </c>
      <c r="P133" s="264">
        <v>85.269059536379856</v>
      </c>
      <c r="Q133" s="264">
        <v>88.857556945620189</v>
      </c>
      <c r="R133" s="264">
        <v>91.129207412847364</v>
      </c>
      <c r="S133" s="264">
        <v>84.205808771342262</v>
      </c>
      <c r="T133" s="264">
        <v>88.294116378544118</v>
      </c>
      <c r="U133" s="264">
        <v>84.514540559339352</v>
      </c>
      <c r="V133" s="264">
        <v>87.490763783275952</v>
      </c>
      <c r="W133" s="264">
        <v>80.732612103426675</v>
      </c>
      <c r="DA133" s="72" t="s">
        <v>614</v>
      </c>
    </row>
    <row r="134" spans="1:105" ht="12" customHeight="1" x14ac:dyDescent="0.25">
      <c r="A134" s="57" t="s">
        <v>615</v>
      </c>
      <c r="B134" s="296">
        <v>60.660349894414097</v>
      </c>
      <c r="C134" s="296">
        <v>57.437883713966301</v>
      </c>
      <c r="D134" s="296">
        <v>57.738235475014598</v>
      </c>
      <c r="E134" s="296">
        <v>61.110959563215133</v>
      </c>
      <c r="F134" s="296">
        <v>60.719664277178381</v>
      </c>
      <c r="G134" s="296">
        <v>59.22262762466498</v>
      </c>
      <c r="H134" s="296">
        <v>61.215654198589753</v>
      </c>
      <c r="I134" s="296">
        <v>61.441319242589671</v>
      </c>
      <c r="J134" s="296">
        <v>63.027406079727172</v>
      </c>
      <c r="K134" s="296">
        <v>55.750789579652171</v>
      </c>
      <c r="L134" s="296">
        <v>61.111407993517368</v>
      </c>
      <c r="M134" s="296">
        <v>64.078705075296185</v>
      </c>
      <c r="N134" s="296">
        <v>59.08529997259437</v>
      </c>
      <c r="O134" s="296">
        <v>62.168506930137148</v>
      </c>
      <c r="P134" s="296">
        <v>56.096450179127693</v>
      </c>
      <c r="Q134" s="296">
        <v>61.058878782828273</v>
      </c>
      <c r="R134" s="296">
        <v>61.562210286520127</v>
      </c>
      <c r="S134" s="296">
        <v>60.705772657740049</v>
      </c>
      <c r="T134" s="296">
        <v>62.090531469935279</v>
      </c>
      <c r="U134" s="296">
        <v>58.518211998621993</v>
      </c>
      <c r="V134" s="296">
        <v>56.417269361937997</v>
      </c>
      <c r="W134" s="296">
        <v>56.573785497065202</v>
      </c>
      <c r="DA134" s="70" t="s">
        <v>616</v>
      </c>
    </row>
    <row r="135" spans="1:105" ht="12" customHeight="1" x14ac:dyDescent="0.25">
      <c r="A135" s="60" t="s">
        <v>617</v>
      </c>
      <c r="B135" s="264">
        <v>16.544036745948279</v>
      </c>
      <c r="C135" s="264">
        <v>13.74442020170717</v>
      </c>
      <c r="D135" s="264">
        <v>13.58349050738418</v>
      </c>
      <c r="E135" s="264">
        <v>13.38875576103424</v>
      </c>
      <c r="F135" s="264">
        <v>15.850334784314381</v>
      </c>
      <c r="G135" s="264">
        <v>15.344394025625981</v>
      </c>
      <c r="H135" s="264">
        <v>15.46151568247984</v>
      </c>
      <c r="I135" s="264">
        <v>18.398790038262341</v>
      </c>
      <c r="J135" s="264">
        <v>17.493753095536508</v>
      </c>
      <c r="K135" s="264">
        <v>14.398235757173101</v>
      </c>
      <c r="L135" s="264">
        <v>16.021433624610811</v>
      </c>
      <c r="M135" s="264">
        <v>12.54930197894628</v>
      </c>
      <c r="N135" s="264">
        <v>15.044351099796479</v>
      </c>
      <c r="O135" s="264">
        <v>14.36795496744937</v>
      </c>
      <c r="P135" s="264">
        <v>12.40332205527476</v>
      </c>
      <c r="Q135" s="264">
        <v>15.526951475232069</v>
      </c>
      <c r="R135" s="264">
        <v>14.866255658148541</v>
      </c>
      <c r="S135" s="264">
        <v>17.557469962444269</v>
      </c>
      <c r="T135" s="264">
        <v>16.847319448062699</v>
      </c>
      <c r="U135" s="264">
        <v>15.211710565798111</v>
      </c>
      <c r="V135" s="264">
        <v>11.58570709983209</v>
      </c>
      <c r="W135" s="264">
        <v>15.20520017915913</v>
      </c>
      <c r="DA135" s="72" t="s">
        <v>618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5.3902704045176858E-3</v>
      </c>
      <c r="R136" s="299">
        <v>8.5018410885759222E-3</v>
      </c>
      <c r="S136" s="299">
        <v>8.6513179160161227E-3</v>
      </c>
      <c r="T136" s="299">
        <v>4.998470467260157E-2</v>
      </c>
      <c r="U136" s="299">
        <v>6.0731105553999951E-2</v>
      </c>
      <c r="V136" s="299">
        <v>5.7079091414569932E-2</v>
      </c>
      <c r="W136" s="299">
        <v>5.4799838015782698E-2</v>
      </c>
      <c r="DA136" s="71" t="s">
        <v>619</v>
      </c>
    </row>
    <row r="137" spans="1:105" ht="12" customHeight="1" x14ac:dyDescent="0.25">
      <c r="A137" s="59" t="s">
        <v>160</v>
      </c>
      <c r="B137" s="299">
        <v>1.164577056299047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0.44754291278989028</v>
      </c>
      <c r="P137" s="299">
        <v>0</v>
      </c>
      <c r="Q137" s="299">
        <v>2.5175780482038529E-2</v>
      </c>
      <c r="R137" s="299">
        <v>2.500676714651805E-2</v>
      </c>
      <c r="S137" s="299">
        <v>5.1299413788980321E-2</v>
      </c>
      <c r="T137" s="299">
        <v>0.22078884248029229</v>
      </c>
      <c r="U137" s="299">
        <v>0.20273330034406339</v>
      </c>
      <c r="V137" s="299">
        <v>0.21254907518004701</v>
      </c>
      <c r="W137" s="299">
        <v>0.19591034923892259</v>
      </c>
      <c r="DA137" s="71" t="s">
        <v>620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621</v>
      </c>
    </row>
    <row r="139" spans="1:105" ht="12" customHeight="1" x14ac:dyDescent="0.25">
      <c r="A139" s="59" t="s">
        <v>162</v>
      </c>
      <c r="B139" s="299">
        <v>15.37945968964924</v>
      </c>
      <c r="C139" s="299">
        <v>13.74442020170717</v>
      </c>
      <c r="D139" s="299">
        <v>13.58349050738418</v>
      </c>
      <c r="E139" s="299">
        <v>13.38875576103424</v>
      </c>
      <c r="F139" s="299">
        <v>15.850334784314381</v>
      </c>
      <c r="G139" s="299">
        <v>15.344394025625981</v>
      </c>
      <c r="H139" s="299">
        <v>15.46151568247984</v>
      </c>
      <c r="I139" s="299">
        <v>18.398790038262341</v>
      </c>
      <c r="J139" s="299">
        <v>17.493753095536508</v>
      </c>
      <c r="K139" s="299">
        <v>14.398235757173101</v>
      </c>
      <c r="L139" s="299">
        <v>16.021433624610811</v>
      </c>
      <c r="M139" s="299">
        <v>12.54930197894628</v>
      </c>
      <c r="N139" s="299">
        <v>15.044351099796479</v>
      </c>
      <c r="O139" s="299">
        <v>13.920412054659479</v>
      </c>
      <c r="P139" s="299">
        <v>12.40332205527476</v>
      </c>
      <c r="Q139" s="299">
        <v>15.496385424345521</v>
      </c>
      <c r="R139" s="299">
        <v>14.832747049913451</v>
      </c>
      <c r="S139" s="299">
        <v>17.497519230739272</v>
      </c>
      <c r="T139" s="299">
        <v>16.5765459009098</v>
      </c>
      <c r="U139" s="299">
        <v>14.94824615990005</v>
      </c>
      <c r="V139" s="299">
        <v>11.316078933237479</v>
      </c>
      <c r="W139" s="299">
        <v>14.954489991904429</v>
      </c>
      <c r="DA139" s="71" t="s">
        <v>622</v>
      </c>
    </row>
    <row r="140" spans="1:105" ht="12" customHeight="1" x14ac:dyDescent="0.25">
      <c r="A140" s="60" t="s">
        <v>623</v>
      </c>
      <c r="B140" s="264">
        <v>44.116313148465807</v>
      </c>
      <c r="C140" s="264">
        <v>43.693463512259129</v>
      </c>
      <c r="D140" s="264">
        <v>44.154744967630421</v>
      </c>
      <c r="E140" s="264">
        <v>47.722203802180893</v>
      </c>
      <c r="F140" s="264">
        <v>44.869329492863997</v>
      </c>
      <c r="G140" s="264">
        <v>43.878233599039</v>
      </c>
      <c r="H140" s="264">
        <v>45.754138516109911</v>
      </c>
      <c r="I140" s="264">
        <v>43.042529204327337</v>
      </c>
      <c r="J140" s="264">
        <v>45.53365298419066</v>
      </c>
      <c r="K140" s="264">
        <v>41.352553822479067</v>
      </c>
      <c r="L140" s="264">
        <v>45.089974368906567</v>
      </c>
      <c r="M140" s="264">
        <v>51.529403096349903</v>
      </c>
      <c r="N140" s="264">
        <v>44.040948872797877</v>
      </c>
      <c r="O140" s="264">
        <v>47.800551962687777</v>
      </c>
      <c r="P140" s="264">
        <v>43.693128123852929</v>
      </c>
      <c r="Q140" s="264">
        <v>45.531927307596199</v>
      </c>
      <c r="R140" s="264">
        <v>46.695954628371581</v>
      </c>
      <c r="S140" s="264">
        <v>43.148302695295783</v>
      </c>
      <c r="T140" s="264">
        <v>45.24321202187258</v>
      </c>
      <c r="U140" s="264">
        <v>43.306501432823893</v>
      </c>
      <c r="V140" s="264">
        <v>44.831562262105898</v>
      </c>
      <c r="W140" s="264">
        <v>41.368585317906067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28.832924926598587</v>
      </c>
      <c r="C141" s="263">
        <f t="shared" si="2"/>
        <v>27.044579864892967</v>
      </c>
      <c r="D141" s="263">
        <f t="shared" si="2"/>
        <v>27.020890782213243</v>
      </c>
      <c r="E141" s="263">
        <f t="shared" si="2"/>
        <v>28.328496449419376</v>
      </c>
      <c r="F141" s="263">
        <f t="shared" si="2"/>
        <v>29.247870872655117</v>
      </c>
      <c r="G141" s="263">
        <f t="shared" si="2"/>
        <v>28.623314132291235</v>
      </c>
      <c r="H141" s="263">
        <f t="shared" si="2"/>
        <v>28.914754466278701</v>
      </c>
      <c r="I141" s="263">
        <f t="shared" si="2"/>
        <v>29.992267716677969</v>
      </c>
      <c r="J141" s="263">
        <f t="shared" si="2"/>
        <v>30.68185888163838</v>
      </c>
      <c r="K141" s="263">
        <f t="shared" si="2"/>
        <v>25.06798330087905</v>
      </c>
      <c r="L141" s="263">
        <f t="shared" si="2"/>
        <v>28.18773919952389</v>
      </c>
      <c r="M141" s="263">
        <f t="shared" si="2"/>
        <v>29.594673884355455</v>
      </c>
      <c r="N141" s="263">
        <f t="shared" si="2"/>
        <v>28.575373220781444</v>
      </c>
      <c r="O141" s="263">
        <f t="shared" si="2"/>
        <v>25.614870267015782</v>
      </c>
      <c r="P141" s="263">
        <f t="shared" si="2"/>
        <v>21.176205212932814</v>
      </c>
      <c r="Q141" s="263">
        <f t="shared" si="2"/>
        <v>23.778503211756487</v>
      </c>
      <c r="R141" s="263">
        <f t="shared" si="2"/>
        <v>24.160549988863973</v>
      </c>
      <c r="S141" s="263">
        <f t="shared" si="2"/>
        <v>23.979816539484048</v>
      </c>
      <c r="T141" s="263">
        <f t="shared" si="2"/>
        <v>24.741202797184048</v>
      </c>
      <c r="U141" s="263">
        <f t="shared" si="2"/>
        <v>24.356459642998924</v>
      </c>
      <c r="V141" s="263">
        <f t="shared" si="2"/>
        <v>22.829181853778657</v>
      </c>
      <c r="W141" s="263">
        <f t="shared" si="2"/>
        <v>22.76654007008154</v>
      </c>
      <c r="DA141" s="70"/>
    </row>
    <row r="142" spans="1:105" ht="12" customHeight="1" x14ac:dyDescent="0.25">
      <c r="A142" s="60" t="s">
        <v>626</v>
      </c>
      <c r="B142" s="264">
        <v>2.082856205806225</v>
      </c>
      <c r="C142" s="264">
        <v>1.730390916796366</v>
      </c>
      <c r="D142" s="264">
        <v>1.710130238120031</v>
      </c>
      <c r="E142" s="264">
        <v>1.685613581082237</v>
      </c>
      <c r="F142" s="264">
        <v>1.995520723060576</v>
      </c>
      <c r="G142" s="264">
        <v>1.9318239442642819</v>
      </c>
      <c r="H142" s="264">
        <v>1.946569291700246</v>
      </c>
      <c r="I142" s="264">
        <v>2.316365382826274</v>
      </c>
      <c r="J142" s="264">
        <v>2.2024233116384759</v>
      </c>
      <c r="K142" s="264">
        <v>1.812704792670002</v>
      </c>
      <c r="L142" s="264">
        <v>2.0170616738448479</v>
      </c>
      <c r="M142" s="264">
        <v>1.5799282790994771</v>
      </c>
      <c r="N142" s="264">
        <v>1.8940492294429261</v>
      </c>
      <c r="O142" s="264">
        <v>1.808892510833271</v>
      </c>
      <c r="P142" s="264">
        <v>1.5615497421914999</v>
      </c>
      <c r="Q142" s="264">
        <v>1.9548075076271549</v>
      </c>
      <c r="R142" s="264">
        <v>1.8716274226276659</v>
      </c>
      <c r="S142" s="264">
        <v>2.2104451187518981</v>
      </c>
      <c r="T142" s="264">
        <v>2.1210388010163919</v>
      </c>
      <c r="U142" s="264">
        <v>1.915119401597088</v>
      </c>
      <c r="V142" s="264">
        <v>1.458613898294707</v>
      </c>
      <c r="W142" s="264">
        <v>1.9142997588810191</v>
      </c>
      <c r="DA142" s="72" t="s">
        <v>627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6.7862265633403371E-4</v>
      </c>
      <c r="R143" s="232">
        <v>1.0703622546326551E-3</v>
      </c>
      <c r="S143" s="232">
        <v>1.0891810436887361E-3</v>
      </c>
      <c r="T143" s="232">
        <v>6.2929594464432529E-3</v>
      </c>
      <c r="U143" s="232">
        <v>7.6459066206801523E-3</v>
      </c>
      <c r="V143" s="232">
        <v>7.1861264333648164E-3</v>
      </c>
      <c r="W143" s="232">
        <v>6.8991736685003659E-3</v>
      </c>
      <c r="DA143" s="71" t="s">
        <v>628</v>
      </c>
    </row>
    <row r="144" spans="1:105" ht="12" customHeight="1" x14ac:dyDescent="0.25">
      <c r="A144" s="59" t="s">
        <v>160</v>
      </c>
      <c r="B144" s="232">
        <v>0.14661757502721129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5.6344624204084252E-2</v>
      </c>
      <c r="P144" s="232">
        <v>0</v>
      </c>
      <c r="Q144" s="232">
        <v>3.1695729052264939E-3</v>
      </c>
      <c r="R144" s="232">
        <v>3.148294514700732E-3</v>
      </c>
      <c r="S144" s="232">
        <v>6.4584783028100437E-3</v>
      </c>
      <c r="T144" s="232">
        <v>2.7796807864650962E-2</v>
      </c>
      <c r="U144" s="232">
        <v>2.5523656603859059E-2</v>
      </c>
      <c r="V144" s="232">
        <v>2.6759440097686941E-2</v>
      </c>
      <c r="W144" s="232">
        <v>2.4664662739817041E-2</v>
      </c>
      <c r="DA144" s="71" t="s">
        <v>629</v>
      </c>
    </row>
    <row r="145" spans="1:105" ht="12" customHeight="1" x14ac:dyDescent="0.25">
      <c r="A145" s="59" t="s">
        <v>162</v>
      </c>
      <c r="B145" s="232">
        <v>1.9362386307790129</v>
      </c>
      <c r="C145" s="232">
        <v>1.730390916796366</v>
      </c>
      <c r="D145" s="232">
        <v>1.710130238120031</v>
      </c>
      <c r="E145" s="232">
        <v>1.685613581082237</v>
      </c>
      <c r="F145" s="232">
        <v>1.995520723060576</v>
      </c>
      <c r="G145" s="232">
        <v>1.9318239442642819</v>
      </c>
      <c r="H145" s="232">
        <v>1.946569291700246</v>
      </c>
      <c r="I145" s="232">
        <v>2.316365382826274</v>
      </c>
      <c r="J145" s="232">
        <v>2.2024233116384759</v>
      </c>
      <c r="K145" s="232">
        <v>1.812704792670002</v>
      </c>
      <c r="L145" s="232">
        <v>2.0170616738448479</v>
      </c>
      <c r="M145" s="232">
        <v>1.5799282790994771</v>
      </c>
      <c r="N145" s="232">
        <v>1.8940492294429261</v>
      </c>
      <c r="O145" s="232">
        <v>1.752547886629187</v>
      </c>
      <c r="P145" s="232">
        <v>1.5615497421914999</v>
      </c>
      <c r="Q145" s="232">
        <v>1.950959312065595</v>
      </c>
      <c r="R145" s="232">
        <v>1.867408765858332</v>
      </c>
      <c r="S145" s="232">
        <v>2.2028974594053992</v>
      </c>
      <c r="T145" s="232">
        <v>2.0869490337052978</v>
      </c>
      <c r="U145" s="232">
        <v>1.881949838372549</v>
      </c>
      <c r="V145" s="232">
        <v>1.424668331763655</v>
      </c>
      <c r="W145" s="232">
        <v>1.8827359224727009</v>
      </c>
      <c r="DA145" s="71" t="s">
        <v>630</v>
      </c>
    </row>
    <row r="146" spans="1:105" ht="12" customHeight="1" x14ac:dyDescent="0.25">
      <c r="A146" s="60" t="s">
        <v>631</v>
      </c>
      <c r="B146" s="264">
        <v>21.1959262808539</v>
      </c>
      <c r="C146" s="264">
        <v>19.813282305588999</v>
      </c>
      <c r="D146" s="264">
        <v>19.751779626443621</v>
      </c>
      <c r="E146" s="264">
        <v>20.634767081936641</v>
      </c>
      <c r="F146" s="264">
        <v>21.603404682433151</v>
      </c>
      <c r="G146" s="264">
        <v>21.167321416221249</v>
      </c>
      <c r="H146" s="264">
        <v>21.207844284805201</v>
      </c>
      <c r="I146" s="264">
        <v>22.25694682477469</v>
      </c>
      <c r="J146" s="264">
        <v>22.746853301988718</v>
      </c>
      <c r="K146" s="264">
        <v>18.049087015907119</v>
      </c>
      <c r="L146" s="264">
        <v>20.493953375696659</v>
      </c>
      <c r="M146" s="264">
        <v>21.527312177195679</v>
      </c>
      <c r="N146" s="264">
        <v>21.13666974050901</v>
      </c>
      <c r="O146" s="264">
        <v>17.787998116429218</v>
      </c>
      <c r="P146" s="264">
        <v>14.113791052863281</v>
      </c>
      <c r="Q146" s="264">
        <v>16.091330694835541</v>
      </c>
      <c r="R146" s="264">
        <v>16.410009192354369</v>
      </c>
      <c r="S146" s="264">
        <v>16.337099272224481</v>
      </c>
      <c r="T146" s="264">
        <v>16.92414757783839</v>
      </c>
      <c r="U146" s="264">
        <v>16.98915123540219</v>
      </c>
      <c r="V146" s="264">
        <v>15.72637729588063</v>
      </c>
      <c r="W146" s="264">
        <v>15.64403049046695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5.5859097216996532E-3</v>
      </c>
      <c r="R149" s="231">
        <v>9.3841805063766704E-3</v>
      </c>
      <c r="S149" s="231">
        <v>8.0495819241556826E-3</v>
      </c>
      <c r="T149" s="231">
        <v>5.0209508419005552E-2</v>
      </c>
      <c r="U149" s="231">
        <v>6.782336311827096E-2</v>
      </c>
      <c r="V149" s="231">
        <v>7.7472362439028331E-2</v>
      </c>
      <c r="W149" s="231">
        <v>5.6376175349011577E-2</v>
      </c>
      <c r="DA149" s="73" t="s">
        <v>635</v>
      </c>
    </row>
    <row r="150" spans="1:105" ht="12" customHeight="1" x14ac:dyDescent="0.25">
      <c r="A150" s="64" t="s">
        <v>160</v>
      </c>
      <c r="B150" s="231">
        <v>1.4806594038961729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0.53998634264924961</v>
      </c>
      <c r="P150" s="231">
        <v>0</v>
      </c>
      <c r="Q150" s="231">
        <v>2.6089532879117E-2</v>
      </c>
      <c r="R150" s="231">
        <v>2.7602023413397229E-2</v>
      </c>
      <c r="S150" s="231">
        <v>4.7731321165655941E-2</v>
      </c>
      <c r="T150" s="231">
        <v>0.22178182942057481</v>
      </c>
      <c r="U150" s="231">
        <v>0.22640875906951571</v>
      </c>
      <c r="V150" s="231">
        <v>0.28848880702795532</v>
      </c>
      <c r="W150" s="231">
        <v>0.20154578190903891</v>
      </c>
      <c r="DA150" s="73" t="s">
        <v>636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0.84937798781065044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19.553658122622181</v>
      </c>
      <c r="C153" s="231">
        <v>19.463282205948921</v>
      </c>
      <c r="D153" s="231">
        <v>19.47283661167139</v>
      </c>
      <c r="E153" s="231">
        <v>20.634767081936641</v>
      </c>
      <c r="F153" s="231">
        <v>21.603404682433151</v>
      </c>
      <c r="G153" s="231">
        <v>21.167321416221249</v>
      </c>
      <c r="H153" s="231">
        <v>21.207844284805201</v>
      </c>
      <c r="I153" s="231">
        <v>22.25694682477469</v>
      </c>
      <c r="J153" s="231">
        <v>22.746853301988718</v>
      </c>
      <c r="K153" s="231">
        <v>18.011526620771541</v>
      </c>
      <c r="L153" s="231">
        <v>20.476090904515161</v>
      </c>
      <c r="M153" s="231">
        <v>21.326446465417231</v>
      </c>
      <c r="N153" s="231">
        <v>12.876428675539181</v>
      </c>
      <c r="O153" s="231">
        <v>16.79578020062414</v>
      </c>
      <c r="P153" s="231">
        <v>13.39805973453667</v>
      </c>
      <c r="Q153" s="231">
        <v>16.058825160331061</v>
      </c>
      <c r="R153" s="231">
        <v>16.372121552454121</v>
      </c>
      <c r="S153" s="231">
        <v>16.280492276971462</v>
      </c>
      <c r="T153" s="231">
        <v>16.65109809933471</v>
      </c>
      <c r="U153" s="231">
        <v>16.693921805568468</v>
      </c>
      <c r="V153" s="231">
        <v>15.359098170239021</v>
      </c>
      <c r="W153" s="231">
        <v>15.384661352389969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641</v>
      </c>
    </row>
    <row r="156" spans="1:105" ht="12" customHeight="1" x14ac:dyDescent="0.25">
      <c r="A156" s="64" t="s">
        <v>79</v>
      </c>
      <c r="B156" s="231">
        <v>0.1616087543355488</v>
      </c>
      <c r="C156" s="231">
        <v>0.35000009964006912</v>
      </c>
      <c r="D156" s="231">
        <v>0.27894301477222683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3.7560395135573223E-2</v>
      </c>
      <c r="L156" s="231">
        <v>1.7862471181503671E-2</v>
      </c>
      <c r="M156" s="231">
        <v>0.2008657117784515</v>
      </c>
      <c r="N156" s="231">
        <v>7.4108630771591821</v>
      </c>
      <c r="O156" s="231">
        <v>0.45223157315583201</v>
      </c>
      <c r="P156" s="231">
        <v>0.71573131832660752</v>
      </c>
      <c r="Q156" s="231">
        <v>8.3009190366958819E-4</v>
      </c>
      <c r="R156" s="231">
        <v>9.0143598047782482E-4</v>
      </c>
      <c r="S156" s="231">
        <v>8.2609216320995082E-4</v>
      </c>
      <c r="T156" s="231">
        <v>1.0581406641001791E-3</v>
      </c>
      <c r="U156" s="231">
        <v>9.9730764592861594E-4</v>
      </c>
      <c r="V156" s="231">
        <v>1.317956174623204E-3</v>
      </c>
      <c r="W156" s="231">
        <v>1.447180818922535E-3</v>
      </c>
      <c r="DA156" s="73" t="s">
        <v>642</v>
      </c>
    </row>
    <row r="157" spans="1:105" ht="12" customHeight="1" x14ac:dyDescent="0.25">
      <c r="A157" s="61" t="s">
        <v>643</v>
      </c>
      <c r="B157" s="265">
        <v>5.5541424399384596</v>
      </c>
      <c r="C157" s="265">
        <v>5.5009066425076014</v>
      </c>
      <c r="D157" s="265">
        <v>5.5589809176495928</v>
      </c>
      <c r="E157" s="265">
        <v>6.0081157864005004</v>
      </c>
      <c r="F157" s="265">
        <v>5.648945467161389</v>
      </c>
      <c r="G157" s="265">
        <v>5.5241687718057042</v>
      </c>
      <c r="H157" s="265">
        <v>5.7603408897732544</v>
      </c>
      <c r="I157" s="265">
        <v>5.4189555090770041</v>
      </c>
      <c r="J157" s="265">
        <v>5.7325822680111864</v>
      </c>
      <c r="K157" s="265">
        <v>5.2061914923019277</v>
      </c>
      <c r="L157" s="265">
        <v>5.6767241499823848</v>
      </c>
      <c r="M157" s="265">
        <v>6.4874334280603003</v>
      </c>
      <c r="N157" s="265">
        <v>5.544654250829506</v>
      </c>
      <c r="O157" s="265">
        <v>6.0179796397532943</v>
      </c>
      <c r="P157" s="265">
        <v>5.5008644178780317</v>
      </c>
      <c r="Q157" s="265">
        <v>5.7323650092937912</v>
      </c>
      <c r="R157" s="265">
        <v>5.8789133738819386</v>
      </c>
      <c r="S157" s="265">
        <v>5.4322721485076668</v>
      </c>
      <c r="T157" s="265">
        <v>5.6960164183292648</v>
      </c>
      <c r="U157" s="265">
        <v>5.4521890059996467</v>
      </c>
      <c r="V157" s="265">
        <v>5.6441906596033196</v>
      </c>
      <c r="W157" s="265">
        <v>5.2082098207335719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1.0000000000000004</v>
      </c>
      <c r="C171" s="234">
        <f t="shared" si="11"/>
        <v>1.0000000000000002</v>
      </c>
      <c r="D171" s="234">
        <f t="shared" si="11"/>
        <v>1</v>
      </c>
      <c r="E171" s="234">
        <f t="shared" si="11"/>
        <v>0.99999999999999956</v>
      </c>
      <c r="F171" s="234">
        <f t="shared" si="11"/>
        <v>0.99999999999999989</v>
      </c>
      <c r="G171" s="234">
        <f t="shared" si="11"/>
        <v>1.0000000000000002</v>
      </c>
      <c r="H171" s="234">
        <f t="shared" si="11"/>
        <v>1</v>
      </c>
      <c r="I171" s="234">
        <f t="shared" si="11"/>
        <v>0.99999999999999989</v>
      </c>
      <c r="J171" s="234">
        <f t="shared" si="11"/>
        <v>1.0000000000000002</v>
      </c>
      <c r="K171" s="234">
        <f t="shared" si="11"/>
        <v>0.99999999999999978</v>
      </c>
      <c r="L171" s="234">
        <f t="shared" si="11"/>
        <v>1</v>
      </c>
      <c r="M171" s="234">
        <f t="shared" si="11"/>
        <v>1.0000000000000002</v>
      </c>
      <c r="N171" s="234">
        <f t="shared" si="11"/>
        <v>0.99999999999999967</v>
      </c>
      <c r="O171" s="234">
        <f t="shared" si="11"/>
        <v>1</v>
      </c>
      <c r="P171" s="234">
        <f t="shared" si="11"/>
        <v>1</v>
      </c>
      <c r="Q171" s="234">
        <f t="shared" si="11"/>
        <v>1</v>
      </c>
      <c r="R171" s="234">
        <f t="shared" si="11"/>
        <v>1.0000000000000004</v>
      </c>
      <c r="S171" s="234">
        <f t="shared" si="11"/>
        <v>1</v>
      </c>
      <c r="T171" s="234">
        <f t="shared" si="11"/>
        <v>1</v>
      </c>
      <c r="U171" s="234">
        <f t="shared" si="11"/>
        <v>1</v>
      </c>
      <c r="V171" s="234">
        <f t="shared" si="11"/>
        <v>0.99999999999999978</v>
      </c>
      <c r="W171" s="234">
        <f t="shared" si="11"/>
        <v>0.99999999999999989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1.151700735223933E-3</v>
      </c>
      <c r="C172" s="301">
        <f t="shared" si="12"/>
        <v>1.1517007352235781E-3</v>
      </c>
      <c r="D172" s="301">
        <f t="shared" si="12"/>
        <v>1.1517007352253442E-3</v>
      </c>
      <c r="E172" s="301">
        <f t="shared" si="12"/>
        <v>1.1517007352241193E-3</v>
      </c>
      <c r="F172" s="301">
        <f t="shared" si="12"/>
        <v>1.1517007352238083E-3</v>
      </c>
      <c r="G172" s="301">
        <f t="shared" si="12"/>
        <v>1.1517007352238851E-3</v>
      </c>
      <c r="H172" s="301">
        <f t="shared" si="12"/>
        <v>1.1517007352247496E-3</v>
      </c>
      <c r="I172" s="301">
        <f t="shared" si="12"/>
        <v>1.1517007352244129E-3</v>
      </c>
      <c r="J172" s="301">
        <f t="shared" si="12"/>
        <v>1.1517007352239417E-3</v>
      </c>
      <c r="K172" s="301">
        <f t="shared" si="12"/>
        <v>1.151700735224226E-3</v>
      </c>
      <c r="L172" s="301">
        <f t="shared" si="12"/>
        <v>1.1517007352262699E-3</v>
      </c>
      <c r="M172" s="301">
        <f t="shared" si="12"/>
        <v>1.1517007352238021E-3</v>
      </c>
      <c r="N172" s="301">
        <f t="shared" si="12"/>
        <v>1.15170073522675E-3</v>
      </c>
      <c r="O172" s="301">
        <f t="shared" si="12"/>
        <v>1.1517007352247614E-3</v>
      </c>
      <c r="P172" s="301">
        <f t="shared" si="12"/>
        <v>1.1517007352160194E-3</v>
      </c>
      <c r="Q172" s="301">
        <f t="shared" si="12"/>
        <v>1.1517007352287725E-3</v>
      </c>
      <c r="R172" s="301">
        <f t="shared" si="12"/>
        <v>1.1517007352269109E-3</v>
      </c>
      <c r="S172" s="301">
        <f t="shared" si="12"/>
        <v>1.1517007352274899E-3</v>
      </c>
      <c r="T172" s="301">
        <f t="shared" si="12"/>
        <v>1.1517007352385008E-3</v>
      </c>
      <c r="U172" s="301">
        <f t="shared" si="12"/>
        <v>1.1517007352259429E-3</v>
      </c>
      <c r="V172" s="301">
        <f t="shared" si="12"/>
        <v>1.1517007352281907E-3</v>
      </c>
      <c r="W172" s="301">
        <f t="shared" si="12"/>
        <v>1.1517007352296151E-3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5.3522552295185105E-4</v>
      </c>
      <c r="C173" s="235">
        <f t="shared" si="13"/>
        <v>5.3522552295168625E-4</v>
      </c>
      <c r="D173" s="235">
        <f t="shared" si="13"/>
        <v>5.3522552295250689E-4</v>
      </c>
      <c r="E173" s="235">
        <f t="shared" si="13"/>
        <v>5.3522552295193768E-4</v>
      </c>
      <c r="F173" s="235">
        <f t="shared" si="13"/>
        <v>5.3522552295179326E-4</v>
      </c>
      <c r="G173" s="235">
        <f t="shared" si="13"/>
        <v>5.3522552295182904E-4</v>
      </c>
      <c r="H173" s="235">
        <f t="shared" si="13"/>
        <v>5.3522552295223041E-4</v>
      </c>
      <c r="I173" s="235">
        <f t="shared" si="13"/>
        <v>5.3522552295207407E-4</v>
      </c>
      <c r="J173" s="235">
        <f t="shared" si="13"/>
        <v>5.3522552295185528E-4</v>
      </c>
      <c r="K173" s="235">
        <f t="shared" si="13"/>
        <v>5.3522552295198723E-4</v>
      </c>
      <c r="L173" s="235">
        <f t="shared" si="13"/>
        <v>5.3522552295293699E-4</v>
      </c>
      <c r="M173" s="235">
        <f t="shared" si="13"/>
        <v>5.3522552295179045E-4</v>
      </c>
      <c r="N173" s="235">
        <f t="shared" si="13"/>
        <v>5.352255229531599E-4</v>
      </c>
      <c r="O173" s="235">
        <f t="shared" si="13"/>
        <v>5.3522552295223627E-4</v>
      </c>
      <c r="P173" s="235">
        <f t="shared" si="13"/>
        <v>5.3522552294817344E-4</v>
      </c>
      <c r="Q173" s="235">
        <f t="shared" si="13"/>
        <v>5.3522552295410034E-4</v>
      </c>
      <c r="R173" s="235">
        <f t="shared" si="13"/>
        <v>5.3522552295323504E-4</v>
      </c>
      <c r="S173" s="235">
        <f t="shared" si="13"/>
        <v>5.3522552295350424E-4</v>
      </c>
      <c r="T173" s="235">
        <f t="shared" si="13"/>
        <v>5.3522552295862103E-4</v>
      </c>
      <c r="U173" s="235">
        <f t="shared" si="13"/>
        <v>5.3522552295278509E-4</v>
      </c>
      <c r="V173" s="235">
        <f t="shared" si="13"/>
        <v>5.3522552295382961E-4</v>
      </c>
      <c r="W173" s="235">
        <f t="shared" si="13"/>
        <v>5.3522552295449184E-4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1.5695487855785492E-2</v>
      </c>
      <c r="C174" s="235">
        <f t="shared" si="14"/>
        <v>1.5695487855780656E-2</v>
      </c>
      <c r="D174" s="235">
        <f t="shared" si="14"/>
        <v>1.569548785580472E-2</v>
      </c>
      <c r="E174" s="235">
        <f t="shared" si="14"/>
        <v>1.5695487855788028E-2</v>
      </c>
      <c r="F174" s="235">
        <f t="shared" si="14"/>
        <v>1.5695487855783796E-2</v>
      </c>
      <c r="G174" s="235">
        <f t="shared" si="14"/>
        <v>1.5695487855784843E-2</v>
      </c>
      <c r="H174" s="235">
        <f t="shared" si="14"/>
        <v>1.5695487855796619E-2</v>
      </c>
      <c r="I174" s="235">
        <f t="shared" si="14"/>
        <v>1.5695487855792032E-2</v>
      </c>
      <c r="J174" s="235">
        <f t="shared" si="14"/>
        <v>1.569548785578561E-2</v>
      </c>
      <c r="K174" s="235">
        <f t="shared" si="14"/>
        <v>1.5695487855789489E-2</v>
      </c>
      <c r="L174" s="235">
        <f t="shared" si="14"/>
        <v>1.5695487855817338E-2</v>
      </c>
      <c r="M174" s="235">
        <f t="shared" si="14"/>
        <v>1.5695487855783712E-2</v>
      </c>
      <c r="N174" s="235">
        <f t="shared" si="14"/>
        <v>1.5695487855823878E-2</v>
      </c>
      <c r="O174" s="235">
        <f t="shared" si="14"/>
        <v>1.5695487855796792E-2</v>
      </c>
      <c r="P174" s="235">
        <f t="shared" si="14"/>
        <v>1.5695487855677648E-2</v>
      </c>
      <c r="Q174" s="235">
        <f t="shared" si="14"/>
        <v>1.5695487855851443E-2</v>
      </c>
      <c r="R174" s="235">
        <f t="shared" si="14"/>
        <v>1.5695487855826074E-2</v>
      </c>
      <c r="S174" s="235">
        <f t="shared" si="14"/>
        <v>1.5695487855833967E-2</v>
      </c>
      <c r="T174" s="235">
        <f t="shared" si="14"/>
        <v>1.5695487855984028E-2</v>
      </c>
      <c r="U174" s="235">
        <f t="shared" si="14"/>
        <v>1.5695487855812887E-2</v>
      </c>
      <c r="V174" s="235">
        <f t="shared" si="14"/>
        <v>1.5695487855843508E-2</v>
      </c>
      <c r="W174" s="235">
        <f t="shared" si="14"/>
        <v>1.5695487855862934E-2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3.8390024507464407E-4</v>
      </c>
      <c r="C175" s="235">
        <f t="shared" si="15"/>
        <v>3.83900245074526E-4</v>
      </c>
      <c r="D175" s="235">
        <f t="shared" si="15"/>
        <v>3.8390024507511445E-4</v>
      </c>
      <c r="E175" s="235">
        <f t="shared" si="15"/>
        <v>3.8390024507470625E-4</v>
      </c>
      <c r="F175" s="235">
        <f t="shared" si="15"/>
        <v>3.8390024507460265E-4</v>
      </c>
      <c r="G175" s="235">
        <f t="shared" si="15"/>
        <v>3.8390024507462819E-4</v>
      </c>
      <c r="H175" s="235">
        <f t="shared" si="15"/>
        <v>3.8390024507491637E-4</v>
      </c>
      <c r="I175" s="235">
        <f t="shared" si="15"/>
        <v>3.839002450748041E-4</v>
      </c>
      <c r="J175" s="235">
        <f t="shared" si="15"/>
        <v>3.8390024507464694E-4</v>
      </c>
      <c r="K175" s="235">
        <f t="shared" si="15"/>
        <v>3.8390024507474192E-4</v>
      </c>
      <c r="L175" s="235">
        <f t="shared" si="15"/>
        <v>3.8390024507542307E-4</v>
      </c>
      <c r="M175" s="235">
        <f t="shared" si="15"/>
        <v>3.8390024507460059E-4</v>
      </c>
      <c r="N175" s="235">
        <f t="shared" si="15"/>
        <v>3.8390024507558288E-4</v>
      </c>
      <c r="O175" s="235">
        <f t="shared" si="15"/>
        <v>3.8390024507492043E-4</v>
      </c>
      <c r="P175" s="235">
        <f t="shared" si="15"/>
        <v>3.8390024507200615E-4</v>
      </c>
      <c r="Q175" s="235">
        <f t="shared" si="15"/>
        <v>3.8390024507625742E-4</v>
      </c>
      <c r="R175" s="235">
        <f t="shared" si="15"/>
        <v>3.8390024507563682E-4</v>
      </c>
      <c r="S175" s="235">
        <f t="shared" si="15"/>
        <v>3.839002450758297E-4</v>
      </c>
      <c r="T175" s="235">
        <f t="shared" si="15"/>
        <v>3.8390024507950005E-4</v>
      </c>
      <c r="U175" s="235">
        <f t="shared" si="15"/>
        <v>3.8390024507531405E-4</v>
      </c>
      <c r="V175" s="235">
        <f t="shared" si="15"/>
        <v>3.8390024507606324E-4</v>
      </c>
      <c r="W175" s="235">
        <f t="shared" si="15"/>
        <v>3.8390024507653833E-4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2.0243258559207254E-3</v>
      </c>
      <c r="C176" s="302">
        <f t="shared" si="16"/>
        <v>2.0022303477831411E-3</v>
      </c>
      <c r="D176" s="302">
        <f t="shared" si="16"/>
        <v>1.9985162036304403E-3</v>
      </c>
      <c r="E176" s="302">
        <f t="shared" si="16"/>
        <v>1.9892023793628907E-3</v>
      </c>
      <c r="F176" s="302">
        <f t="shared" si="16"/>
        <v>2.0235476476398676E-3</v>
      </c>
      <c r="G176" s="302">
        <f t="shared" si="16"/>
        <v>2.0235993807535698E-3</v>
      </c>
      <c r="H176" s="302">
        <f t="shared" si="16"/>
        <v>2.0118861013736756E-3</v>
      </c>
      <c r="I176" s="302">
        <f t="shared" si="16"/>
        <v>2.0521649635164433E-3</v>
      </c>
      <c r="J176" s="302">
        <f t="shared" si="16"/>
        <v>2.0371746145510191E-3</v>
      </c>
      <c r="K176" s="302">
        <f t="shared" si="16"/>
        <v>1.9938596841405434E-3</v>
      </c>
      <c r="L176" s="302">
        <f t="shared" si="16"/>
        <v>2.0071945334578529E-3</v>
      </c>
      <c r="M176" s="302">
        <f t="shared" si="16"/>
        <v>1.9773330728230323E-3</v>
      </c>
      <c r="N176" s="302">
        <f t="shared" si="16"/>
        <v>1.9543290216350348E-3</v>
      </c>
      <c r="O176" s="302">
        <f t="shared" si="16"/>
        <v>1.9365896559861487E-3</v>
      </c>
      <c r="P176" s="302">
        <f t="shared" si="16"/>
        <v>1.86915039377936E-3</v>
      </c>
      <c r="Q176" s="302">
        <f t="shared" si="16"/>
        <v>1.9007626192455555E-3</v>
      </c>
      <c r="R176" s="302">
        <f t="shared" si="16"/>
        <v>1.9081919577614308E-3</v>
      </c>
      <c r="S176" s="302">
        <f t="shared" si="16"/>
        <v>1.9112475496726059E-3</v>
      </c>
      <c r="T176" s="302">
        <f t="shared" si="16"/>
        <v>1.9195772443427453E-3</v>
      </c>
      <c r="U176" s="302">
        <f t="shared" si="16"/>
        <v>1.9512951222820419E-3</v>
      </c>
      <c r="V176" s="302">
        <f t="shared" si="16"/>
        <v>1.9280865633476705E-3</v>
      </c>
      <c r="W176" s="302">
        <f t="shared" si="16"/>
        <v>1.9276884669683354E-3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0.83120135948379492</v>
      </c>
      <c r="C177" s="303">
        <f t="shared" si="17"/>
        <v>0.83301467761509118</v>
      </c>
      <c r="D177" s="303">
        <f t="shared" si="17"/>
        <v>0.83347223190449859</v>
      </c>
      <c r="E177" s="303">
        <f t="shared" si="17"/>
        <v>0.83441775978267307</v>
      </c>
      <c r="F177" s="303">
        <f t="shared" si="17"/>
        <v>0.83078439632652501</v>
      </c>
      <c r="G177" s="303">
        <f t="shared" si="17"/>
        <v>0.830660770375371</v>
      </c>
      <c r="H177" s="303">
        <f t="shared" si="17"/>
        <v>0.83225679338657288</v>
      </c>
      <c r="I177" s="303">
        <f t="shared" si="17"/>
        <v>0.82836856506649348</v>
      </c>
      <c r="J177" s="303">
        <f t="shared" si="17"/>
        <v>0.82948438886025966</v>
      </c>
      <c r="K177" s="303">
        <f t="shared" si="17"/>
        <v>0.83511652310678142</v>
      </c>
      <c r="L177" s="303">
        <f t="shared" si="17"/>
        <v>0.833382788388217</v>
      </c>
      <c r="M177" s="303">
        <f t="shared" si="17"/>
        <v>0.83533484540248126</v>
      </c>
      <c r="N177" s="303">
        <f t="shared" si="17"/>
        <v>0.83532220528496048</v>
      </c>
      <c r="O177" s="303">
        <f t="shared" si="17"/>
        <v>0.84157157935694205</v>
      </c>
      <c r="P177" s="303">
        <f t="shared" si="17"/>
        <v>0.84830641525384065</v>
      </c>
      <c r="Q177" s="303">
        <f t="shared" si="17"/>
        <v>0.84546476487145339</v>
      </c>
      <c r="R177" s="303">
        <f t="shared" si="17"/>
        <v>0.84477786010027944</v>
      </c>
      <c r="S177" s="303">
        <f t="shared" si="17"/>
        <v>0.84440306749271932</v>
      </c>
      <c r="T177" s="303">
        <f t="shared" si="17"/>
        <v>0.84362496009946797</v>
      </c>
      <c r="U177" s="303">
        <f t="shared" si="17"/>
        <v>0.84030936250187405</v>
      </c>
      <c r="V177" s="303">
        <f t="shared" si="17"/>
        <v>0.84263930696976475</v>
      </c>
      <c r="W177" s="303">
        <f t="shared" si="17"/>
        <v>0.84282243907105192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0.10850050174717084</v>
      </c>
      <c r="C178" s="303">
        <f t="shared" si="18"/>
        <v>0.10731621923046292</v>
      </c>
      <c r="D178" s="303">
        <f t="shared" si="18"/>
        <v>0.10711714727623643</v>
      </c>
      <c r="E178" s="303">
        <f t="shared" si="18"/>
        <v>0.10661794177369423</v>
      </c>
      <c r="F178" s="303">
        <f t="shared" si="18"/>
        <v>0.1084587910765839</v>
      </c>
      <c r="G178" s="303">
        <f t="shared" si="18"/>
        <v>0.1084615638855055</v>
      </c>
      <c r="H178" s="303">
        <f t="shared" si="18"/>
        <v>0.10783375157648119</v>
      </c>
      <c r="I178" s="303">
        <f t="shared" si="18"/>
        <v>0.10999263164982181</v>
      </c>
      <c r="J178" s="303">
        <f t="shared" si="18"/>
        <v>0.10918917385701798</v>
      </c>
      <c r="K178" s="303">
        <f t="shared" si="18"/>
        <v>0.10686756557002468</v>
      </c>
      <c r="L178" s="303">
        <f t="shared" si="18"/>
        <v>0.1075822913328851</v>
      </c>
      <c r="M178" s="303">
        <f t="shared" si="18"/>
        <v>0.10598176666818986</v>
      </c>
      <c r="N178" s="303">
        <f t="shared" si="18"/>
        <v>0.10474878775384405</v>
      </c>
      <c r="O178" s="303">
        <f t="shared" si="18"/>
        <v>0.10379798723526586</v>
      </c>
      <c r="P178" s="303">
        <f t="shared" si="18"/>
        <v>0.10018335485506163</v>
      </c>
      <c r="Q178" s="303">
        <f t="shared" si="18"/>
        <v>0.10187741684634509</v>
      </c>
      <c r="R178" s="303">
        <f t="shared" si="18"/>
        <v>0.10227561550219093</v>
      </c>
      <c r="S178" s="303">
        <f t="shared" si="18"/>
        <v>0.10243952461171911</v>
      </c>
      <c r="T178" s="303">
        <f t="shared" si="18"/>
        <v>0.10288626548671798</v>
      </c>
      <c r="U178" s="303">
        <f t="shared" si="18"/>
        <v>0.10459275951554509</v>
      </c>
      <c r="V178" s="303">
        <f t="shared" si="18"/>
        <v>0.10334466929368837</v>
      </c>
      <c r="W178" s="303">
        <f t="shared" si="18"/>
        <v>0.10332245636517229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2.9591591393446883E-2</v>
      </c>
      <c r="C179" s="304">
        <f t="shared" si="19"/>
        <v>2.5679901768444795E-2</v>
      </c>
      <c r="D179" s="304">
        <f t="shared" si="19"/>
        <v>2.5200367507498076E-2</v>
      </c>
      <c r="E179" s="304">
        <f t="shared" si="19"/>
        <v>2.3358847453140218E-2</v>
      </c>
      <c r="F179" s="304">
        <f t="shared" si="19"/>
        <v>2.8312214326784331E-2</v>
      </c>
      <c r="G179" s="304">
        <f t="shared" si="19"/>
        <v>2.8102045445238984E-2</v>
      </c>
      <c r="H179" s="304">
        <f t="shared" si="19"/>
        <v>2.7236060170027689E-2</v>
      </c>
      <c r="I179" s="304">
        <f t="shared" si="19"/>
        <v>3.2937628300113E-2</v>
      </c>
      <c r="J179" s="304">
        <f t="shared" si="19"/>
        <v>3.0306315410538145E-2</v>
      </c>
      <c r="K179" s="304">
        <f t="shared" si="19"/>
        <v>2.7599688102605168E-2</v>
      </c>
      <c r="L179" s="304">
        <f t="shared" si="19"/>
        <v>2.8204595448957762E-2</v>
      </c>
      <c r="M179" s="304">
        <f t="shared" si="19"/>
        <v>2.0755681511018583E-2</v>
      </c>
      <c r="N179" s="304">
        <f t="shared" si="19"/>
        <v>2.6671228562397647E-2</v>
      </c>
      <c r="O179" s="304">
        <f t="shared" si="19"/>
        <v>2.3989072280344918E-2</v>
      </c>
      <c r="P179" s="304">
        <f t="shared" si="19"/>
        <v>2.2151248624062696E-2</v>
      </c>
      <c r="Q179" s="304">
        <f t="shared" si="19"/>
        <v>2.5906890845824971E-2</v>
      </c>
      <c r="R179" s="304">
        <f t="shared" si="19"/>
        <v>2.4697869692683776E-2</v>
      </c>
      <c r="S179" s="304">
        <f t="shared" si="19"/>
        <v>2.9627806345168203E-2</v>
      </c>
      <c r="T179" s="304">
        <f t="shared" si="19"/>
        <v>2.7916620142190783E-2</v>
      </c>
      <c r="U179" s="304">
        <f t="shared" si="19"/>
        <v>2.718871152567108E-2</v>
      </c>
      <c r="V179" s="304">
        <f t="shared" si="19"/>
        <v>2.1222598723883997E-2</v>
      </c>
      <c r="W179" s="304">
        <f t="shared" si="19"/>
        <v>2.7769727944338771E-2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7.8908910353723938E-2</v>
      </c>
      <c r="C180" s="304">
        <f t="shared" si="20"/>
        <v>8.1636317462018118E-2</v>
      </c>
      <c r="D180" s="304">
        <f t="shared" si="20"/>
        <v>8.191677976873836E-2</v>
      </c>
      <c r="E180" s="304">
        <f t="shared" si="20"/>
        <v>8.325909432055402E-2</v>
      </c>
      <c r="F180" s="304">
        <f t="shared" si="20"/>
        <v>8.0146576749799581E-2</v>
      </c>
      <c r="G180" s="304">
        <f t="shared" si="20"/>
        <v>8.0359518440266522E-2</v>
      </c>
      <c r="H180" s="304">
        <f t="shared" si="20"/>
        <v>8.0597691406453481E-2</v>
      </c>
      <c r="I180" s="304">
        <f t="shared" si="20"/>
        <v>7.70550033497088E-2</v>
      </c>
      <c r="J180" s="304">
        <f t="shared" si="20"/>
        <v>7.8882858446479825E-2</v>
      </c>
      <c r="K180" s="304">
        <f t="shared" si="20"/>
        <v>7.9267877467419492E-2</v>
      </c>
      <c r="L180" s="304">
        <f t="shared" si="20"/>
        <v>7.9377695883927346E-2</v>
      </c>
      <c r="M180" s="304">
        <f t="shared" si="20"/>
        <v>8.5226085157171269E-2</v>
      </c>
      <c r="N180" s="304">
        <f t="shared" si="20"/>
        <v>7.8077559191446391E-2</v>
      </c>
      <c r="O180" s="304">
        <f t="shared" si="20"/>
        <v>7.9808914954920929E-2</v>
      </c>
      <c r="P180" s="304">
        <f t="shared" si="20"/>
        <v>7.8032106230998946E-2</v>
      </c>
      <c r="Q180" s="304">
        <f t="shared" si="20"/>
        <v>7.5970526000520122E-2</v>
      </c>
      <c r="R180" s="304">
        <f t="shared" si="20"/>
        <v>7.7577745809507132E-2</v>
      </c>
      <c r="S180" s="304">
        <f t="shared" si="20"/>
        <v>7.2811718266550932E-2</v>
      </c>
      <c r="T180" s="304">
        <f t="shared" si="20"/>
        <v>7.4969645344527186E-2</v>
      </c>
      <c r="U180" s="304">
        <f t="shared" si="20"/>
        <v>7.7404047989873978E-2</v>
      </c>
      <c r="V180" s="304">
        <f t="shared" si="20"/>
        <v>8.2122070569804376E-2</v>
      </c>
      <c r="W180" s="304">
        <f t="shared" si="20"/>
        <v>7.555272842083352E-2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4.0507498554078043E-2</v>
      </c>
      <c r="C181" s="303">
        <f t="shared" si="21"/>
        <v>3.9900558447632573E-2</v>
      </c>
      <c r="D181" s="303">
        <f t="shared" si="21"/>
        <v>3.9645790256576843E-2</v>
      </c>
      <c r="E181" s="303">
        <f t="shared" si="21"/>
        <v>3.9208781705230566E-2</v>
      </c>
      <c r="F181" s="303">
        <f t="shared" si="21"/>
        <v>4.0966950590217148E-2</v>
      </c>
      <c r="G181" s="303">
        <f t="shared" si="21"/>
        <v>4.1087751999334905E-2</v>
      </c>
      <c r="H181" s="303">
        <f t="shared" si="21"/>
        <v>4.0131254576523855E-2</v>
      </c>
      <c r="I181" s="303">
        <f t="shared" si="21"/>
        <v>4.1820323961124832E-2</v>
      </c>
      <c r="J181" s="303">
        <f t="shared" si="21"/>
        <v>4.152294830913543E-2</v>
      </c>
      <c r="K181" s="303">
        <f t="shared" si="21"/>
        <v>3.8255737280012803E-2</v>
      </c>
      <c r="L181" s="303">
        <f t="shared" si="21"/>
        <v>3.9261411386368114E-2</v>
      </c>
      <c r="M181" s="303">
        <f t="shared" si="21"/>
        <v>3.8939740497472279E-2</v>
      </c>
      <c r="N181" s="303">
        <f t="shared" si="21"/>
        <v>4.0208363580480612E-2</v>
      </c>
      <c r="O181" s="303">
        <f t="shared" si="21"/>
        <v>3.4927529392757263E-2</v>
      </c>
      <c r="P181" s="303">
        <f t="shared" si="21"/>
        <v>3.1874765138404433E-2</v>
      </c>
      <c r="Q181" s="303">
        <f t="shared" si="21"/>
        <v>3.2990741303845404E-2</v>
      </c>
      <c r="R181" s="303">
        <f t="shared" si="21"/>
        <v>3.3272018080686812E-2</v>
      </c>
      <c r="S181" s="303">
        <f t="shared" si="21"/>
        <v>3.3479845986798082E-2</v>
      </c>
      <c r="T181" s="303">
        <f t="shared" si="21"/>
        <v>3.3802882810210662E-2</v>
      </c>
      <c r="U181" s="303">
        <f t="shared" si="21"/>
        <v>3.5380268501232014E-2</v>
      </c>
      <c r="V181" s="303">
        <f t="shared" si="21"/>
        <v>3.4321622814097494E-2</v>
      </c>
      <c r="W181" s="303">
        <f t="shared" si="21"/>
        <v>3.4161101737683816E-2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4.0226827280903802E-3</v>
      </c>
      <c r="C182" s="304">
        <f t="shared" si="22"/>
        <v>3.5294513498348445E-3</v>
      </c>
      <c r="D182" s="304">
        <f t="shared" si="22"/>
        <v>3.4699808819161734E-3</v>
      </c>
      <c r="E182" s="304">
        <f t="shared" si="22"/>
        <v>3.2314714399482177E-3</v>
      </c>
      <c r="F182" s="304">
        <f t="shared" si="22"/>
        <v>3.8502442751974426E-3</v>
      </c>
      <c r="G182" s="304">
        <f t="shared" si="22"/>
        <v>3.8215652167873301E-3</v>
      </c>
      <c r="H182" s="304">
        <f t="shared" si="22"/>
        <v>3.7253645367096157E-3</v>
      </c>
      <c r="I182" s="304">
        <f t="shared" si="22"/>
        <v>4.4168020640176124E-3</v>
      </c>
      <c r="J182" s="304">
        <f t="shared" si="22"/>
        <v>4.0938579052422173E-3</v>
      </c>
      <c r="K182" s="304">
        <f t="shared" si="22"/>
        <v>3.8092323481053901E-3</v>
      </c>
      <c r="L182" s="304">
        <f t="shared" si="22"/>
        <v>3.8668585942314877E-3</v>
      </c>
      <c r="M182" s="304">
        <f t="shared" si="22"/>
        <v>2.8885843172916903E-3</v>
      </c>
      <c r="N182" s="304">
        <f t="shared" si="22"/>
        <v>3.7555471717610239E-3</v>
      </c>
      <c r="O182" s="304">
        <f t="shared" si="22"/>
        <v>3.4088173111135856E-3</v>
      </c>
      <c r="P182" s="304">
        <f t="shared" si="22"/>
        <v>3.2612331373171139E-3</v>
      </c>
      <c r="Q182" s="304">
        <f t="shared" si="22"/>
        <v>3.7507366868421862E-3</v>
      </c>
      <c r="R182" s="304">
        <f t="shared" si="22"/>
        <v>3.5617759649892527E-3</v>
      </c>
      <c r="S182" s="304">
        <f t="shared" si="22"/>
        <v>4.2659046964716495E-3</v>
      </c>
      <c r="T182" s="304">
        <f t="shared" si="22"/>
        <v>4.0020696196945895E-3</v>
      </c>
      <c r="U182" s="304">
        <f t="shared" si="22"/>
        <v>3.8341245029178271E-3</v>
      </c>
      <c r="V182" s="304">
        <f t="shared" si="22"/>
        <v>3.0289331509583068E-3</v>
      </c>
      <c r="W182" s="304">
        <f t="shared" si="22"/>
        <v>3.964205031563508E-3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2.5757933768449783E-2</v>
      </c>
      <c r="C183" s="304">
        <f t="shared" si="23"/>
        <v>2.5150993662008871E-2</v>
      </c>
      <c r="D183" s="304">
        <f t="shared" si="23"/>
        <v>2.4896225470930514E-2</v>
      </c>
      <c r="E183" s="304">
        <f t="shared" si="23"/>
        <v>2.4459216919599919E-2</v>
      </c>
      <c r="F183" s="304">
        <f t="shared" si="23"/>
        <v>2.6217385804590491E-2</v>
      </c>
      <c r="G183" s="304">
        <f t="shared" si="23"/>
        <v>2.6338187213707259E-2</v>
      </c>
      <c r="H183" s="304">
        <f t="shared" si="23"/>
        <v>2.5381689790885145E-2</v>
      </c>
      <c r="I183" s="304">
        <f t="shared" si="23"/>
        <v>2.7070759175490431E-2</v>
      </c>
      <c r="J183" s="304">
        <f t="shared" si="23"/>
        <v>2.6773383523507058E-2</v>
      </c>
      <c r="K183" s="304">
        <f t="shared" si="23"/>
        <v>2.3506172494380792E-2</v>
      </c>
      <c r="L183" s="304">
        <f t="shared" si="23"/>
        <v>2.4511846600709934E-2</v>
      </c>
      <c r="M183" s="304">
        <f t="shared" si="23"/>
        <v>2.4190175711845695E-2</v>
      </c>
      <c r="N183" s="304">
        <f t="shared" si="23"/>
        <v>2.5458798794816287E-2</v>
      </c>
      <c r="O183" s="304">
        <f t="shared" si="23"/>
        <v>2.0177964607118383E-2</v>
      </c>
      <c r="P183" s="304">
        <f t="shared" si="23"/>
        <v>1.7125200352877522E-2</v>
      </c>
      <c r="Q183" s="304">
        <f t="shared" si="23"/>
        <v>1.8241176518155169E-2</v>
      </c>
      <c r="R183" s="304">
        <f t="shared" si="23"/>
        <v>1.8522453295020419E-2</v>
      </c>
      <c r="S183" s="304">
        <f t="shared" si="23"/>
        <v>1.8730281201124278E-2</v>
      </c>
      <c r="T183" s="304">
        <f t="shared" si="23"/>
        <v>1.9053318024395836E-2</v>
      </c>
      <c r="U183" s="304">
        <f t="shared" si="23"/>
        <v>2.0630703715578021E-2</v>
      </c>
      <c r="V183" s="304">
        <f t="shared" si="23"/>
        <v>1.9572058028414711E-2</v>
      </c>
      <c r="W183" s="304">
        <f t="shared" si="23"/>
        <v>1.9411536951982784E-2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1.0726882057537876E-2</v>
      </c>
      <c r="C184" s="305">
        <f t="shared" si="24"/>
        <v>1.1220113435788862E-2</v>
      </c>
      <c r="D184" s="305">
        <f t="shared" si="24"/>
        <v>1.1279583903730152E-2</v>
      </c>
      <c r="E184" s="305">
        <f t="shared" si="24"/>
        <v>1.1518093345682425E-2</v>
      </c>
      <c r="F184" s="305">
        <f t="shared" si="24"/>
        <v>1.0899320510429215E-2</v>
      </c>
      <c r="G184" s="305">
        <f t="shared" si="24"/>
        <v>1.0927999568840318E-2</v>
      </c>
      <c r="H184" s="305">
        <f t="shared" si="24"/>
        <v>1.1024200248929094E-2</v>
      </c>
      <c r="I184" s="305">
        <f t="shared" si="24"/>
        <v>1.0332762721616784E-2</v>
      </c>
      <c r="J184" s="305">
        <f t="shared" si="24"/>
        <v>1.0655706880386152E-2</v>
      </c>
      <c r="K184" s="305">
        <f t="shared" si="24"/>
        <v>1.0940332437526618E-2</v>
      </c>
      <c r="L184" s="305">
        <f t="shared" si="24"/>
        <v>1.0882706191426693E-2</v>
      </c>
      <c r="M184" s="305">
        <f t="shared" si="24"/>
        <v>1.1860980468334894E-2</v>
      </c>
      <c r="N184" s="305">
        <f t="shared" si="24"/>
        <v>1.09940176139033E-2</v>
      </c>
      <c r="O184" s="305">
        <f t="shared" si="24"/>
        <v>1.1340747474525291E-2</v>
      </c>
      <c r="P184" s="305">
        <f t="shared" si="24"/>
        <v>1.1488331648209794E-2</v>
      </c>
      <c r="Q184" s="305">
        <f t="shared" si="24"/>
        <v>1.0998828098848046E-2</v>
      </c>
      <c r="R184" s="305">
        <f t="shared" si="24"/>
        <v>1.1187788820677136E-2</v>
      </c>
      <c r="S184" s="305">
        <f t="shared" si="24"/>
        <v>1.0483660089202158E-2</v>
      </c>
      <c r="T184" s="305">
        <f t="shared" si="24"/>
        <v>1.0747495166120237E-2</v>
      </c>
      <c r="U184" s="305">
        <f t="shared" si="24"/>
        <v>1.0915440282736163E-2</v>
      </c>
      <c r="V184" s="305">
        <f t="shared" si="24"/>
        <v>1.1720631634724475E-2</v>
      </c>
      <c r="W184" s="305">
        <f t="shared" si="24"/>
        <v>1.0785359754137519E-2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0.99999999999999967</v>
      </c>
      <c r="C187" s="234">
        <f t="shared" si="25"/>
        <v>1</v>
      </c>
      <c r="D187" s="234">
        <f t="shared" si="25"/>
        <v>1.0000000000000004</v>
      </c>
      <c r="E187" s="234">
        <f t="shared" si="25"/>
        <v>1</v>
      </c>
      <c r="F187" s="234">
        <f t="shared" si="25"/>
        <v>1</v>
      </c>
      <c r="G187" s="234">
        <f t="shared" si="25"/>
        <v>1</v>
      </c>
      <c r="H187" s="234">
        <f t="shared" si="25"/>
        <v>1.0000000000000002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1.7166637941144567E-3</v>
      </c>
      <c r="C188" s="301">
        <f t="shared" si="26"/>
        <v>1.7166637941156276E-3</v>
      </c>
      <c r="D188" s="301">
        <f t="shared" si="26"/>
        <v>1.716663794108641E-3</v>
      </c>
      <c r="E188" s="301">
        <f t="shared" si="26"/>
        <v>1.7166637941132738E-3</v>
      </c>
      <c r="F188" s="301">
        <f t="shared" si="26"/>
        <v>1.716663794114226E-3</v>
      </c>
      <c r="G188" s="301">
        <f t="shared" si="26"/>
        <v>1.7166637941137166E-3</v>
      </c>
      <c r="H188" s="301">
        <f t="shared" si="26"/>
        <v>1.7166637941108565E-3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8.9295497288256016E-4</v>
      </c>
      <c r="C189" s="235">
        <f t="shared" si="27"/>
        <v>8.9295497288316916E-4</v>
      </c>
      <c r="D189" s="235">
        <f t="shared" si="27"/>
        <v>8.9295497287953502E-4</v>
      </c>
      <c r="E189" s="235">
        <f t="shared" si="27"/>
        <v>8.9295497288194498E-4</v>
      </c>
      <c r="F189" s="235">
        <f t="shared" si="27"/>
        <v>8.9295497288243971E-4</v>
      </c>
      <c r="G189" s="235">
        <f t="shared" si="27"/>
        <v>8.9295497288217538E-4</v>
      </c>
      <c r="H189" s="235">
        <f t="shared" si="27"/>
        <v>8.9295497288068742E-4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2.0901299154236809E-2</v>
      </c>
      <c r="C190" s="235">
        <f t="shared" si="28"/>
        <v>2.0901299154251068E-2</v>
      </c>
      <c r="D190" s="235">
        <f t="shared" si="28"/>
        <v>2.0901299154165994E-2</v>
      </c>
      <c r="E190" s="235">
        <f t="shared" si="28"/>
        <v>2.0901299154222411E-2</v>
      </c>
      <c r="F190" s="235">
        <f t="shared" si="28"/>
        <v>2.0901299154233995E-2</v>
      </c>
      <c r="G190" s="235">
        <f t="shared" si="28"/>
        <v>2.0901299154227802E-2</v>
      </c>
      <c r="H190" s="235">
        <f t="shared" si="28"/>
        <v>2.0901299154192969E-2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5.7222126470481886E-4</v>
      </c>
      <c r="C191" s="235">
        <f t="shared" si="29"/>
        <v>5.7222126470520961E-4</v>
      </c>
      <c r="D191" s="235">
        <f t="shared" si="29"/>
        <v>5.7222126470288064E-4</v>
      </c>
      <c r="E191" s="235">
        <f t="shared" si="29"/>
        <v>5.7222126470442465E-4</v>
      </c>
      <c r="F191" s="235">
        <f t="shared" si="29"/>
        <v>5.7222126470474199E-4</v>
      </c>
      <c r="G191" s="235">
        <f t="shared" si="29"/>
        <v>5.7222126470457253E-4</v>
      </c>
      <c r="H191" s="235">
        <f t="shared" si="29"/>
        <v>5.7222126470361898E-4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2.729088632453872E-3</v>
      </c>
      <c r="C192" s="302">
        <f t="shared" si="30"/>
        <v>2.7364261793927972E-3</v>
      </c>
      <c r="D192" s="302">
        <f t="shared" si="30"/>
        <v>2.7411427854413944E-3</v>
      </c>
      <c r="E192" s="302">
        <f t="shared" si="30"/>
        <v>2.7484837047483186E-3</v>
      </c>
      <c r="F192" s="302">
        <f t="shared" si="30"/>
        <v>2.7186968923748164E-3</v>
      </c>
      <c r="G192" s="302">
        <f t="shared" si="30"/>
        <v>2.7160499025594646E-3</v>
      </c>
      <c r="H192" s="302">
        <f t="shared" si="30"/>
        <v>2.7339695718117335E-3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0.23540060723605349</v>
      </c>
      <c r="C193" s="303">
        <f t="shared" si="31"/>
        <v>0.23603351559399594</v>
      </c>
      <c r="D193" s="303">
        <f t="shared" si="31"/>
        <v>0.23644035174974767</v>
      </c>
      <c r="E193" s="303">
        <f t="shared" si="31"/>
        <v>0.23707355099508209</v>
      </c>
      <c r="F193" s="303">
        <f t="shared" si="31"/>
        <v>0.23450425601617783</v>
      </c>
      <c r="G193" s="303">
        <f t="shared" si="31"/>
        <v>0.23427593693468243</v>
      </c>
      <c r="H193" s="303">
        <f t="shared" si="31"/>
        <v>0.23582161814609132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6.4201349034592903E-2</v>
      </c>
      <c r="C194" s="304">
        <f t="shared" si="32"/>
        <v>5.6480907899837035E-2</v>
      </c>
      <c r="D194" s="304">
        <f t="shared" si="32"/>
        <v>5.5624929427313105E-2</v>
      </c>
      <c r="E194" s="304">
        <f t="shared" si="32"/>
        <v>5.1940272160034412E-2</v>
      </c>
      <c r="F194" s="304">
        <f t="shared" si="32"/>
        <v>6.1215275322265256E-2</v>
      </c>
      <c r="G194" s="304">
        <f t="shared" si="32"/>
        <v>6.0700148426904681E-2</v>
      </c>
      <c r="H194" s="304">
        <f t="shared" si="32"/>
        <v>5.9562536657781232E-2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0.17119925820146065</v>
      </c>
      <c r="C195" s="304">
        <f t="shared" si="33"/>
        <v>0.17955260769415887</v>
      </c>
      <c r="D195" s="304">
        <f t="shared" si="33"/>
        <v>0.18081542232243458</v>
      </c>
      <c r="E195" s="304">
        <f t="shared" si="33"/>
        <v>0.18513327883504777</v>
      </c>
      <c r="F195" s="304">
        <f t="shared" si="33"/>
        <v>0.17328898069391266</v>
      </c>
      <c r="G195" s="304">
        <f t="shared" si="33"/>
        <v>0.17357578850777769</v>
      </c>
      <c r="H195" s="304">
        <f t="shared" si="33"/>
        <v>0.17625908148831007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0.45148193730097624</v>
      </c>
      <c r="C196" s="303">
        <f t="shared" si="34"/>
        <v>0.45269581136414422</v>
      </c>
      <c r="D196" s="303">
        <f t="shared" si="34"/>
        <v>0.45347609471990752</v>
      </c>
      <c r="E196" s="303">
        <f t="shared" si="34"/>
        <v>0.45469052668479387</v>
      </c>
      <c r="F196" s="303">
        <f t="shared" si="34"/>
        <v>0.44976279821292037</v>
      </c>
      <c r="G196" s="303">
        <f t="shared" si="34"/>
        <v>0.44932489814780724</v>
      </c>
      <c r="H196" s="303">
        <f t="shared" si="34"/>
        <v>0.45228940684627811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0.12313370717182565</v>
      </c>
      <c r="C197" s="304">
        <f t="shared" si="35"/>
        <v>0.1083264398445906</v>
      </c>
      <c r="D197" s="304">
        <f t="shared" si="35"/>
        <v>0.10668473286855247</v>
      </c>
      <c r="E197" s="304">
        <f t="shared" si="35"/>
        <v>9.9617817362880279E-2</v>
      </c>
      <c r="F197" s="304">
        <f t="shared" si="35"/>
        <v>0.1174066261740553</v>
      </c>
      <c r="G197" s="304">
        <f t="shared" si="35"/>
        <v>0.1164186487367668</v>
      </c>
      <c r="H197" s="304">
        <f t="shared" si="35"/>
        <v>0.11423678875156633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0.32834823012915054</v>
      </c>
      <c r="C198" s="304">
        <f t="shared" si="36"/>
        <v>0.34436937151955366</v>
      </c>
      <c r="D198" s="304">
        <f t="shared" si="36"/>
        <v>0.34679136185135506</v>
      </c>
      <c r="E198" s="304">
        <f t="shared" si="36"/>
        <v>0.35507270932191354</v>
      </c>
      <c r="F198" s="304">
        <f t="shared" si="36"/>
        <v>0.33235617203886503</v>
      </c>
      <c r="G198" s="304">
        <f t="shared" si="36"/>
        <v>0.33290624941104036</v>
      </c>
      <c r="H198" s="304">
        <f t="shared" si="36"/>
        <v>0.33805261809471177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0.28630522764457744</v>
      </c>
      <c r="C199" s="303">
        <f t="shared" si="37"/>
        <v>0.2844511076765121</v>
      </c>
      <c r="D199" s="303">
        <f t="shared" si="37"/>
        <v>0.28325927155904662</v>
      </c>
      <c r="E199" s="303">
        <f t="shared" si="37"/>
        <v>0.28140429942945361</v>
      </c>
      <c r="F199" s="303">
        <f t="shared" si="37"/>
        <v>0.28893110969259156</v>
      </c>
      <c r="G199" s="303">
        <f t="shared" si="37"/>
        <v>0.28959997582902264</v>
      </c>
      <c r="H199" s="303">
        <f t="shared" si="37"/>
        <v>0.28507186624993086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2.8183280630831444E-2</v>
      </c>
      <c r="C200" s="304">
        <f t="shared" si="38"/>
        <v>2.4727656787534212E-2</v>
      </c>
      <c r="D200" s="304">
        <f t="shared" si="38"/>
        <v>2.4311001286605845E-2</v>
      </c>
      <c r="E200" s="304">
        <f t="shared" si="38"/>
        <v>2.263998246904593E-2</v>
      </c>
      <c r="F200" s="304">
        <f t="shared" si="38"/>
        <v>2.6975161164810812E-2</v>
      </c>
      <c r="G200" s="304">
        <f t="shared" si="38"/>
        <v>2.6774233076250629E-2</v>
      </c>
      <c r="H200" s="304">
        <f t="shared" si="38"/>
        <v>2.6100242372279082E-2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0.18296843684245415</v>
      </c>
      <c r="C201" s="304">
        <f t="shared" si="39"/>
        <v>0.18111431687431828</v>
      </c>
      <c r="D201" s="304">
        <f t="shared" si="39"/>
        <v>0.17992248075727343</v>
      </c>
      <c r="E201" s="304">
        <f t="shared" si="39"/>
        <v>0.17806750862740151</v>
      </c>
      <c r="F201" s="304">
        <f t="shared" si="39"/>
        <v>0.18559431889048217</v>
      </c>
      <c r="G201" s="304">
        <f t="shared" si="39"/>
        <v>0.18626318502694386</v>
      </c>
      <c r="H201" s="304">
        <f t="shared" si="39"/>
        <v>0.18173507544802434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7.5153510171291876E-2</v>
      </c>
      <c r="C202" s="305">
        <f t="shared" si="40"/>
        <v>7.860913401465959E-2</v>
      </c>
      <c r="D202" s="305">
        <f t="shared" si="40"/>
        <v>7.9025789515167366E-2</v>
      </c>
      <c r="E202" s="305">
        <f t="shared" si="40"/>
        <v>8.0696808333006173E-2</v>
      </c>
      <c r="F202" s="305">
        <f t="shared" si="40"/>
        <v>7.6361629637298589E-2</v>
      </c>
      <c r="G202" s="305">
        <f t="shared" si="40"/>
        <v>7.6562557725828151E-2</v>
      </c>
      <c r="H202" s="305">
        <f t="shared" si="40"/>
        <v>7.7236548429627475E-2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0.99999999999999956</v>
      </c>
      <c r="C204" s="234">
        <f t="shared" si="41"/>
        <v>1</v>
      </c>
      <c r="D204" s="234">
        <f t="shared" si="41"/>
        <v>1</v>
      </c>
      <c r="E204" s="234">
        <f t="shared" si="41"/>
        <v>0.99999999999999967</v>
      </c>
      <c r="F204" s="234">
        <f t="shared" si="41"/>
        <v>1</v>
      </c>
      <c r="G204" s="234">
        <f t="shared" si="41"/>
        <v>1</v>
      </c>
      <c r="H204" s="234">
        <f t="shared" si="41"/>
        <v>0.99999999999999944</v>
      </c>
      <c r="I204" s="234">
        <f t="shared" si="41"/>
        <v>0.99999999999999989</v>
      </c>
      <c r="J204" s="234">
        <f t="shared" si="41"/>
        <v>0.99999999999999989</v>
      </c>
      <c r="K204" s="234">
        <f t="shared" si="41"/>
        <v>0.99999999999999989</v>
      </c>
      <c r="L204" s="234">
        <f t="shared" si="41"/>
        <v>1.0000000000000002</v>
      </c>
      <c r="M204" s="234">
        <f t="shared" si="41"/>
        <v>0.99999999999999989</v>
      </c>
      <c r="N204" s="234">
        <f t="shared" si="41"/>
        <v>1.0000000000000002</v>
      </c>
      <c r="O204" s="234">
        <f t="shared" si="41"/>
        <v>1</v>
      </c>
      <c r="P204" s="234">
        <f t="shared" si="41"/>
        <v>1.0000000000000002</v>
      </c>
      <c r="Q204" s="234">
        <f t="shared" si="41"/>
        <v>1.0000000000000002</v>
      </c>
      <c r="R204" s="234">
        <f t="shared" si="41"/>
        <v>0.99999999999999989</v>
      </c>
      <c r="S204" s="234">
        <f t="shared" si="41"/>
        <v>0.99999999999999989</v>
      </c>
      <c r="T204" s="234">
        <f t="shared" si="41"/>
        <v>1.0000000000000002</v>
      </c>
      <c r="U204" s="234">
        <f t="shared" si="41"/>
        <v>0.99999999999999989</v>
      </c>
      <c r="V204" s="234">
        <f t="shared" si="41"/>
        <v>0.99999999999999989</v>
      </c>
      <c r="W204" s="234">
        <f t="shared" si="41"/>
        <v>0.99999999999999967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1.5934911518713075E-3</v>
      </c>
      <c r="C205" s="301">
        <f t="shared" si="42"/>
        <v>1.5934911518720892E-3</v>
      </c>
      <c r="D205" s="301">
        <f t="shared" si="42"/>
        <v>1.5934911518682164E-3</v>
      </c>
      <c r="E205" s="301">
        <f t="shared" si="42"/>
        <v>1.5934911518708681E-3</v>
      </c>
      <c r="F205" s="301">
        <f t="shared" si="42"/>
        <v>1.5934911518711685E-3</v>
      </c>
      <c r="G205" s="301">
        <f t="shared" si="42"/>
        <v>1.5934911518708666E-3</v>
      </c>
      <c r="H205" s="301">
        <f t="shared" si="42"/>
        <v>1.5934911518693221E-3</v>
      </c>
      <c r="I205" s="301">
        <f t="shared" si="42"/>
        <v>1.5934911518695998E-3</v>
      </c>
      <c r="J205" s="301">
        <f t="shared" si="42"/>
        <v>1.593491151870712E-3</v>
      </c>
      <c r="K205" s="301">
        <f t="shared" si="42"/>
        <v>1.5934911518717602E-3</v>
      </c>
      <c r="L205" s="301">
        <f t="shared" si="42"/>
        <v>1.5934911518674186E-3</v>
      </c>
      <c r="M205" s="301">
        <f t="shared" si="42"/>
        <v>1.5934911518714525E-3</v>
      </c>
      <c r="N205" s="301">
        <f t="shared" si="42"/>
        <v>1.5934911518711179E-3</v>
      </c>
      <c r="O205" s="301">
        <f t="shared" si="42"/>
        <v>1.5934911518727514E-3</v>
      </c>
      <c r="P205" s="301">
        <f t="shared" si="42"/>
        <v>1.5934911518744126E-3</v>
      </c>
      <c r="Q205" s="301">
        <f t="shared" si="42"/>
        <v>1.5934911518726289E-3</v>
      </c>
      <c r="R205" s="301">
        <f t="shared" si="42"/>
        <v>1.5934911518727588E-3</v>
      </c>
      <c r="S205" s="301">
        <f t="shared" si="42"/>
        <v>1.5934911518728121E-3</v>
      </c>
      <c r="T205" s="301">
        <f t="shared" si="42"/>
        <v>1.5934911518684129E-3</v>
      </c>
      <c r="U205" s="301">
        <f t="shared" si="42"/>
        <v>1.5934911518717767E-3</v>
      </c>
      <c r="V205" s="301">
        <f t="shared" si="42"/>
        <v>1.5934911518704666E-3</v>
      </c>
      <c r="W205" s="301">
        <f t="shared" si="42"/>
        <v>1.5934911518711078E-3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7.9537658022120277E-4</v>
      </c>
      <c r="C206" s="235">
        <f t="shared" si="43"/>
        <v>7.9537658022159308E-4</v>
      </c>
      <c r="D206" s="235">
        <f t="shared" si="43"/>
        <v>7.9537658021966049E-4</v>
      </c>
      <c r="E206" s="235">
        <f t="shared" si="43"/>
        <v>7.9537658022098344E-4</v>
      </c>
      <c r="F206" s="235">
        <f t="shared" si="43"/>
        <v>7.9537658022113327E-4</v>
      </c>
      <c r="G206" s="235">
        <f t="shared" si="43"/>
        <v>7.9537658022098257E-4</v>
      </c>
      <c r="H206" s="235">
        <f t="shared" si="43"/>
        <v>7.953765802202117E-4</v>
      </c>
      <c r="I206" s="235">
        <f t="shared" si="43"/>
        <v>7.9537658022035081E-4</v>
      </c>
      <c r="J206" s="235">
        <f t="shared" si="43"/>
        <v>7.9537658022090548E-4</v>
      </c>
      <c r="K206" s="235">
        <f t="shared" si="43"/>
        <v>7.9537658022142915E-4</v>
      </c>
      <c r="L206" s="235">
        <f t="shared" si="43"/>
        <v>7.9537658021926216E-4</v>
      </c>
      <c r="M206" s="235">
        <f t="shared" si="43"/>
        <v>7.9537658022127541E-4</v>
      </c>
      <c r="N206" s="235">
        <f t="shared" si="43"/>
        <v>7.9537658022110812E-4</v>
      </c>
      <c r="O206" s="235">
        <f t="shared" si="43"/>
        <v>7.9537658022192366E-4</v>
      </c>
      <c r="P206" s="235">
        <f t="shared" si="43"/>
        <v>7.9537658022275296E-4</v>
      </c>
      <c r="Q206" s="235">
        <f t="shared" si="43"/>
        <v>7.9537658022186283E-4</v>
      </c>
      <c r="R206" s="235">
        <f t="shared" si="43"/>
        <v>7.9537658022192745E-4</v>
      </c>
      <c r="S206" s="235">
        <f t="shared" si="43"/>
        <v>7.9537658022195412E-4</v>
      </c>
      <c r="T206" s="235">
        <f t="shared" si="43"/>
        <v>7.9537658021975796E-4</v>
      </c>
      <c r="U206" s="235">
        <f t="shared" si="43"/>
        <v>7.9537658022143707E-4</v>
      </c>
      <c r="V206" s="235">
        <f t="shared" si="43"/>
        <v>7.9537658022078329E-4</v>
      </c>
      <c r="W206" s="235">
        <f t="shared" si="43"/>
        <v>7.9537658022110303E-4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2.0218962174845242E-2</v>
      </c>
      <c r="C207" s="235">
        <f t="shared" si="44"/>
        <v>2.0218962174855165E-2</v>
      </c>
      <c r="D207" s="235">
        <f t="shared" si="44"/>
        <v>2.0218962174806031E-2</v>
      </c>
      <c r="E207" s="235">
        <f t="shared" si="44"/>
        <v>2.0218962174839678E-2</v>
      </c>
      <c r="F207" s="235">
        <f t="shared" si="44"/>
        <v>2.0218962174843487E-2</v>
      </c>
      <c r="G207" s="235">
        <f t="shared" si="44"/>
        <v>2.0218962174839646E-2</v>
      </c>
      <c r="H207" s="235">
        <f t="shared" si="44"/>
        <v>2.0218962174820058E-2</v>
      </c>
      <c r="I207" s="235">
        <f t="shared" si="44"/>
        <v>2.0218962174823583E-2</v>
      </c>
      <c r="J207" s="235">
        <f t="shared" si="44"/>
        <v>2.0218962174837686E-2</v>
      </c>
      <c r="K207" s="235">
        <f t="shared" si="44"/>
        <v>2.0218962174850998E-2</v>
      </c>
      <c r="L207" s="235">
        <f t="shared" si="44"/>
        <v>2.021896217479591E-2</v>
      </c>
      <c r="M207" s="235">
        <f t="shared" si="44"/>
        <v>2.0218962174847092E-2</v>
      </c>
      <c r="N207" s="235">
        <f t="shared" si="44"/>
        <v>2.0218962174842835E-2</v>
      </c>
      <c r="O207" s="235">
        <f t="shared" si="44"/>
        <v>2.0218962174863568E-2</v>
      </c>
      <c r="P207" s="235">
        <f t="shared" si="44"/>
        <v>2.0218962174884645E-2</v>
      </c>
      <c r="Q207" s="235">
        <f t="shared" si="44"/>
        <v>2.0218962174862017E-2</v>
      </c>
      <c r="R207" s="235">
        <f t="shared" si="44"/>
        <v>2.0218962174863658E-2</v>
      </c>
      <c r="S207" s="235">
        <f t="shared" si="44"/>
        <v>2.0218962174864338E-2</v>
      </c>
      <c r="T207" s="235">
        <f t="shared" si="44"/>
        <v>2.0218962174808515E-2</v>
      </c>
      <c r="U207" s="235">
        <f t="shared" si="44"/>
        <v>2.0218962174851206E-2</v>
      </c>
      <c r="V207" s="235">
        <f t="shared" si="44"/>
        <v>2.0218962174834574E-2</v>
      </c>
      <c r="W207" s="235">
        <f t="shared" si="44"/>
        <v>2.0218962174842713E-2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5.31163717290436E-4</v>
      </c>
      <c r="C208" s="235">
        <f t="shared" si="45"/>
        <v>5.3116371729069654E-4</v>
      </c>
      <c r="D208" s="235">
        <f t="shared" si="45"/>
        <v>5.3116371728940558E-4</v>
      </c>
      <c r="E208" s="235">
        <f t="shared" si="45"/>
        <v>5.3116371729028942E-4</v>
      </c>
      <c r="F208" s="235">
        <f t="shared" si="45"/>
        <v>5.3116371729038992E-4</v>
      </c>
      <c r="G208" s="235">
        <f t="shared" si="45"/>
        <v>5.3116371729028888E-4</v>
      </c>
      <c r="H208" s="235">
        <f t="shared" si="45"/>
        <v>5.3116371728977431E-4</v>
      </c>
      <c r="I208" s="235">
        <f t="shared" si="45"/>
        <v>5.311637172898669E-4</v>
      </c>
      <c r="J208" s="235">
        <f t="shared" si="45"/>
        <v>5.3116371729023748E-4</v>
      </c>
      <c r="K208" s="235">
        <f t="shared" si="45"/>
        <v>5.3116371729058681E-4</v>
      </c>
      <c r="L208" s="235">
        <f t="shared" si="45"/>
        <v>5.3116371728913984E-4</v>
      </c>
      <c r="M208" s="235">
        <f t="shared" si="45"/>
        <v>5.3116371729048468E-4</v>
      </c>
      <c r="N208" s="235">
        <f t="shared" si="45"/>
        <v>5.3116371729037268E-4</v>
      </c>
      <c r="O208" s="235">
        <f t="shared" si="45"/>
        <v>5.3116371729091739E-4</v>
      </c>
      <c r="P208" s="235">
        <f t="shared" si="45"/>
        <v>5.3116371729147076E-4</v>
      </c>
      <c r="Q208" s="235">
        <f t="shared" si="45"/>
        <v>5.311637172908764E-4</v>
      </c>
      <c r="R208" s="235">
        <f t="shared" si="45"/>
        <v>5.3116371729091956E-4</v>
      </c>
      <c r="S208" s="235">
        <f t="shared" si="45"/>
        <v>5.3116371729093766E-4</v>
      </c>
      <c r="T208" s="235">
        <f t="shared" si="45"/>
        <v>5.3116371728947128E-4</v>
      </c>
      <c r="U208" s="235">
        <f t="shared" si="45"/>
        <v>5.3116371729059223E-4</v>
      </c>
      <c r="V208" s="235">
        <f t="shared" si="45"/>
        <v>5.311637172901553E-4</v>
      </c>
      <c r="W208" s="235">
        <f t="shared" si="45"/>
        <v>5.3116371729036921E-4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2.5963865301459228E-3</v>
      </c>
      <c r="C209" s="302">
        <f t="shared" si="46"/>
        <v>2.5997673798238996E-3</v>
      </c>
      <c r="D209" s="302">
        <f t="shared" si="46"/>
        <v>2.6019356717970968E-3</v>
      </c>
      <c r="E209" s="302">
        <f t="shared" si="46"/>
        <v>2.605302747542781E-3</v>
      </c>
      <c r="F209" s="302">
        <f t="shared" si="46"/>
        <v>2.5915823783837599E-3</v>
      </c>
      <c r="G209" s="302">
        <f t="shared" si="46"/>
        <v>2.5903556436676833E-3</v>
      </c>
      <c r="H209" s="302">
        <f t="shared" si="46"/>
        <v>2.5986365144420307E-3</v>
      </c>
      <c r="I209" s="302">
        <f t="shared" si="46"/>
        <v>2.5867296152651677E-3</v>
      </c>
      <c r="J209" s="302">
        <f t="shared" si="46"/>
        <v>2.5877373406953219E-3</v>
      </c>
      <c r="K209" s="302">
        <f t="shared" si="46"/>
        <v>2.6159329192107024E-3</v>
      </c>
      <c r="L209" s="302">
        <f t="shared" si="46"/>
        <v>2.6070589585855237E-3</v>
      </c>
      <c r="M209" s="302">
        <f t="shared" si="46"/>
        <v>2.606604096059876E-3</v>
      </c>
      <c r="N209" s="302">
        <f t="shared" si="46"/>
        <v>2.5901210326139852E-3</v>
      </c>
      <c r="O209" s="302">
        <f t="shared" si="46"/>
        <v>2.6451119768509169E-3</v>
      </c>
      <c r="P209" s="302">
        <f t="shared" si="46"/>
        <v>2.6724705114370166E-3</v>
      </c>
      <c r="Q209" s="302">
        <f t="shared" si="46"/>
        <v>2.6629540774723544E-3</v>
      </c>
      <c r="R209" s="302">
        <f t="shared" si="46"/>
        <v>2.6605542309740943E-3</v>
      </c>
      <c r="S209" s="302">
        <f t="shared" si="46"/>
        <v>2.6585213728724448E-3</v>
      </c>
      <c r="T209" s="302">
        <f t="shared" si="46"/>
        <v>2.6557814672449592E-3</v>
      </c>
      <c r="U209" s="302">
        <f t="shared" si="46"/>
        <v>2.6416587065636924E-3</v>
      </c>
      <c r="V209" s="302">
        <f t="shared" si="46"/>
        <v>2.6508459421036787E-3</v>
      </c>
      <c r="W209" s="302">
        <f t="shared" si="46"/>
        <v>2.6526235092909425E-3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0.55482845100899536</v>
      </c>
      <c r="C210" s="303">
        <f t="shared" si="47"/>
        <v>0.55555091338820883</v>
      </c>
      <c r="D210" s="303">
        <f t="shared" si="47"/>
        <v>0.55601426122292252</v>
      </c>
      <c r="E210" s="303">
        <f t="shared" si="47"/>
        <v>0.55673378021545983</v>
      </c>
      <c r="F210" s="303">
        <f t="shared" si="47"/>
        <v>0.55380183958205076</v>
      </c>
      <c r="G210" s="303">
        <f t="shared" si="47"/>
        <v>0.55353969551589699</v>
      </c>
      <c r="H210" s="303">
        <f t="shared" si="47"/>
        <v>0.55530925588427482</v>
      </c>
      <c r="I210" s="303">
        <f t="shared" si="47"/>
        <v>0.5527648402705303</v>
      </c>
      <c r="J210" s="303">
        <f t="shared" si="47"/>
        <v>0.55298018368452651</v>
      </c>
      <c r="K210" s="303">
        <f t="shared" si="47"/>
        <v>0.55900536867580441</v>
      </c>
      <c r="L210" s="303">
        <f t="shared" si="47"/>
        <v>0.55710906942651406</v>
      </c>
      <c r="M210" s="303">
        <f t="shared" si="47"/>
        <v>0.55701186869480634</v>
      </c>
      <c r="N210" s="303">
        <f t="shared" si="47"/>
        <v>0.55348956088224321</v>
      </c>
      <c r="O210" s="303">
        <f t="shared" si="47"/>
        <v>0.56524071582633506</v>
      </c>
      <c r="P210" s="303">
        <f t="shared" si="47"/>
        <v>0.57108703076828993</v>
      </c>
      <c r="Q210" s="303">
        <f t="shared" si="47"/>
        <v>0.56905175982038569</v>
      </c>
      <c r="R210" s="303">
        <f t="shared" si="47"/>
        <v>0.56853892998550082</v>
      </c>
      <c r="S210" s="303">
        <f t="shared" si="47"/>
        <v>0.56810527301726987</v>
      </c>
      <c r="T210" s="303">
        <f t="shared" si="47"/>
        <v>0.567521342088942</v>
      </c>
      <c r="U210" s="303">
        <f t="shared" si="47"/>
        <v>0.56453831328942128</v>
      </c>
      <c r="V210" s="303">
        <f t="shared" si="47"/>
        <v>0.56647936164980162</v>
      </c>
      <c r="W210" s="303">
        <f t="shared" si="47"/>
        <v>0.56685442230546368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0.15131963955314487</v>
      </c>
      <c r="C211" s="304">
        <f t="shared" si="48"/>
        <v>0.13293883241023899</v>
      </c>
      <c r="D211" s="304">
        <f t="shared" si="48"/>
        <v>0.13080784989628028</v>
      </c>
      <c r="E211" s="304">
        <f t="shared" si="48"/>
        <v>0.12197439969031229</v>
      </c>
      <c r="F211" s="304">
        <f t="shared" si="48"/>
        <v>0.14456510367834632</v>
      </c>
      <c r="G211" s="304">
        <f t="shared" si="48"/>
        <v>0.14342037051533144</v>
      </c>
      <c r="H211" s="304">
        <f t="shared" si="48"/>
        <v>0.14025697970370993</v>
      </c>
      <c r="I211" s="304">
        <f t="shared" si="48"/>
        <v>0.16552711370854417</v>
      </c>
      <c r="J211" s="304">
        <f t="shared" si="48"/>
        <v>0.15348400643149879</v>
      </c>
      <c r="K211" s="304">
        <f t="shared" si="48"/>
        <v>0.14436909590707026</v>
      </c>
      <c r="L211" s="304">
        <f t="shared" si="48"/>
        <v>0.1460559700806176</v>
      </c>
      <c r="M211" s="304">
        <f t="shared" si="48"/>
        <v>0.10908632029774187</v>
      </c>
      <c r="N211" s="304">
        <f t="shared" si="48"/>
        <v>0.14092999930349723</v>
      </c>
      <c r="O211" s="304">
        <f t="shared" si="48"/>
        <v>0.13063452142880208</v>
      </c>
      <c r="P211" s="304">
        <f t="shared" si="48"/>
        <v>0.12627138333336607</v>
      </c>
      <c r="Q211" s="304">
        <f t="shared" si="48"/>
        <v>0.14470686717083001</v>
      </c>
      <c r="R211" s="304">
        <f t="shared" si="48"/>
        <v>0.13729274900036131</v>
      </c>
      <c r="S211" s="304">
        <f t="shared" si="48"/>
        <v>0.1643087770703987</v>
      </c>
      <c r="T211" s="304">
        <f t="shared" si="48"/>
        <v>0.15398826709021307</v>
      </c>
      <c r="U211" s="304">
        <f t="shared" si="48"/>
        <v>0.1467507829060935</v>
      </c>
      <c r="V211" s="304">
        <f t="shared" si="48"/>
        <v>0.1163307624846204</v>
      </c>
      <c r="W211" s="304">
        <f t="shared" si="48"/>
        <v>0.15235209890706897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0.40350881145585071</v>
      </c>
      <c r="C212" s="304">
        <f t="shared" si="49"/>
        <v>0.4226120809779696</v>
      </c>
      <c r="D212" s="304">
        <f t="shared" si="49"/>
        <v>0.42520641132664228</v>
      </c>
      <c r="E212" s="304">
        <f t="shared" si="49"/>
        <v>0.43475938052514779</v>
      </c>
      <c r="F212" s="304">
        <f t="shared" si="49"/>
        <v>0.40923673590370446</v>
      </c>
      <c r="G212" s="304">
        <f t="shared" si="49"/>
        <v>0.41011932500056569</v>
      </c>
      <c r="H212" s="304">
        <f t="shared" si="49"/>
        <v>0.41505227618056512</v>
      </c>
      <c r="I212" s="304">
        <f t="shared" si="49"/>
        <v>0.38723772656198618</v>
      </c>
      <c r="J212" s="304">
        <f t="shared" si="49"/>
        <v>0.39949617725302772</v>
      </c>
      <c r="K212" s="304">
        <f t="shared" si="49"/>
        <v>0.4146362727687341</v>
      </c>
      <c r="L212" s="304">
        <f t="shared" si="49"/>
        <v>0.4110530993458964</v>
      </c>
      <c r="M212" s="304">
        <f t="shared" si="49"/>
        <v>0.44792554839706411</v>
      </c>
      <c r="N212" s="304">
        <f t="shared" si="49"/>
        <v>0.41255956157874596</v>
      </c>
      <c r="O212" s="304">
        <f t="shared" si="49"/>
        <v>0.43460619439753312</v>
      </c>
      <c r="P212" s="304">
        <f t="shared" si="49"/>
        <v>0.44481564743492374</v>
      </c>
      <c r="Q212" s="304">
        <f t="shared" si="49"/>
        <v>0.42434489264955561</v>
      </c>
      <c r="R212" s="304">
        <f t="shared" si="49"/>
        <v>0.43124618098513956</v>
      </c>
      <c r="S212" s="304">
        <f t="shared" si="49"/>
        <v>0.40379649594687128</v>
      </c>
      <c r="T212" s="304">
        <f t="shared" si="49"/>
        <v>0.41353307499872888</v>
      </c>
      <c r="U212" s="304">
        <f t="shared" si="49"/>
        <v>0.41778753038332772</v>
      </c>
      <c r="V212" s="304">
        <f t="shared" si="49"/>
        <v>0.45014859916518146</v>
      </c>
      <c r="W212" s="304">
        <f t="shared" si="49"/>
        <v>0.41450232339839466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0.28430230998797434</v>
      </c>
      <c r="C213" s="303">
        <f t="shared" si="50"/>
        <v>0.28467251040382563</v>
      </c>
      <c r="D213" s="303">
        <f t="shared" si="50"/>
        <v>0.28490993669207293</v>
      </c>
      <c r="E213" s="303">
        <f t="shared" si="50"/>
        <v>0.28527862887302846</v>
      </c>
      <c r="F213" s="303">
        <f t="shared" si="50"/>
        <v>0.28377625909853338</v>
      </c>
      <c r="G213" s="303">
        <f t="shared" si="50"/>
        <v>0.28364193259919535</v>
      </c>
      <c r="H213" s="303">
        <f t="shared" si="50"/>
        <v>0.28454868152217888</v>
      </c>
      <c r="I213" s="303">
        <f t="shared" si="50"/>
        <v>0.28324488530329078</v>
      </c>
      <c r="J213" s="303">
        <f t="shared" si="50"/>
        <v>0.28335523045579408</v>
      </c>
      <c r="K213" s="303">
        <f t="shared" si="50"/>
        <v>0.28644262442055923</v>
      </c>
      <c r="L213" s="303">
        <f t="shared" si="50"/>
        <v>0.28547093261920836</v>
      </c>
      <c r="M213" s="303">
        <f t="shared" si="50"/>
        <v>0.28542112552567006</v>
      </c>
      <c r="N213" s="303">
        <f t="shared" si="50"/>
        <v>0.28361624287089776</v>
      </c>
      <c r="O213" s="303">
        <f t="shared" si="50"/>
        <v>0.28963770858621279</v>
      </c>
      <c r="P213" s="303">
        <f t="shared" si="50"/>
        <v>0.29263344689035375</v>
      </c>
      <c r="Q213" s="303">
        <f t="shared" si="50"/>
        <v>0.2915905439337943</v>
      </c>
      <c r="R213" s="303">
        <f t="shared" si="50"/>
        <v>0.29132776233630542</v>
      </c>
      <c r="S213" s="303">
        <f t="shared" si="50"/>
        <v>0.29110555008748096</v>
      </c>
      <c r="T213" s="303">
        <f t="shared" si="50"/>
        <v>0.29080633523738608</v>
      </c>
      <c r="U213" s="303">
        <f t="shared" si="50"/>
        <v>0.28927778713044938</v>
      </c>
      <c r="V213" s="303">
        <f t="shared" si="50"/>
        <v>0.2902724090386285</v>
      </c>
      <c r="W213" s="303">
        <f t="shared" si="50"/>
        <v>0.29046459566964267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7.753842290039524E-2</v>
      </c>
      <c r="C214" s="304">
        <f t="shared" si="51"/>
        <v>6.8119825276808627E-2</v>
      </c>
      <c r="D214" s="304">
        <f t="shared" si="51"/>
        <v>6.7027878297231974E-2</v>
      </c>
      <c r="E214" s="304">
        <f t="shared" si="51"/>
        <v>6.2501487672970812E-2</v>
      </c>
      <c r="F214" s="304">
        <f t="shared" si="51"/>
        <v>7.4077298748218834E-2</v>
      </c>
      <c r="G214" s="304">
        <f t="shared" si="51"/>
        <v>7.349072053296489E-2</v>
      </c>
      <c r="H214" s="304">
        <f t="shared" si="51"/>
        <v>7.1869752261595282E-2</v>
      </c>
      <c r="I214" s="304">
        <f t="shared" si="51"/>
        <v>8.481854293412619E-2</v>
      </c>
      <c r="J214" s="304">
        <f t="shared" si="51"/>
        <v>7.8647476522390403E-2</v>
      </c>
      <c r="K214" s="304">
        <f t="shared" si="51"/>
        <v>7.3976861465220742E-2</v>
      </c>
      <c r="L214" s="304">
        <f t="shared" si="51"/>
        <v>7.4841240758183158E-2</v>
      </c>
      <c r="M214" s="304">
        <f t="shared" si="51"/>
        <v>5.5897445043302629E-2</v>
      </c>
      <c r="N214" s="304">
        <f t="shared" si="51"/>
        <v>7.2214617465495193E-2</v>
      </c>
      <c r="O214" s="304">
        <f t="shared" si="51"/>
        <v>6.6939062225163021E-2</v>
      </c>
      <c r="P214" s="304">
        <f t="shared" si="51"/>
        <v>6.4703325688809946E-2</v>
      </c>
      <c r="Q214" s="304">
        <f t="shared" si="51"/>
        <v>7.41499404599259E-2</v>
      </c>
      <c r="R214" s="304">
        <f t="shared" si="51"/>
        <v>7.0350836577356843E-2</v>
      </c>
      <c r="S214" s="304">
        <f t="shared" si="51"/>
        <v>8.4194249208853378E-2</v>
      </c>
      <c r="T214" s="304">
        <f t="shared" si="51"/>
        <v>7.8905867147182299E-2</v>
      </c>
      <c r="U214" s="304">
        <f t="shared" si="51"/>
        <v>7.5197273133474685E-2</v>
      </c>
      <c r="V214" s="304">
        <f t="shared" si="51"/>
        <v>5.9609604440605264E-2</v>
      </c>
      <c r="W214" s="304">
        <f t="shared" si="51"/>
        <v>7.8067470354172205E-2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0.20676388708757903</v>
      </c>
      <c r="C215" s="304">
        <f t="shared" si="52"/>
        <v>0.21655268512701703</v>
      </c>
      <c r="D215" s="304">
        <f t="shared" si="52"/>
        <v>0.21788205839484098</v>
      </c>
      <c r="E215" s="304">
        <f t="shared" si="52"/>
        <v>0.22277714120005765</v>
      </c>
      <c r="F215" s="304">
        <f t="shared" si="52"/>
        <v>0.20969896035031454</v>
      </c>
      <c r="G215" s="304">
        <f t="shared" si="52"/>
        <v>0.21015121206623044</v>
      </c>
      <c r="H215" s="304">
        <f t="shared" si="52"/>
        <v>0.2126789292605836</v>
      </c>
      <c r="I215" s="304">
        <f t="shared" si="52"/>
        <v>0.19842634236916462</v>
      </c>
      <c r="J215" s="304">
        <f t="shared" si="52"/>
        <v>0.20470775393340368</v>
      </c>
      <c r="K215" s="304">
        <f t="shared" si="52"/>
        <v>0.21246576295533845</v>
      </c>
      <c r="L215" s="304">
        <f t="shared" si="52"/>
        <v>0.21062969186102526</v>
      </c>
      <c r="M215" s="304">
        <f t="shared" si="52"/>
        <v>0.2295236804823674</v>
      </c>
      <c r="N215" s="304">
        <f t="shared" si="52"/>
        <v>0.2114016254054025</v>
      </c>
      <c r="O215" s="304">
        <f t="shared" si="52"/>
        <v>0.22269864636104975</v>
      </c>
      <c r="P215" s="304">
        <f t="shared" si="52"/>
        <v>0.22793012120154379</v>
      </c>
      <c r="Q215" s="304">
        <f t="shared" si="52"/>
        <v>0.21744060347386837</v>
      </c>
      <c r="R215" s="304">
        <f t="shared" si="52"/>
        <v>0.22097692575894856</v>
      </c>
      <c r="S215" s="304">
        <f t="shared" si="52"/>
        <v>0.20691130087862761</v>
      </c>
      <c r="T215" s="304">
        <f t="shared" si="52"/>
        <v>0.21190046809020377</v>
      </c>
      <c r="U215" s="304">
        <f t="shared" si="52"/>
        <v>0.21408051399697475</v>
      </c>
      <c r="V215" s="304">
        <f t="shared" si="52"/>
        <v>0.23066280459802316</v>
      </c>
      <c r="W215" s="304">
        <f t="shared" si="52"/>
        <v>0.21239712531547045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0.13513385884865572</v>
      </c>
      <c r="C216" s="303">
        <f t="shared" si="53"/>
        <v>0.13403781520390218</v>
      </c>
      <c r="D216" s="303">
        <f t="shared" si="53"/>
        <v>0.13333487278902414</v>
      </c>
      <c r="E216" s="303">
        <f t="shared" si="53"/>
        <v>0.13224329453974679</v>
      </c>
      <c r="F216" s="303">
        <f t="shared" si="53"/>
        <v>0.13669132531680586</v>
      </c>
      <c r="G216" s="303">
        <f t="shared" si="53"/>
        <v>0.13708902261701822</v>
      </c>
      <c r="H216" s="303">
        <f t="shared" si="53"/>
        <v>0.13440443245490435</v>
      </c>
      <c r="I216" s="303">
        <f t="shared" si="53"/>
        <v>0.13826455118671022</v>
      </c>
      <c r="J216" s="303">
        <f t="shared" si="53"/>
        <v>0.13793785489476437</v>
      </c>
      <c r="K216" s="303">
        <f t="shared" si="53"/>
        <v>0.1287970803601908</v>
      </c>
      <c r="L216" s="303">
        <f t="shared" si="53"/>
        <v>0.13167394537152041</v>
      </c>
      <c r="M216" s="303">
        <f t="shared" si="53"/>
        <v>0.1318214080592334</v>
      </c>
      <c r="N216" s="303">
        <f t="shared" si="53"/>
        <v>0.13716508159001975</v>
      </c>
      <c r="O216" s="303">
        <f t="shared" si="53"/>
        <v>0.11933746998635208</v>
      </c>
      <c r="P216" s="303">
        <f t="shared" si="53"/>
        <v>0.11046805820564615</v>
      </c>
      <c r="Q216" s="303">
        <f t="shared" si="53"/>
        <v>0.1135557485441003</v>
      </c>
      <c r="R216" s="303">
        <f t="shared" si="53"/>
        <v>0.11433375982297041</v>
      </c>
      <c r="S216" s="303">
        <f t="shared" si="53"/>
        <v>0.11499166189812654</v>
      </c>
      <c r="T216" s="303">
        <f t="shared" si="53"/>
        <v>0.115877547582241</v>
      </c>
      <c r="U216" s="303">
        <f t="shared" si="53"/>
        <v>0.12040324724933052</v>
      </c>
      <c r="V216" s="303">
        <f t="shared" si="53"/>
        <v>0.11745838974525014</v>
      </c>
      <c r="W216" s="303">
        <f t="shared" si="53"/>
        <v>0.11688936489137712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9.7619092490270395E-3</v>
      </c>
      <c r="C217" s="304">
        <f t="shared" si="54"/>
        <v>8.5761294534711791E-3</v>
      </c>
      <c r="D217" s="304">
        <f t="shared" si="54"/>
        <v>8.4386558381892504E-3</v>
      </c>
      <c r="E217" s="304">
        <f t="shared" si="54"/>
        <v>7.868793660873041E-3</v>
      </c>
      <c r="F217" s="304">
        <f t="shared" si="54"/>
        <v>9.3261616724150571E-3</v>
      </c>
      <c r="G217" s="304">
        <f t="shared" si="54"/>
        <v>9.2523128231533081E-3</v>
      </c>
      <c r="H217" s="304">
        <f t="shared" si="54"/>
        <v>9.0482366429995107E-3</v>
      </c>
      <c r="I217" s="304">
        <f t="shared" si="54"/>
        <v>1.0678459630540439E-2</v>
      </c>
      <c r="J217" s="304">
        <f t="shared" si="54"/>
        <v>9.9015365512759978E-3</v>
      </c>
      <c r="K217" s="304">
        <f t="shared" si="54"/>
        <v>9.3135168493045147E-3</v>
      </c>
      <c r="L217" s="304">
        <f t="shared" si="54"/>
        <v>9.4223402158240526E-3</v>
      </c>
      <c r="M217" s="304">
        <f t="shared" si="54"/>
        <v>7.037359870810769E-3</v>
      </c>
      <c r="N217" s="304">
        <f t="shared" si="54"/>
        <v>9.0916543796220745E-3</v>
      </c>
      <c r="O217" s="304">
        <f t="shared" si="54"/>
        <v>8.4274740988275147E-3</v>
      </c>
      <c r="P217" s="304">
        <f t="shared" si="54"/>
        <v>8.1460000069356921E-3</v>
      </c>
      <c r="Q217" s="304">
        <f t="shared" si="54"/>
        <v>9.3353070969781748E-3</v>
      </c>
      <c r="R217" s="304">
        <f t="shared" si="54"/>
        <v>8.8570086490344212E-3</v>
      </c>
      <c r="S217" s="304">
        <f t="shared" si="54"/>
        <v>1.0599862485242827E-2</v>
      </c>
      <c r="T217" s="304">
        <f t="shared" si="54"/>
        <v>9.934067337119528E-3</v>
      </c>
      <c r="U217" s="304">
        <f t="shared" si="54"/>
        <v>9.4671638736611059E-3</v>
      </c>
      <c r="V217" s="304">
        <f t="shared" si="54"/>
        <v>7.5047122078700608E-3</v>
      </c>
      <c r="W217" s="304">
        <f t="shared" si="54"/>
        <v>9.828515107632569E-3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9.9340851387612672E-2</v>
      </c>
      <c r="C218" s="304">
        <f t="shared" si="55"/>
        <v>9.8198200361275731E-2</v>
      </c>
      <c r="D218" s="304">
        <f t="shared" si="55"/>
        <v>9.7465366522346178E-2</v>
      </c>
      <c r="E218" s="304">
        <f t="shared" si="55"/>
        <v>9.6327370774792698E-2</v>
      </c>
      <c r="F218" s="304">
        <f t="shared" si="55"/>
        <v>0.10096454645380498</v>
      </c>
      <c r="G218" s="304">
        <f t="shared" si="55"/>
        <v>0.10137915515158291</v>
      </c>
      <c r="H218" s="304">
        <f t="shared" si="55"/>
        <v>9.8580407383901156E-2</v>
      </c>
      <c r="I218" s="304">
        <f t="shared" si="55"/>
        <v>0.1026046710633591</v>
      </c>
      <c r="J218" s="304">
        <f t="shared" si="55"/>
        <v>0.10226408257030169</v>
      </c>
      <c r="K218" s="304">
        <f t="shared" si="55"/>
        <v>9.2734612230827004E-2</v>
      </c>
      <c r="L218" s="304">
        <f t="shared" si="55"/>
        <v>9.5733811006863165E-2</v>
      </c>
      <c r="M218" s="304">
        <f t="shared" si="55"/>
        <v>9.5887544293188937E-2</v>
      </c>
      <c r="N218" s="304">
        <f t="shared" si="55"/>
        <v>0.10145844840233852</v>
      </c>
      <c r="O218" s="304">
        <f t="shared" si="55"/>
        <v>8.287274810328249E-2</v>
      </c>
      <c r="P218" s="304">
        <f t="shared" si="55"/>
        <v>7.3626179754710488E-2</v>
      </c>
      <c r="Q218" s="304">
        <f t="shared" si="55"/>
        <v>7.6845169178658745E-2</v>
      </c>
      <c r="R218" s="304">
        <f t="shared" si="55"/>
        <v>7.7656264056743876E-2</v>
      </c>
      <c r="S218" s="304">
        <f t="shared" si="55"/>
        <v>7.8342142143352167E-2</v>
      </c>
      <c r="T218" s="304">
        <f t="shared" si="55"/>
        <v>7.9265698289456052E-2</v>
      </c>
      <c r="U218" s="304">
        <f t="shared" si="55"/>
        <v>8.3983838650391718E-2</v>
      </c>
      <c r="V218" s="304">
        <f t="shared" si="55"/>
        <v>8.0913760533851742E-2</v>
      </c>
      <c r="W218" s="304">
        <f t="shared" si="55"/>
        <v>8.0320539824805762E-2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2.6031098212016004E-2</v>
      </c>
      <c r="C219" s="305">
        <f t="shared" si="56"/>
        <v>2.7263485389155254E-2</v>
      </c>
      <c r="D219" s="305">
        <f t="shared" si="56"/>
        <v>2.7430850428488723E-2</v>
      </c>
      <c r="E219" s="305">
        <f t="shared" si="56"/>
        <v>2.8047130104081067E-2</v>
      </c>
      <c r="F219" s="305">
        <f t="shared" si="56"/>
        <v>2.6400617190585833E-2</v>
      </c>
      <c r="G219" s="305">
        <f t="shared" si="56"/>
        <v>2.6457554642282E-2</v>
      </c>
      <c r="H219" s="305">
        <f t="shared" si="56"/>
        <v>2.6775788428003679E-2</v>
      </c>
      <c r="I219" s="305">
        <f t="shared" si="56"/>
        <v>2.4981420492810665E-2</v>
      </c>
      <c r="J219" s="305">
        <f t="shared" si="56"/>
        <v>2.5772235773186686E-2</v>
      </c>
      <c r="K219" s="305">
        <f t="shared" si="56"/>
        <v>2.6748951280059267E-2</v>
      </c>
      <c r="L219" s="305">
        <f t="shared" si="56"/>
        <v>2.6517794148833214E-2</v>
      </c>
      <c r="M219" s="305">
        <f t="shared" si="56"/>
        <v>2.889650389523369E-2</v>
      </c>
      <c r="N219" s="305">
        <f t="shared" si="56"/>
        <v>2.6614978808059148E-2</v>
      </c>
      <c r="O219" s="305">
        <f t="shared" si="56"/>
        <v>2.8037247784242082E-2</v>
      </c>
      <c r="P219" s="305">
        <f t="shared" si="56"/>
        <v>2.8695878443999956E-2</v>
      </c>
      <c r="Q219" s="305">
        <f t="shared" si="56"/>
        <v>2.737527226846339E-2</v>
      </c>
      <c r="R219" s="305">
        <f t="shared" si="56"/>
        <v>2.7820487117192112E-2</v>
      </c>
      <c r="S219" s="305">
        <f t="shared" si="56"/>
        <v>2.6049657269531529E-2</v>
      </c>
      <c r="T219" s="305">
        <f t="shared" si="56"/>
        <v>2.6677781955665419E-2</v>
      </c>
      <c r="U219" s="305">
        <f t="shared" si="56"/>
        <v>2.6952244725277706E-2</v>
      </c>
      <c r="V219" s="305">
        <f t="shared" si="56"/>
        <v>2.9039917003528329E-2</v>
      </c>
      <c r="W219" s="305">
        <f t="shared" si="56"/>
        <v>2.6740309958938783E-2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1266.4036821227257</v>
      </c>
      <c r="C233" s="274">
        <f t="shared" si="58"/>
        <v>1254.8384923695235</v>
      </c>
      <c r="D233" s="274">
        <f t="shared" si="58"/>
        <v>1268.4368696362892</v>
      </c>
      <c r="E233" s="274">
        <f t="shared" si="58"/>
        <v>1281.3550668933144</v>
      </c>
      <c r="F233" s="274">
        <f t="shared" si="58"/>
        <v>1274.6325778549033</v>
      </c>
      <c r="G233" s="274">
        <f t="shared" si="58"/>
        <v>1271.111611299516</v>
      </c>
      <c r="H233" s="274">
        <f t="shared" si="58"/>
        <v>1275.9496524486576</v>
      </c>
      <c r="I233" s="274">
        <f t="shared" si="58"/>
        <v>1363.392783622259</v>
      </c>
      <c r="J233" s="274">
        <f t="shared" si="58"/>
        <v>1357.4721852917094</v>
      </c>
      <c r="K233" s="274">
        <f t="shared" si="58"/>
        <v>1269.567919334849</v>
      </c>
      <c r="L233" s="274">
        <f t="shared" si="58"/>
        <v>1303.0873613266688</v>
      </c>
      <c r="M233" s="274">
        <f t="shared" si="58"/>
        <v>1265.9292813751188</v>
      </c>
      <c r="N233" s="274">
        <f t="shared" si="58"/>
        <v>1200.5396709253114</v>
      </c>
      <c r="O233" s="274">
        <f t="shared" si="58"/>
        <v>1186.8421715251279</v>
      </c>
      <c r="P233" s="274">
        <f t="shared" si="58"/>
        <v>1119.401107341002</v>
      </c>
      <c r="Q233" s="274">
        <f t="shared" si="58"/>
        <v>1141.4809322109829</v>
      </c>
      <c r="R233" s="274">
        <f t="shared" si="58"/>
        <v>1201.9622592070778</v>
      </c>
      <c r="S233" s="274">
        <f t="shared" si="58"/>
        <v>1216.3196949771918</v>
      </c>
      <c r="T233" s="274">
        <f t="shared" si="58"/>
        <v>1212.5855323490623</v>
      </c>
      <c r="U233" s="274">
        <f t="shared" si="58"/>
        <v>1226.7689857405244</v>
      </c>
      <c r="V233" s="274">
        <f t="shared" si="58"/>
        <v>1241.6155923773829</v>
      </c>
      <c r="W233" s="274">
        <f t="shared" si="58"/>
        <v>1198.920778629174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1.4585180517910383</v>
      </c>
      <c r="C234" s="275">
        <f>IF(C$35=0,0,C$35/NFM!C$13*1000)</f>
        <v>1.4451984142488261</v>
      </c>
      <c r="D234" s="275">
        <f>IF(D$35=0,0,D$35/NFM!D$13*1000)</f>
        <v>1.4608596753470482</v>
      </c>
      <c r="E234" s="275">
        <f>IF(E$35=0,0,E$35/NFM!E$13*1000)</f>
        <v>1.475737572624181</v>
      </c>
      <c r="F234" s="275">
        <f>IF(F$35=0,0,F$35/NFM!F$13*1000)</f>
        <v>1.4679952770557103</v>
      </c>
      <c r="G234" s="275">
        <f>IF(G$35=0,0,G$35/NFM!G$13*1000)</f>
        <v>1.4639401772852694</v>
      </c>
      <c r="H234" s="275">
        <f>IF(H$35=0,0,H$35/NFM!H$13*1000)</f>
        <v>1.4695121528348827</v>
      </c>
      <c r="I234" s="275">
        <f>IF(I$35=0,0,I$35/NFM!I$13*1000)</f>
        <v>1.5702204712974148</v>
      </c>
      <c r="J234" s="275">
        <f>IF(J$35=0,0,J$35/NFM!J$13*1000)</f>
        <v>1.5634017138465126</v>
      </c>
      <c r="K234" s="275">
        <f>IF(K$35=0,0,K$35/NFM!K$13*1000)</f>
        <v>1.4621623061150371</v>
      </c>
      <c r="L234" s="275">
        <f>IF(L$35=0,0,L$35/NFM!L$13*1000)</f>
        <v>1.5007666721039843</v>
      </c>
      <c r="M234" s="275">
        <f>IF(M$35=0,0,M$35/NFM!M$13*1000)</f>
        <v>1.4579716841010633</v>
      </c>
      <c r="N234" s="275">
        <f>IF(N$35=0,0,N$35/NFM!N$13*1000)</f>
        <v>1.3826624216735621</v>
      </c>
      <c r="O234" s="275">
        <f>IF(O$35=0,0,O$35/NFM!O$13*1000)</f>
        <v>1.366887001541242</v>
      </c>
      <c r="P234" s="275">
        <f>IF(P$35=0,0,P$35/NFM!P$13*1000)</f>
        <v>1.2892150783262586</v>
      </c>
      <c r="Q234" s="275">
        <f>IF(Q$35=0,0,Q$35/NFM!Q$13*1000)</f>
        <v>1.3146444288770138</v>
      </c>
      <c r="R234" s="275">
        <f>IF(R$35=0,0,R$35/NFM!R$13*1000)</f>
        <v>1.3843008176437899</v>
      </c>
      <c r="S234" s="275">
        <f>IF(S$35=0,0,S$35/NFM!S$13*1000)</f>
        <v>1.400836286976908</v>
      </c>
      <c r="T234" s="275">
        <f>IF(T$35=0,0,T$35/NFM!T$13*1000)</f>
        <v>1.3965356491459842</v>
      </c>
      <c r="U234" s="275">
        <f>IF(U$35=0,0,U$35/NFM!U$13*1000)</f>
        <v>1.4128707428297462</v>
      </c>
      <c r="V234" s="275">
        <f>IF(V$35=0,0,V$35/NFM!V$13*1000)</f>
        <v>1.4299695906118173</v>
      </c>
      <c r="W234" s="275">
        <f>IF(W$35=0,0,W$35/NFM!W$13*1000)</f>
        <v>1.3807979422292829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0.67781157303228523</v>
      </c>
      <c r="C235" s="276">
        <f>IF(C$36=0,0,C$36/NFM!C$13*1000)</f>
        <v>0.6716215882983837</v>
      </c>
      <c r="D235" s="276">
        <f>IF(D$36=0,0,D$36/NFM!D$13*1000)</f>
        <v>0.67889978688332353</v>
      </c>
      <c r="E235" s="276">
        <f>IF(E$36=0,0,E$36/NFM!E$13*1000)</f>
        <v>0.68581393576508953</v>
      </c>
      <c r="F235" s="276">
        <f>IF(F$36=0,0,F$36/NFM!F$13*1000)</f>
        <v>0.68221588805378297</v>
      </c>
      <c r="G235" s="276">
        <f>IF(G$36=0,0,G$36/NFM!G$13*1000)</f>
        <v>0.68033137688792522</v>
      </c>
      <c r="H235" s="276">
        <f>IF(H$36=0,0,H$36/NFM!H$13*1000)</f>
        <v>0.68292081999254928</v>
      </c>
      <c r="I235" s="276">
        <f>IF(I$36=0,0,I$36/NFM!I$13*1000)</f>
        <v>0.72972261560330764</v>
      </c>
      <c r="J235" s="276">
        <f>IF(J$36=0,0,J$36/NFM!J$13*1000)</f>
        <v>0.72655376026535301</v>
      </c>
      <c r="K235" s="276">
        <f>IF(K$36=0,0,K$36/NFM!K$13*1000)</f>
        <v>0.67950515354906127</v>
      </c>
      <c r="L235" s="276">
        <f>IF(L$36=0,0,L$36/NFM!L$13*1000)</f>
        <v>0.69744561441942898</v>
      </c>
      <c r="M235" s="276">
        <f>IF(M$36=0,0,M$36/NFM!M$13*1000)</f>
        <v>0.67755766164398212</v>
      </c>
      <c r="N235" s="276">
        <f>IF(N$36=0,0,N$36/NFM!N$13*1000)</f>
        <v>0.64255947319701445</v>
      </c>
      <c r="O235" s="276">
        <f>IF(O$36=0,0,O$36/NFM!O$13*1000)</f>
        <v>0.63522822191630424</v>
      </c>
      <c r="P235" s="276">
        <f>IF(P$36=0,0,P$36/NFM!P$13*1000)</f>
        <v>0.59913204306535228</v>
      </c>
      <c r="Q235" s="276">
        <f>IF(Q$36=0,0,Q$36/NFM!Q$13*1000)</f>
        <v>0.6109497288847574</v>
      </c>
      <c r="R235" s="276">
        <f>IF(R$36=0,0,R$36/NFM!R$13*1000)</f>
        <v>0.64332087875415978</v>
      </c>
      <c r="S235" s="276">
        <f>IF(S$36=0,0,S$36/NFM!S$13*1000)</f>
        <v>0.65100534482281425</v>
      </c>
      <c r="T235" s="276">
        <f>IF(T$36=0,0,T$36/NFM!T$13*1000)</f>
        <v>0.64900672568358475</v>
      </c>
      <c r="U235" s="276">
        <f>IF(U$36=0,0,U$36/NFM!U$13*1000)</f>
        <v>0.6565980719352299</v>
      </c>
      <c r="V235" s="276">
        <f>IF(V$36=0,0,V$36/NFM!V$13*1000)</f>
        <v>0.66454435473781392</v>
      </c>
      <c r="W235" s="276">
        <f>IF(W$36=0,0,W$36/NFM!W$13*1000)</f>
        <v>0.64169300072280644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19.87682361327926</v>
      </c>
      <c r="C236" s="276">
        <f>IF(C$37=0,0,C$37/NFM!C$13*1000)</f>
        <v>19.695302317951956</v>
      </c>
      <c r="D236" s="276">
        <f>IF(D$37=0,0,D$37/NFM!D$13*1000)</f>
        <v>19.908735483231329</v>
      </c>
      <c r="E236" s="276">
        <f>IF(E$37=0,0,E$37/NFM!E$13*1000)</f>
        <v>20.111492891376482</v>
      </c>
      <c r="F236" s="276">
        <f>IF(F$37=0,0,F$37/NFM!F$13*1000)</f>
        <v>20.005980146308026</v>
      </c>
      <c r="G236" s="276">
        <f>IF(G$37=0,0,G$37/NFM!G$13*1000)</f>
        <v>19.950716858498652</v>
      </c>
      <c r="H236" s="276">
        <f>IF(H$37=0,0,H$37/NFM!H$13*1000)</f>
        <v>20.02665227461582</v>
      </c>
      <c r="I236" s="276">
        <f>IF(I$37=0,0,I$37/NFM!I$13*1000)</f>
        <v>21.399114878017663</v>
      </c>
      <c r="J236" s="276">
        <f>IF(J$37=0,0,J$37/NFM!J$13*1000)</f>
        <v>21.306188198812777</v>
      </c>
      <c r="K236" s="276">
        <f>IF(K$37=0,0,K$37/NFM!K$13*1000)</f>
        <v>19.926487860020057</v>
      </c>
      <c r="L236" s="276">
        <f>IF(L$37=0,0,L$37/NFM!L$13*1000)</f>
        <v>20.452591854771786</v>
      </c>
      <c r="M236" s="276">
        <f>IF(M$37=0,0,M$37/NFM!M$13*1000)</f>
        <v>19.869377662104171</v>
      </c>
      <c r="N236" s="276">
        <f>IF(N$37=0,0,N$37/NFM!N$13*1000)</f>
        <v>18.843055825443027</v>
      </c>
      <c r="O236" s="276">
        <f>IF(O$37=0,0,O$37/NFM!O$13*1000)</f>
        <v>18.628066889920134</v>
      </c>
      <c r="P236" s="276">
        <f>IF(P$37=0,0,P$37/NFM!P$13*1000)</f>
        <v>17.569546485902812</v>
      </c>
      <c r="Q236" s="276">
        <f>IF(Q$37=0,0,Q$37/NFM!Q$13*1000)</f>
        <v>17.91610010920347</v>
      </c>
      <c r="R236" s="276">
        <f>IF(R$37=0,0,R$37/NFM!R$13*1000)</f>
        <v>18.865384042545958</v>
      </c>
      <c r="S236" s="276">
        <f>IF(S$37=0,0,S$37/NFM!S$13*1000)</f>
        <v>19.090731001326191</v>
      </c>
      <c r="T236" s="276">
        <f>IF(T$37=0,0,T$37/NFM!T$13*1000)</f>
        <v>19.032121497326639</v>
      </c>
      <c r="U236" s="276">
        <f>IF(U$37=0,0,U$37/NFM!U$13*1000)</f>
        <v>19.254737717578291</v>
      </c>
      <c r="V236" s="276">
        <f>IF(V$37=0,0,V$37/NFM!V$13*1000)</f>
        <v>19.487762451785159</v>
      </c>
      <c r="W236" s="276">
        <f>IF(W$37=0,0,W$37/NFM!W$13*1000)</f>
        <v>18.81764652111594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0.48617268393034574</v>
      </c>
      <c r="C237" s="276">
        <f>IF(C$38=0,0,C$38/NFM!C$13*1000)</f>
        <v>0.48173280474960867</v>
      </c>
      <c r="D237" s="276">
        <f>IF(D$38=0,0,D$38/NFM!D$13*1000)</f>
        <v>0.4869532251156824</v>
      </c>
      <c r="E237" s="276">
        <f>IF(E$38=0,0,E$38/NFM!E$13*1000)</f>
        <v>0.49191252420806014</v>
      </c>
      <c r="F237" s="276">
        <f>IF(F$38=0,0,F$38/NFM!F$13*1000)</f>
        <v>0.48933175901856996</v>
      </c>
      <c r="G237" s="276">
        <f>IF(G$38=0,0,G$38/NFM!G$13*1000)</f>
        <v>0.48798005909508957</v>
      </c>
      <c r="H237" s="276">
        <f>IF(H$38=0,0,H$38/NFM!H$13*1000)</f>
        <v>0.48983738427829399</v>
      </c>
      <c r="I237" s="276">
        <f>IF(I$38=0,0,I$38/NFM!I$13*1000)</f>
        <v>0.52340682376580472</v>
      </c>
      <c r="J237" s="276">
        <f>IF(J$38=0,0,J$38/NFM!J$13*1000)</f>
        <v>0.5211339046155038</v>
      </c>
      <c r="K237" s="276">
        <f>IF(K$38=0,0,K$38/NFM!K$13*1000)</f>
        <v>0.48738743537167889</v>
      </c>
      <c r="L237" s="276">
        <f>IF(L$38=0,0,L$38/NFM!L$13*1000)</f>
        <v>0.50025555736799443</v>
      </c>
      <c r="M237" s="276">
        <f>IF(M$38=0,0,M$38/NFM!M$13*1000)</f>
        <v>0.48599056136702096</v>
      </c>
      <c r="N237" s="276">
        <f>IF(N$38=0,0,N$38/NFM!N$13*1000)</f>
        <v>0.46088747389118678</v>
      </c>
      <c r="O237" s="276">
        <f>IF(O$38=0,0,O$38/NFM!O$13*1000)</f>
        <v>0.45562900051374733</v>
      </c>
      <c r="P237" s="276">
        <f>IF(P$38=0,0,P$38/NFM!P$13*1000)</f>
        <v>0.42973835944208583</v>
      </c>
      <c r="Q237" s="276">
        <f>IF(Q$38=0,0,Q$38/NFM!Q$13*1000)</f>
        <v>0.43821480962567116</v>
      </c>
      <c r="R237" s="276">
        <f>IF(R$38=0,0,R$38/NFM!R$13*1000)</f>
        <v>0.46143360588126309</v>
      </c>
      <c r="S237" s="276">
        <f>IF(S$38=0,0,S$38/NFM!S$13*1000)</f>
        <v>0.46694542899230235</v>
      </c>
      <c r="T237" s="276">
        <f>IF(T$38=0,0,T$38/NFM!T$13*1000)</f>
        <v>0.46551188304866103</v>
      </c>
      <c r="U237" s="276">
        <f>IF(U$38=0,0,U$38/NFM!U$13*1000)</f>
        <v>0.47095691427658165</v>
      </c>
      <c r="V237" s="276">
        <f>IF(V$38=0,0,V$38/NFM!V$13*1000)</f>
        <v>0.47665653020393878</v>
      </c>
      <c r="W237" s="276">
        <f>IF(W$38=0,0,W$38/NFM!W$13*1000)</f>
        <v>0.46026598074309422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2.5636137177542433</v>
      </c>
      <c r="C238" s="277">
        <f>IF(C$39=0,0,C$39/NFM!C$13*1000)</f>
        <v>2.5124757109887033</v>
      </c>
      <c r="D238" s="277">
        <f>IF(D$39=0,0,D$39/NFM!D$13*1000)</f>
        <v>2.5349916372503962</v>
      </c>
      <c r="E238" s="277">
        <f>IF(E$39=0,0,E$39/NFM!E$13*1000)</f>
        <v>2.5488745478728778</v>
      </c>
      <c r="F238" s="277">
        <f>IF(F$39=0,0,F$39/NFM!F$13*1000)</f>
        <v>2.5792797545234301</v>
      </c>
      <c r="G238" s="277">
        <f>IF(G$39=0,0,G$39/NFM!G$13*1000)</f>
        <v>2.5722206694943721</v>
      </c>
      <c r="H238" s="277">
        <f>IF(H$39=0,0,H$39/NFM!H$13*1000)</f>
        <v>2.5670653718140257</v>
      </c>
      <c r="I238" s="277">
        <f>IF(I$39=0,0,I$39/NFM!I$13*1000)</f>
        <v>2.7979069020607557</v>
      </c>
      <c r="J238" s="277">
        <f>IF(J$39=0,0,J$39/NFM!J$13*1000)</f>
        <v>2.765407875835368</v>
      </c>
      <c r="K238" s="277">
        <f>IF(K$39=0,0,K$39/NFM!K$13*1000)</f>
        <v>2.5313402906399505</v>
      </c>
      <c r="L238" s="277">
        <f>IF(L$39=0,0,L$39/NFM!L$13*1000)</f>
        <v>2.6155498282729073</v>
      </c>
      <c r="M238" s="277">
        <f>IF(M$39=0,0,M$39/NFM!M$13*1000)</f>
        <v>2.5031638359181159</v>
      </c>
      <c r="N238" s="277">
        <f>IF(N$39=0,0,N$39/NFM!N$13*1000)</f>
        <v>2.3462495205135112</v>
      </c>
      <c r="O238" s="277">
        <f>IF(O$39=0,0,O$39/NFM!O$13*1000)</f>
        <v>2.298426272663701</v>
      </c>
      <c r="P238" s="277">
        <f>IF(P$39=0,0,P$39/NFM!P$13*1000)</f>
        <v>2.0923290205834864</v>
      </c>
      <c r="Q238" s="277">
        <f>IF(Q$39=0,0,Q$39/NFM!Q$13*1000)</f>
        <v>2.1696842865282062</v>
      </c>
      <c r="R238" s="277">
        <f>IF(R$39=0,0,R$39/NFM!R$13*1000)</f>
        <v>2.2935747165517051</v>
      </c>
      <c r="S238" s="277">
        <f>IF(S$39=0,0,S$39/NFM!S$13*1000)</f>
        <v>2.3246880366436891</v>
      </c>
      <c r="T238" s="277">
        <f>IF(T$39=0,0,T$39/NFM!T$13*1000)</f>
        <v>2.3276515947164937</v>
      </c>
      <c r="U238" s="277">
        <f>IF(U$39=0,0,U$39/NFM!U$13*1000)</f>
        <v>2.3937883380423726</v>
      </c>
      <c r="V238" s="277">
        <f>IF(V$39=0,0,V$39/NFM!V$13*1000)</f>
        <v>2.3939423405057907</v>
      </c>
      <c r="W238" s="277">
        <f>IF(W$39=0,0,W$39/NFM!W$13*1000)</f>
        <v>2.3111457577721564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1052.6364622356928</v>
      </c>
      <c r="C239" s="278">
        <f>IF(C$45=0,0,C$45/NFM!C$13*1000)</f>
        <v>1045.2988821802053</v>
      </c>
      <c r="D239" s="278">
        <f>IF(D$45=0,0,D$45/NFM!D$13*1000)</f>
        <v>1057.2069087657135</v>
      </c>
      <c r="E239" s="278">
        <f>IF(E$45=0,0,E$45/NFM!E$13*1000)</f>
        <v>1069.185424403297</v>
      </c>
      <c r="F239" s="278">
        <f>IF(F$45=0,0,F$45/NFM!F$13*1000)</f>
        <v>1058.9448567313082</v>
      </c>
      <c r="G239" s="278">
        <f>IF(G$45=0,0,G$45/NFM!G$13*1000)</f>
        <v>1055.8625502751347</v>
      </c>
      <c r="H239" s="278">
        <f>IF(H$45=0,0,H$45/NFM!H$13*1000)</f>
        <v>1061.9177662696318</v>
      </c>
      <c r="I239" s="278">
        <f>IF(I$45=0,0,I$45/NFM!I$13*1000)</f>
        <v>1129.391723791183</v>
      </c>
      <c r="J239" s="278">
        <f>IF(J$45=0,0,J$45/NFM!J$13*1000)</f>
        <v>1126.0019860114946</v>
      </c>
      <c r="K239" s="278">
        <f>IF(K$45=0,0,K$45/NFM!K$13*1000)</f>
        <v>1060.2371466428301</v>
      </c>
      <c r="L239" s="278">
        <f>IF(L$45=0,0,L$45/NFM!L$13*1000)</f>
        <v>1085.9705786958632</v>
      </c>
      <c r="M239" s="278">
        <f>IF(M$45=0,0,M$45/NFM!M$13*1000)</f>
        <v>1057.4748405479586</v>
      </c>
      <c r="N239" s="278">
        <f>IF(N$45=0,0,N$45/NFM!N$13*1000)</f>
        <v>1002.8374454494123</v>
      </c>
      <c r="O239" s="278">
        <f>IF(O$45=0,0,O$45/NFM!O$13*1000)</f>
        <v>998.81264073782461</v>
      </c>
      <c r="P239" s="278">
        <f>IF(P$45=0,0,P$45/NFM!P$13*1000)</f>
        <v>949.59514059962532</v>
      </c>
      <c r="Q239" s="278">
        <f>IF(Q$45=0,0,Q$45/NFM!Q$13*1000)</f>
        <v>965.08190795700614</v>
      </c>
      <c r="R239" s="278">
        <f>IF(R$45=0,0,R$45/NFM!R$13*1000)</f>
        <v>1015.3911052542521</v>
      </c>
      <c r="S239" s="278">
        <f>IF(S$45=0,0,S$45/NFM!S$13*1000)</f>
        <v>1027.0640814905494</v>
      </c>
      <c r="T239" s="278">
        <f>IF(T$45=0,0,T$45/NFM!T$13*1000)</f>
        <v>1022.9674213451698</v>
      </c>
      <c r="U239" s="278">
        <f>IF(U$45=0,0,U$45/NFM!U$13*1000)</f>
        <v>1030.8654643446905</v>
      </c>
      <c r="V239" s="278">
        <f>IF(V$45=0,0,V$45/NFM!V$13*1000)</f>
        <v>1046.234102283732</v>
      </c>
      <c r="W239" s="278">
        <f>IF(W$45=0,0,W$45/NFM!W$13*1000)</f>
        <v>1010.4773348972054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137.40543492478031</v>
      </c>
      <c r="C240" s="278">
        <f>IF(C$46=0,0,C$46/NFM!C$13*1000)</f>
        <v>134.66452274595133</v>
      </c>
      <c r="D240" s="278">
        <f>IF(D$46=0,0,D$46/NFM!D$13*1000)</f>
        <v>135.87133897543868</v>
      </c>
      <c r="E240" s="278">
        <f>IF(E$46=0,0,E$46/NFM!E$13*1000)</f>
        <v>136.61543991345951</v>
      </c>
      <c r="F240" s="278">
        <f>IF(F$46=0,0,F$46/NFM!F$13*1000)</f>
        <v>138.24510846097255</v>
      </c>
      <c r="G240" s="278">
        <f>IF(G$46=0,0,G$46/NFM!G$13*1000)</f>
        <v>137.86675323457027</v>
      </c>
      <c r="H240" s="278">
        <f>IF(H$46=0,0,H$46/NFM!H$13*1000)</f>
        <v>137.59043784624603</v>
      </c>
      <c r="I240" s="278">
        <f>IF(I$46=0,0,I$46/NFM!I$13*1000)</f>
        <v>149.96316024298835</v>
      </c>
      <c r="J240" s="278">
        <f>IF(J$46=0,0,J$46/NFM!J$13*1000)</f>
        <v>148.22126644588258</v>
      </c>
      <c r="K240" s="278">
        <f>IF(K$46=0,0,K$46/NFM!K$13*1000)</f>
        <v>135.67563286511685</v>
      </c>
      <c r="L240" s="278">
        <f>IF(L$46=0,0,L$46/NFM!L$13*1000)</f>
        <v>140.18912413844618</v>
      </c>
      <c r="M240" s="278">
        <f>IF(M$46=0,0,M$46/NFM!M$13*1000)</f>
        <v>134.16542171712706</v>
      </c>
      <c r="N240" s="278">
        <f>IF(N$46=0,0,N$46/NFM!N$13*1000)</f>
        <v>125.75507517982525</v>
      </c>
      <c r="O240" s="278">
        <f>IF(O$46=0,0,O$46/NFM!O$13*1000)</f>
        <v>123.19182857024043</v>
      </c>
      <c r="P240" s="278">
        <f>IF(P$46=0,0,P$46/NFM!P$13*1000)</f>
        <v>112.14535836189258</v>
      </c>
      <c r="Q240" s="278">
        <f>IF(Q$46=0,0,Q$46/NFM!Q$13*1000)</f>
        <v>116.2911287530129</v>
      </c>
      <c r="R240" s="278">
        <f>IF(R$46=0,0,R$46/NFM!R$13*1000)</f>
        <v>122.93142987080779</v>
      </c>
      <c r="S240" s="278">
        <f>IF(S$46=0,0,S$46/NFM!S$13*1000)</f>
        <v>124.59921132933471</v>
      </c>
      <c r="T240" s="278">
        <f>IF(T$46=0,0,T$46/NFM!T$13*1000)</f>
        <v>124.75839700661888</v>
      </c>
      <c r="U240" s="278">
        <f>IF(U$46=0,0,U$46/NFM!U$13*1000)</f>
        <v>128.31115350668782</v>
      </c>
      <c r="V240" s="278">
        <f>IF(V$46=0,0,V$46/NFM!V$13*1000)</f>
        <v>128.31435278412761</v>
      </c>
      <c r="W240" s="278">
        <f>IF(W$46=0,0,W$46/NFM!W$13*1000)</f>
        <v>123.87543983521125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51.298845322465382</v>
      </c>
      <c r="C241" s="279">
        <f>IF(C$53=0,0,C$53/NFM!C$13*1000)</f>
        <v>50.068756607129302</v>
      </c>
      <c r="D241" s="279">
        <f>IF(D$53=0,0,D$53/NFM!D$13*1000)</f>
        <v>50.288182087309217</v>
      </c>
      <c r="E241" s="279">
        <f>IF(E$53=0,0,E$53/NFM!E$13*1000)</f>
        <v>50.240371104711087</v>
      </c>
      <c r="F241" s="279">
        <f>IF(F$53=0,0,F$53/NFM!F$13*1000)</f>
        <v>52.217809837662934</v>
      </c>
      <c r="G241" s="279">
        <f>IF(G$53=0,0,G$53/NFM!G$13*1000)</f>
        <v>52.227118648549485</v>
      </c>
      <c r="H241" s="279">
        <f>IF(H$53=0,0,H$53/NFM!H$13*1000)</f>
        <v>51.205460329244211</v>
      </c>
      <c r="I241" s="279">
        <f>IF(I$53=0,0,I$53/NFM!I$13*1000)</f>
        <v>57.017527897342646</v>
      </c>
      <c r="J241" s="279">
        <f>IF(J$53=0,0,J$53/NFM!J$13*1000)</f>
        <v>56.366247380956764</v>
      </c>
      <c r="K241" s="279">
        <f>IF(K$53=0,0,K$53/NFM!K$13*1000)</f>
        <v>48.568256781206493</v>
      </c>
      <c r="L241" s="279">
        <f>IF(L$53=0,0,L$53/NFM!L$13*1000)</f>
        <v>51.161048965423248</v>
      </c>
      <c r="M241" s="279">
        <f>IF(M$53=0,0,M$53/NFM!M$13*1000)</f>
        <v>49.294957704898671</v>
      </c>
      <c r="N241" s="279">
        <f>IF(N$53=0,0,N$53/NFM!N$13*1000)</f>
        <v>48.271735581355486</v>
      </c>
      <c r="O241" s="279">
        <f>IF(O$53=0,0,O$53/NFM!O$13*1000)</f>
        <v>41.453464830507755</v>
      </c>
      <c r="P241" s="279">
        <f>IF(P$53=0,0,P$53/NFM!P$13*1000)</f>
        <v>35.680647392164296</v>
      </c>
      <c r="Q241" s="279">
        <f>IF(Q$53=0,0,Q$53/NFM!Q$13*1000)</f>
        <v>37.658302137844828</v>
      </c>
      <c r="R241" s="279">
        <f>IF(R$53=0,0,R$53/NFM!R$13*1000)</f>
        <v>39.991710020641044</v>
      </c>
      <c r="S241" s="279">
        <f>IF(S$53=0,0,S$53/NFM!S$13*1000)</f>
        <v>40.722196058545599</v>
      </c>
      <c r="T241" s="279">
        <f>IF(T$53=0,0,T$53/NFM!T$13*1000)</f>
        <v>40.988886647352267</v>
      </c>
      <c r="U241" s="279">
        <f>IF(U$53=0,0,U$53/NFM!U$13*1000)</f>
        <v>43.40341610448381</v>
      </c>
      <c r="V241" s="279">
        <f>IF(V$53=0,0,V$53/NFM!V$13*1000)</f>
        <v>42.614262041678764</v>
      </c>
      <c r="W241" s="279">
        <f>IF(W$53=0,0,W$53/NFM!W$13*1000)</f>
        <v>40.956454694174319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157.37832166185322</v>
      </c>
      <c r="C243" s="274">
        <f t="shared" si="59"/>
        <v>155.94109419737768</v>
      </c>
      <c r="D243" s="274">
        <f t="shared" si="59"/>
        <v>157.63098962470386</v>
      </c>
      <c r="E243" s="274">
        <f t="shared" si="59"/>
        <v>159.2363578275187</v>
      </c>
      <c r="F243" s="274">
        <f t="shared" si="59"/>
        <v>158.40094171400733</v>
      </c>
      <c r="G243" s="274">
        <f t="shared" si="59"/>
        <v>157.96338470518259</v>
      </c>
      <c r="H243" s="274">
        <f t="shared" si="59"/>
        <v>158.56461700332829</v>
      </c>
      <c r="I243" s="274">
        <f t="shared" si="59"/>
        <v>0</v>
      </c>
      <c r="J243" s="274">
        <f t="shared" si="59"/>
        <v>0</v>
      </c>
      <c r="K243" s="274">
        <f t="shared" si="59"/>
        <v>0</v>
      </c>
      <c r="L243" s="274">
        <f t="shared" si="59"/>
        <v>0</v>
      </c>
      <c r="M243" s="274">
        <f t="shared" si="59"/>
        <v>0</v>
      </c>
      <c r="N243" s="274">
        <f t="shared" si="59"/>
        <v>0</v>
      </c>
      <c r="O243" s="274">
        <f t="shared" si="59"/>
        <v>0</v>
      </c>
      <c r="P243" s="274">
        <f t="shared" si="59"/>
        <v>0</v>
      </c>
      <c r="Q243" s="274">
        <f t="shared" si="59"/>
        <v>0</v>
      </c>
      <c r="R243" s="274">
        <f t="shared" si="59"/>
        <v>0</v>
      </c>
      <c r="S243" s="274">
        <f t="shared" si="59"/>
        <v>0</v>
      </c>
      <c r="T243" s="274">
        <f t="shared" si="59"/>
        <v>0</v>
      </c>
      <c r="U243" s="274">
        <f t="shared" si="59"/>
        <v>0</v>
      </c>
      <c r="V243" s="274">
        <f t="shared" si="59"/>
        <v>0</v>
      </c>
      <c r="W243" s="274">
        <f t="shared" si="59"/>
        <v>0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0.27016566677540244</v>
      </c>
      <c r="C244" s="275">
        <f>IF(C$73=0,0,C$73/NFM!C$14*1000)</f>
        <v>0.26769843042341279</v>
      </c>
      <c r="D244" s="275">
        <f>IF(D$73=0,0,D$73/NFM!D$14*1000)</f>
        <v>0.27059941271824389</v>
      </c>
      <c r="E244" s="275">
        <f>IF(E$73=0,0,E$73/NFM!E$14*1000)</f>
        <v>0.2733552901889672</v>
      </c>
      <c r="F244" s="275">
        <f>IF(F$73=0,0,F$73/NFM!F$14*1000)</f>
        <v>0.27192116159403423</v>
      </c>
      <c r="G244" s="275">
        <f>IF(G$73=0,0,G$73/NFM!G$14*1000)</f>
        <v>0.27117002331904339</v>
      </c>
      <c r="H244" s="275">
        <f>IF(H$73=0,0,H$73/NFM!H$14*1000)</f>
        <v>0.27220213703666829</v>
      </c>
      <c r="I244" s="275">
        <f>IF(I$73=0,0,I$73/NFM!I$14*1000)</f>
        <v>0</v>
      </c>
      <c r="J244" s="275">
        <f>IF(J$73=0,0,J$73/NFM!J$14*1000)</f>
        <v>0</v>
      </c>
      <c r="K244" s="275">
        <f>IF(K$73=0,0,K$73/NFM!K$14*1000)</f>
        <v>0</v>
      </c>
      <c r="L244" s="275">
        <f>IF(L$73=0,0,L$73/NFM!L$14*1000)</f>
        <v>0</v>
      </c>
      <c r="M244" s="275">
        <f>IF(M$73=0,0,M$73/NFM!M$14*1000)</f>
        <v>0</v>
      </c>
      <c r="N244" s="275">
        <f>IF(N$73=0,0,N$73/NFM!N$14*1000)</f>
        <v>0</v>
      </c>
      <c r="O244" s="275">
        <f>IF(O$73=0,0,O$73/NFM!O$14*1000)</f>
        <v>0</v>
      </c>
      <c r="P244" s="275">
        <f>IF(P$73=0,0,P$73/NFM!P$14*1000)</f>
        <v>0</v>
      </c>
      <c r="Q244" s="275">
        <f>IF(Q$73=0,0,Q$73/NFM!Q$14*1000)</f>
        <v>0</v>
      </c>
      <c r="R244" s="275">
        <f>IF(R$73=0,0,R$73/NFM!R$14*1000)</f>
        <v>0</v>
      </c>
      <c r="S244" s="275">
        <f>IF(S$73=0,0,S$73/NFM!S$14*1000)</f>
        <v>0</v>
      </c>
      <c r="T244" s="275">
        <f>IF(T$73=0,0,T$73/NFM!T$14*1000)</f>
        <v>0</v>
      </c>
      <c r="U244" s="275">
        <f>IF(U$73=0,0,U$73/NFM!U$14*1000)</f>
        <v>0</v>
      </c>
      <c r="V244" s="275">
        <f>IF(V$73=0,0,V$73/NFM!V$14*1000)</f>
        <v>0</v>
      </c>
      <c r="W244" s="275">
        <f>IF(W$73=0,0,W$73/NFM!W$14*1000)</f>
        <v>0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0.14053175495186301</v>
      </c>
      <c r="C245" s="276">
        <f>IF(C$74=0,0,C$74/NFM!C$14*1000)</f>
        <v>0.1392483755403911</v>
      </c>
      <c r="D245" s="276">
        <f>IF(D$74=0,0,D$74/NFM!D$14*1000)</f>
        <v>0.14075737606530167</v>
      </c>
      <c r="E245" s="276">
        <f>IF(E$74=0,0,E$74/NFM!E$14*1000)</f>
        <v>0.14219089758569167</v>
      </c>
      <c r="F245" s="276">
        <f>IF(F$74=0,0,F$74/NFM!F$14*1000)</f>
        <v>0.14144490861278433</v>
      </c>
      <c r="G245" s="276">
        <f>IF(G$74=0,0,G$74/NFM!G$14*1000)</f>
        <v>0.14105418990579296</v>
      </c>
      <c r="H245" s="276">
        <f>IF(H$74=0,0,H$74/NFM!H$14*1000)</f>
        <v>0.14159106327604354</v>
      </c>
      <c r="I245" s="276">
        <f>IF(I$74=0,0,I$74/NFM!I$14*1000)</f>
        <v>0</v>
      </c>
      <c r="J245" s="276">
        <f>IF(J$74=0,0,J$74/NFM!J$14*1000)</f>
        <v>0</v>
      </c>
      <c r="K245" s="276">
        <f>IF(K$74=0,0,K$74/NFM!K$14*1000)</f>
        <v>0</v>
      </c>
      <c r="L245" s="276">
        <f>IF(L$74=0,0,L$74/NFM!L$14*1000)</f>
        <v>0</v>
      </c>
      <c r="M245" s="276">
        <f>IF(M$74=0,0,M$74/NFM!M$14*1000)</f>
        <v>0</v>
      </c>
      <c r="N245" s="276">
        <f>IF(N$74=0,0,N$74/NFM!N$14*1000)</f>
        <v>0</v>
      </c>
      <c r="O245" s="276">
        <f>IF(O$74=0,0,O$74/NFM!O$14*1000)</f>
        <v>0</v>
      </c>
      <c r="P245" s="276">
        <f>IF(P$74=0,0,P$74/NFM!P$14*1000)</f>
        <v>0</v>
      </c>
      <c r="Q245" s="276">
        <f>IF(Q$74=0,0,Q$74/NFM!Q$14*1000)</f>
        <v>0</v>
      </c>
      <c r="R245" s="276">
        <f>IF(R$74=0,0,R$74/NFM!R$14*1000)</f>
        <v>0</v>
      </c>
      <c r="S245" s="276">
        <f>IF(S$74=0,0,S$74/NFM!S$14*1000)</f>
        <v>0</v>
      </c>
      <c r="T245" s="276">
        <f>IF(T$74=0,0,T$74/NFM!T$14*1000)</f>
        <v>0</v>
      </c>
      <c r="U245" s="276">
        <f>IF(U$74=0,0,U$74/NFM!U$14*1000)</f>
        <v>0</v>
      </c>
      <c r="V245" s="276">
        <f>IF(V$74=0,0,V$74/NFM!V$14*1000)</f>
        <v>0</v>
      </c>
      <c r="W245" s="276">
        <f>IF(W$74=0,0,W$74/NFM!W$14*1000)</f>
        <v>0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3.2894113814461026</v>
      </c>
      <c r="C246" s="276">
        <f>IF(C$75=0,0,C$75/NFM!C$14*1000)</f>
        <v>3.2593714602606361</v>
      </c>
      <c r="D246" s="276">
        <f>IF(D$75=0,0,D$75/NFM!D$14*1000)</f>
        <v>3.2946924701131706</v>
      </c>
      <c r="E246" s="276">
        <f>IF(E$75=0,0,E$75/NFM!E$14*1000)</f>
        <v>3.3282467511817742</v>
      </c>
      <c r="F246" s="276">
        <f>IF(F$75=0,0,F$75/NFM!F$14*1000)</f>
        <v>3.3107854690768499</v>
      </c>
      <c r="G246" s="276">
        <f>IF(G$75=0,0,G$75/NFM!G$14*1000)</f>
        <v>3.3016399591373942</v>
      </c>
      <c r="H246" s="276">
        <f>IF(H$75=0,0,H$75/NFM!H$14*1000)</f>
        <v>3.3142064952565962</v>
      </c>
      <c r="I246" s="276">
        <f>IF(I$75=0,0,I$75/NFM!I$14*1000)</f>
        <v>0</v>
      </c>
      <c r="J246" s="276">
        <f>IF(J$75=0,0,J$75/NFM!J$14*1000)</f>
        <v>0</v>
      </c>
      <c r="K246" s="276">
        <f>IF(K$75=0,0,K$75/NFM!K$14*1000)</f>
        <v>0</v>
      </c>
      <c r="L246" s="276">
        <f>IF(L$75=0,0,L$75/NFM!L$14*1000)</f>
        <v>0</v>
      </c>
      <c r="M246" s="276">
        <f>IF(M$75=0,0,M$75/NFM!M$14*1000)</f>
        <v>0</v>
      </c>
      <c r="N246" s="276">
        <f>IF(N$75=0,0,N$75/NFM!N$14*1000)</f>
        <v>0</v>
      </c>
      <c r="O246" s="276">
        <f>IF(O$75=0,0,O$75/NFM!O$14*1000)</f>
        <v>0</v>
      </c>
      <c r="P246" s="276">
        <f>IF(P$75=0,0,P$75/NFM!P$14*1000)</f>
        <v>0</v>
      </c>
      <c r="Q246" s="276">
        <f>IF(Q$75=0,0,Q$75/NFM!Q$14*1000)</f>
        <v>0</v>
      </c>
      <c r="R246" s="276">
        <f>IF(R$75=0,0,R$75/NFM!R$14*1000)</f>
        <v>0</v>
      </c>
      <c r="S246" s="276">
        <f>IF(S$75=0,0,S$75/NFM!S$14*1000)</f>
        <v>0</v>
      </c>
      <c r="T246" s="276">
        <f>IF(T$75=0,0,T$75/NFM!T$14*1000)</f>
        <v>0</v>
      </c>
      <c r="U246" s="276">
        <f>IF(U$75=0,0,U$75/NFM!U$14*1000)</f>
        <v>0</v>
      </c>
      <c r="V246" s="276">
        <f>IF(V$75=0,0,V$75/NFM!V$14*1000)</f>
        <v>0</v>
      </c>
      <c r="W246" s="276">
        <f>IF(W$75=0,0,W$75/NFM!W$14*1000)</f>
        <v>0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9.0055222258467474E-2</v>
      </c>
      <c r="C247" s="276">
        <f>IF(C$76=0,0,C$76/NFM!C$14*1000)</f>
        <v>8.9232810141137667E-2</v>
      </c>
      <c r="D247" s="276">
        <f>IF(D$76=0,0,D$76/NFM!D$14*1000)</f>
        <v>9.0199804239414663E-2</v>
      </c>
      <c r="E247" s="276">
        <f>IF(E$76=0,0,E$76/NFM!E$14*1000)</f>
        <v>9.1118430062989073E-2</v>
      </c>
      <c r="F247" s="276">
        <f>IF(F$76=0,0,F$76/NFM!F$14*1000)</f>
        <v>9.0640387198011402E-2</v>
      </c>
      <c r="G247" s="276">
        <f>IF(G$76=0,0,G$76/NFM!G$14*1000)</f>
        <v>9.0390007773014508E-2</v>
      </c>
      <c r="H247" s="276">
        <f>IF(H$76=0,0,H$76/NFM!H$14*1000)</f>
        <v>9.0734045678889444E-2</v>
      </c>
      <c r="I247" s="276">
        <f>IF(I$76=0,0,I$76/NFM!I$14*1000)</f>
        <v>0</v>
      </c>
      <c r="J247" s="276">
        <f>IF(J$76=0,0,J$76/NFM!J$14*1000)</f>
        <v>0</v>
      </c>
      <c r="K247" s="276">
        <f>IF(K$76=0,0,K$76/NFM!K$14*1000)</f>
        <v>0</v>
      </c>
      <c r="L247" s="276">
        <f>IF(L$76=0,0,L$76/NFM!L$14*1000)</f>
        <v>0</v>
      </c>
      <c r="M247" s="276">
        <f>IF(M$76=0,0,M$76/NFM!M$14*1000)</f>
        <v>0</v>
      </c>
      <c r="N247" s="276">
        <f>IF(N$76=0,0,N$76/NFM!N$14*1000)</f>
        <v>0</v>
      </c>
      <c r="O247" s="276">
        <f>IF(O$76=0,0,O$76/NFM!O$14*1000)</f>
        <v>0</v>
      </c>
      <c r="P247" s="276">
        <f>IF(P$76=0,0,P$76/NFM!P$14*1000)</f>
        <v>0</v>
      </c>
      <c r="Q247" s="276">
        <f>IF(Q$76=0,0,Q$76/NFM!Q$14*1000)</f>
        <v>0</v>
      </c>
      <c r="R247" s="276">
        <f>IF(R$76=0,0,R$76/NFM!R$14*1000)</f>
        <v>0</v>
      </c>
      <c r="S247" s="276">
        <f>IF(S$76=0,0,S$76/NFM!S$14*1000)</f>
        <v>0</v>
      </c>
      <c r="T247" s="276">
        <f>IF(T$76=0,0,T$76/NFM!T$14*1000)</f>
        <v>0</v>
      </c>
      <c r="U247" s="276">
        <f>IF(U$76=0,0,U$76/NFM!U$14*1000)</f>
        <v>0</v>
      </c>
      <c r="V247" s="276">
        <f>IF(V$76=0,0,V$76/NFM!V$14*1000)</f>
        <v>0</v>
      </c>
      <c r="W247" s="276">
        <f>IF(W$76=0,0,W$76/NFM!W$14*1000)</f>
        <v>0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0.42949938864203269</v>
      </c>
      <c r="C248" s="277">
        <f>IF(C$77=0,0,C$77/NFM!C$14*1000)</f>
        <v>0.42672129260486247</v>
      </c>
      <c r="D248" s="277">
        <f>IF(D$77=0,0,D$77/NFM!D$14*1000)</f>
        <v>0.43208904997174419</v>
      </c>
      <c r="E248" s="277">
        <f>IF(E$77=0,0,E$77/NFM!E$14*1000)</f>
        <v>0.43765853469240762</v>
      </c>
      <c r="F248" s="277">
        <f>IF(F$77=0,0,F$77/NFM!F$14*1000)</f>
        <v>0.4306441479871162</v>
      </c>
      <c r="G248" s="277">
        <f>IF(G$77=0,0,G$77/NFM!G$14*1000)</f>
        <v>0.42903643563647442</v>
      </c>
      <c r="H248" s="277">
        <f>IF(H$77=0,0,H$77/NFM!H$14*1000)</f>
        <v>0.43351083805308083</v>
      </c>
      <c r="I248" s="277">
        <f>IF(I$77=0,0,I$77/NFM!I$14*1000)</f>
        <v>0</v>
      </c>
      <c r="J248" s="277">
        <f>IF(J$77=0,0,J$77/NFM!J$14*1000)</f>
        <v>0</v>
      </c>
      <c r="K248" s="277">
        <f>IF(K$77=0,0,K$77/NFM!K$14*1000)</f>
        <v>0</v>
      </c>
      <c r="L248" s="277">
        <f>IF(L$77=0,0,L$77/NFM!L$14*1000)</f>
        <v>0</v>
      </c>
      <c r="M248" s="277">
        <f>IF(M$77=0,0,M$77/NFM!M$14*1000)</f>
        <v>0</v>
      </c>
      <c r="N248" s="277">
        <f>IF(N$77=0,0,N$77/NFM!N$14*1000)</f>
        <v>0</v>
      </c>
      <c r="O248" s="277">
        <f>IF(O$77=0,0,O$77/NFM!O$14*1000)</f>
        <v>0</v>
      </c>
      <c r="P248" s="277">
        <f>IF(P$77=0,0,P$77/NFM!P$14*1000)</f>
        <v>0</v>
      </c>
      <c r="Q248" s="277">
        <f>IF(Q$77=0,0,Q$77/NFM!Q$14*1000)</f>
        <v>0</v>
      </c>
      <c r="R248" s="277">
        <f>IF(R$77=0,0,R$77/NFM!R$14*1000)</f>
        <v>0</v>
      </c>
      <c r="S248" s="277">
        <f>IF(S$77=0,0,S$77/NFM!S$14*1000)</f>
        <v>0</v>
      </c>
      <c r="T248" s="277">
        <f>IF(T$77=0,0,T$77/NFM!T$14*1000)</f>
        <v>0</v>
      </c>
      <c r="U248" s="277">
        <f>IF(U$77=0,0,U$77/NFM!U$14*1000)</f>
        <v>0</v>
      </c>
      <c r="V248" s="277">
        <f>IF(V$77=0,0,V$77/NFM!V$14*1000)</f>
        <v>0</v>
      </c>
      <c r="W248" s="277">
        <f>IF(W$77=0,0,W$77/NFM!W$14*1000)</f>
        <v>0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37.046952484991216</v>
      </c>
      <c r="C249" s="278">
        <f>IF(C$83=0,0,C$83/NFM!C$14*1000)</f>
        <v>36.807324688981524</v>
      </c>
      <c r="D249" s="278">
        <f>IF(D$83=0,0,D$83/NFM!D$14*1000)</f>
        <v>37.270326633525798</v>
      </c>
      <c r="E249" s="278">
        <f>IF(E$83=0,0,E$83/NFM!E$14*1000)</f>
        <v>37.750728797693398</v>
      </c>
      <c r="F249" s="278">
        <f>IF(F$83=0,0,F$83/NFM!F$14*1000)</f>
        <v>37.145694988905241</v>
      </c>
      <c r="G249" s="278">
        <f>IF(G$83=0,0,G$83/NFM!G$14*1000)</f>
        <v>37.007019953180333</v>
      </c>
      <c r="H249" s="278">
        <f>IF(H$83=0,0,H$83/NFM!H$14*1000)</f>
        <v>37.392964562440092</v>
      </c>
      <c r="I249" s="278">
        <f>IF(I$83=0,0,I$83/NFM!I$14*1000)</f>
        <v>0</v>
      </c>
      <c r="J249" s="278">
        <f>IF(J$83=0,0,J$83/NFM!J$14*1000)</f>
        <v>0</v>
      </c>
      <c r="K249" s="278">
        <f>IF(K$83=0,0,K$83/NFM!K$14*1000)</f>
        <v>0</v>
      </c>
      <c r="L249" s="278">
        <f>IF(L$83=0,0,L$83/NFM!L$14*1000)</f>
        <v>0</v>
      </c>
      <c r="M249" s="278">
        <f>IF(M$83=0,0,M$83/NFM!M$14*1000)</f>
        <v>0</v>
      </c>
      <c r="N249" s="278">
        <f>IF(N$83=0,0,N$83/NFM!N$14*1000)</f>
        <v>0</v>
      </c>
      <c r="O249" s="278">
        <f>IF(O$83=0,0,O$83/NFM!O$14*1000)</f>
        <v>0</v>
      </c>
      <c r="P249" s="278">
        <f>IF(P$83=0,0,P$83/NFM!P$14*1000)</f>
        <v>0</v>
      </c>
      <c r="Q249" s="278">
        <f>IF(Q$83=0,0,Q$83/NFM!Q$14*1000)</f>
        <v>0</v>
      </c>
      <c r="R249" s="278">
        <f>IF(R$83=0,0,R$83/NFM!R$14*1000)</f>
        <v>0</v>
      </c>
      <c r="S249" s="278">
        <f>IF(S$83=0,0,S$83/NFM!S$14*1000)</f>
        <v>0</v>
      </c>
      <c r="T249" s="278">
        <f>IF(T$83=0,0,T$83/NFM!T$14*1000)</f>
        <v>0</v>
      </c>
      <c r="U249" s="278">
        <f>IF(U$83=0,0,U$83/NFM!U$14*1000)</f>
        <v>0</v>
      </c>
      <c r="V249" s="278">
        <f>IF(V$83=0,0,V$83/NFM!V$14*1000)</f>
        <v>0</v>
      </c>
      <c r="W249" s="278">
        <f>IF(W$83=0,0,W$83/NFM!W$14*1000)</f>
        <v>0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71.053469553069704</v>
      </c>
      <c r="C250" s="278">
        <f>IF(C$90=0,0,C$90/NFM!C$14*1000)</f>
        <v>70.593880162694333</v>
      </c>
      <c r="D250" s="278">
        <f>IF(D$90=0,0,D$90/NFM!D$14*1000)</f>
        <v>71.481885581844949</v>
      </c>
      <c r="E250" s="278">
        <f>IF(E$90=0,0,E$90/NFM!E$14*1000)</f>
        <v>72.403263407962783</v>
      </c>
      <c r="F250" s="278">
        <f>IF(F$90=0,0,F$90/NFM!F$14*1000)</f>
        <v>71.242850784853644</v>
      </c>
      <c r="G250" s="278">
        <f>IF(G$90=0,0,G$90/NFM!G$14*1000)</f>
        <v>70.976881743739057</v>
      </c>
      <c r="H250" s="278">
        <f>IF(H$90=0,0,H$90/NFM!H$14*1000)</f>
        <v>71.717096571242607</v>
      </c>
      <c r="I250" s="278">
        <f>IF(I$90=0,0,I$90/NFM!I$14*1000)</f>
        <v>0</v>
      </c>
      <c r="J250" s="278">
        <f>IF(J$90=0,0,J$90/NFM!J$14*1000)</f>
        <v>0</v>
      </c>
      <c r="K250" s="278">
        <f>IF(K$90=0,0,K$90/NFM!K$14*1000)</f>
        <v>0</v>
      </c>
      <c r="L250" s="278">
        <f>IF(L$90=0,0,L$90/NFM!L$14*1000)</f>
        <v>0</v>
      </c>
      <c r="M250" s="278">
        <f>IF(M$90=0,0,M$90/NFM!M$14*1000)</f>
        <v>0</v>
      </c>
      <c r="N250" s="278">
        <f>IF(N$90=0,0,N$90/NFM!N$14*1000)</f>
        <v>0</v>
      </c>
      <c r="O250" s="278">
        <f>IF(O$90=0,0,O$90/NFM!O$14*1000)</f>
        <v>0</v>
      </c>
      <c r="P250" s="278">
        <f>IF(P$90=0,0,P$90/NFM!P$14*1000)</f>
        <v>0</v>
      </c>
      <c r="Q250" s="278">
        <f>IF(Q$90=0,0,Q$90/NFM!Q$14*1000)</f>
        <v>0</v>
      </c>
      <c r="R250" s="278">
        <f>IF(R$90=0,0,R$90/NFM!R$14*1000)</f>
        <v>0</v>
      </c>
      <c r="S250" s="278">
        <f>IF(S$90=0,0,S$90/NFM!S$14*1000)</f>
        <v>0</v>
      </c>
      <c r="T250" s="278">
        <f>IF(T$90=0,0,T$90/NFM!T$14*1000)</f>
        <v>0</v>
      </c>
      <c r="U250" s="278">
        <f>IF(U$90=0,0,U$90/NFM!U$14*1000)</f>
        <v>0</v>
      </c>
      <c r="V250" s="278">
        <f>IF(V$90=0,0,V$90/NFM!V$14*1000)</f>
        <v>0</v>
      </c>
      <c r="W250" s="278">
        <f>IF(W$90=0,0,W$90/NFM!W$14*1000)</f>
        <v>0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45.05823620971843</v>
      </c>
      <c r="C251" s="279">
        <f>IF(C$97=0,0,C$97/NFM!C$14*1000)</f>
        <v>44.357616976731386</v>
      </c>
      <c r="D251" s="279">
        <f>IF(D$97=0,0,D$97/NFM!D$14*1000)</f>
        <v>44.650439296225244</v>
      </c>
      <c r="E251" s="279">
        <f>IF(E$97=0,0,E$97/NFM!E$14*1000)</f>
        <v>44.809795718150696</v>
      </c>
      <c r="F251" s="279">
        <f>IF(F$97=0,0,F$97/NFM!F$14*1000)</f>
        <v>45.766959865779661</v>
      </c>
      <c r="G251" s="279">
        <f>IF(G$97=0,0,G$97/NFM!G$14*1000)</f>
        <v>45.746192392491487</v>
      </c>
      <c r="H251" s="279">
        <f>IF(H$97=0,0,H$97/NFM!H$14*1000)</f>
        <v>45.202311290344298</v>
      </c>
      <c r="I251" s="279">
        <f>IF(I$97=0,0,I$97/NFM!I$14*1000)</f>
        <v>0</v>
      </c>
      <c r="J251" s="279">
        <f>IF(J$97=0,0,J$97/NFM!J$14*1000)</f>
        <v>0</v>
      </c>
      <c r="K251" s="279">
        <f>IF(K$97=0,0,K$97/NFM!K$14*1000)</f>
        <v>0</v>
      </c>
      <c r="L251" s="279">
        <f>IF(L$97=0,0,L$97/NFM!L$14*1000)</f>
        <v>0</v>
      </c>
      <c r="M251" s="279">
        <f>IF(M$97=0,0,M$97/NFM!M$14*1000)</f>
        <v>0</v>
      </c>
      <c r="N251" s="279">
        <f>IF(N$97=0,0,N$97/NFM!N$14*1000)</f>
        <v>0</v>
      </c>
      <c r="O251" s="279">
        <f>IF(O$97=0,0,O$97/NFM!O$14*1000)</f>
        <v>0</v>
      </c>
      <c r="P251" s="279">
        <f>IF(P$97=0,0,P$97/NFM!P$14*1000)</f>
        <v>0</v>
      </c>
      <c r="Q251" s="279">
        <f>IF(Q$97=0,0,Q$97/NFM!Q$14*1000)</f>
        <v>0</v>
      </c>
      <c r="R251" s="279">
        <f>IF(R$97=0,0,R$97/NFM!R$14*1000)</f>
        <v>0</v>
      </c>
      <c r="S251" s="279">
        <f>IF(S$97=0,0,S$97/NFM!S$14*1000)</f>
        <v>0</v>
      </c>
      <c r="T251" s="279">
        <f>IF(T$97=0,0,T$97/NFM!T$14*1000)</f>
        <v>0</v>
      </c>
      <c r="U251" s="279">
        <f>IF(U$97=0,0,U$97/NFM!U$14*1000)</f>
        <v>0</v>
      </c>
      <c r="V251" s="279">
        <f>IF(V$97=0,0,V$97/NFM!V$14*1000)</f>
        <v>0</v>
      </c>
      <c r="W251" s="279">
        <f>IF(W$97=0,0,W$97/NFM!W$14*1000)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405.74098553446544</v>
      </c>
      <c r="C253" s="274">
        <f t="shared" si="60"/>
        <v>402.03563347761451</v>
      </c>
      <c r="D253" s="274">
        <f t="shared" si="60"/>
        <v>406.39239512618985</v>
      </c>
      <c r="E253" s="274">
        <f t="shared" si="60"/>
        <v>398.66313883410839</v>
      </c>
      <c r="F253" s="274">
        <f t="shared" si="60"/>
        <v>396.5715963334581</v>
      </c>
      <c r="G253" s="274">
        <f t="shared" si="60"/>
        <v>383.84873933004349</v>
      </c>
      <c r="H253" s="274">
        <f t="shared" si="60"/>
        <v>374.81305239232501</v>
      </c>
      <c r="I253" s="274">
        <f t="shared" si="60"/>
        <v>400.49966694096548</v>
      </c>
      <c r="J253" s="274">
        <f t="shared" si="60"/>
        <v>386.33875558306363</v>
      </c>
      <c r="K253" s="274">
        <f t="shared" si="60"/>
        <v>361.3210608647604</v>
      </c>
      <c r="L253" s="274">
        <f t="shared" si="60"/>
        <v>351.13000709590034</v>
      </c>
      <c r="M253" s="274">
        <f t="shared" si="60"/>
        <v>358.63550216914683</v>
      </c>
      <c r="N253" s="274">
        <f t="shared" si="60"/>
        <v>330.85495412715198</v>
      </c>
      <c r="O253" s="274">
        <f t="shared" si="60"/>
        <v>319.56671513411038</v>
      </c>
      <c r="P253" s="274">
        <f t="shared" si="60"/>
        <v>301.40767102230984</v>
      </c>
      <c r="Q253" s="274">
        <f t="shared" si="60"/>
        <v>295.34468105166695</v>
      </c>
      <c r="R253" s="274">
        <f t="shared" si="60"/>
        <v>304.78265696220069</v>
      </c>
      <c r="S253" s="274">
        <f t="shared" si="60"/>
        <v>308.42328493338692</v>
      </c>
      <c r="T253" s="274">
        <f t="shared" si="60"/>
        <v>307.47640993909141</v>
      </c>
      <c r="U253" s="274">
        <f t="shared" si="60"/>
        <v>311.07292104119637</v>
      </c>
      <c r="V253" s="274">
        <f t="shared" si="60"/>
        <v>314.83758851140414</v>
      </c>
      <c r="W253" s="274">
        <f t="shared" si="60"/>
        <v>304.01142598175051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0.64654467040071517</v>
      </c>
      <c r="C254" s="275">
        <f>IF(C$116=0,0,C$116/NFM!C$15*1000)</f>
        <v>0.64064022468386894</v>
      </c>
      <c r="D254" s="275">
        <f>IF(D$116=0,0,D$116/NFM!D$15*1000)</f>
        <v>0.64758268582011558</v>
      </c>
      <c r="E254" s="275">
        <f>IF(E$116=0,0,E$116/NFM!E$15*1000)</f>
        <v>0.63526618430921944</v>
      </c>
      <c r="F254" s="275">
        <f>IF(F$116=0,0,F$116/NFM!F$15*1000)</f>
        <v>0.6319333298407902</v>
      </c>
      <c r="G254" s="275">
        <f>IF(G$116=0,0,G$116/NFM!G$15*1000)</f>
        <v>0.61165956977921088</v>
      </c>
      <c r="H254" s="275">
        <f>IF(H$116=0,0,H$116/NFM!H$15*1000)</f>
        <v>0.59726128259230282</v>
      </c>
      <c r="I254" s="275">
        <f>IF(I$116=0,0,I$116/NFM!I$15*1000)</f>
        <v>0.63819267559715032</v>
      </c>
      <c r="J254" s="275">
        <f>IF(J$116=0,0,J$116/NFM!J$15*1000)</f>
        <v>0.61562738864635358</v>
      </c>
      <c r="K254" s="275">
        <f>IF(K$116=0,0,K$116/NFM!K$15*1000)</f>
        <v>0.5757619134729135</v>
      </c>
      <c r="L254" s="275">
        <f>IF(L$116=0,0,L$116/NFM!L$15*1000)</f>
        <v>0.5595225594624611</v>
      </c>
      <c r="M254" s="275">
        <f>IF(M$116=0,0,M$116/NFM!M$15*1000)</f>
        <v>0.5714824994535106</v>
      </c>
      <c r="N254" s="275">
        <f>IF(N$116=0,0,N$116/NFM!N$15*1000)</f>
        <v>0.5272144419543412</v>
      </c>
      <c r="O254" s="275">
        <f>IF(O$116=0,0,O$116/NFM!O$15*1000)</f>
        <v>0.50922673299924481</v>
      </c>
      <c r="P254" s="275">
        <f>IF(P$116=0,0,P$116/NFM!P$15*1000)</f>
        <v>0.48029045688112459</v>
      </c>
      <c r="Q254" s="275">
        <f>IF(Q$116=0,0,Q$116/NFM!Q$15*1000)</f>
        <v>0.470629136008475</v>
      </c>
      <c r="R254" s="275">
        <f>IF(R$116=0,0,R$116/NFM!R$15*1000)</f>
        <v>0.48566846711353712</v>
      </c>
      <c r="S254" s="275">
        <f>IF(S$116=0,0,S$116/NFM!S$15*1000)</f>
        <v>0.49146977557289934</v>
      </c>
      <c r="T254" s="275">
        <f>IF(T$116=0,0,T$116/NFM!T$15*1000)</f>
        <v>0.48996093864620699</v>
      </c>
      <c r="U254" s="275">
        <f>IF(U$116=0,0,U$116/NFM!U$15*1000)</f>
        <v>0.49569194726605414</v>
      </c>
      <c r="V254" s="275">
        <f>IF(V$116=0,0,V$116/NFM!V$15*1000)</f>
        <v>0.50169091156915735</v>
      </c>
      <c r="W254" s="275">
        <f>IF(W$116=0,0,W$116/NFM!W$15*1000)</f>
        <v>0.4844395173696377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0.32271687752998379</v>
      </c>
      <c r="C255" s="276">
        <f>IF(C$117=0,0,C$117/NFM!C$15*1000)</f>
        <v>0.31976972728264685</v>
      </c>
      <c r="D255" s="276">
        <f>IF(D$117=0,0,D$117/NFM!D$15*1000)</f>
        <v>0.32323499346274592</v>
      </c>
      <c r="E255" s="276">
        <f>IF(E$117=0,0,E$117/NFM!E$15*1000)</f>
        <v>0.3170873240260364</v>
      </c>
      <c r="F255" s="276">
        <f>IF(F$117=0,0,F$117/NFM!F$15*1000)</f>
        <v>0.3154237601045416</v>
      </c>
      <c r="G255" s="276">
        <f>IF(G$117=0,0,G$117/NFM!G$15*1000)</f>
        <v>0.30530429761046529</v>
      </c>
      <c r="H255" s="276">
        <f>IF(H$117=0,0,H$117/NFM!H$15*1000)</f>
        <v>0.29811752383370665</v>
      </c>
      <c r="I255" s="276">
        <f>IF(I$117=0,0,I$117/NFM!I$15*1000)</f>
        <v>0.31854805547089465</v>
      </c>
      <c r="J255" s="276">
        <f>IF(J$117=0,0,J$117/NFM!J$15*1000)</f>
        <v>0.30728479822245741</v>
      </c>
      <c r="K255" s="276">
        <f>IF(K$117=0,0,K$117/NFM!K$15*1000)</f>
        <v>0.287386309752592</v>
      </c>
      <c r="L255" s="276">
        <f>IF(L$117=0,0,L$117/NFM!L$15*1000)</f>
        <v>0.27928058425630248</v>
      </c>
      <c r="M255" s="276">
        <f>IF(M$117=0,0,M$117/NFM!M$15*1000)</f>
        <v>0.28525027926123581</v>
      </c>
      <c r="N255" s="276">
        <f>IF(N$117=0,0,N$117/NFM!N$15*1000)</f>
        <v>0.26315428196286567</v>
      </c>
      <c r="O255" s="276">
        <f>IF(O$117=0,0,O$117/NFM!O$15*1000)</f>
        <v>0.25417588103612232</v>
      </c>
      <c r="P255" s="276">
        <f>IF(P$117=0,0,P$117/NFM!P$15*1000)</f>
        <v>0.2397326026306294</v>
      </c>
      <c r="Q255" s="276">
        <f>IF(Q$117=0,0,Q$117/NFM!Q$15*1000)</f>
        <v>0.23491024240159167</v>
      </c>
      <c r="R255" s="276">
        <f>IF(R$117=0,0,R$117/NFM!R$15*1000)</f>
        <v>0.24241698740554801</v>
      </c>
      <c r="S255" s="276">
        <f>IF(S$117=0,0,S$117/NFM!S$15*1000)</f>
        <v>0.24531265763113869</v>
      </c>
      <c r="T255" s="276">
        <f>IF(T$117=0,0,T$117/NFM!T$15*1000)</f>
        <v>0.24455953543560291</v>
      </c>
      <c r="U255" s="276">
        <f>IF(U$117=0,0,U$117/NFM!U$15*1000)</f>
        <v>0.24742011613723988</v>
      </c>
      <c r="V255" s="276">
        <f>IF(V$117=0,0,V$117/NFM!V$15*1000)</f>
        <v>0.25041444447515881</v>
      </c>
      <c r="W255" s="276">
        <f>IF(W$117=0,0,W$117/NFM!W$15*1000)</f>
        <v>0.24180356834550576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8.2036616393057908</v>
      </c>
      <c r="C256" s="276">
        <f>IF(C$118=0,0,C$118/NFM!C$15*1000)</f>
        <v>8.1287432662278221</v>
      </c>
      <c r="D256" s="276">
        <f>IF(D$118=0,0,D$118/NFM!D$15*1000)</f>
        <v>8.2168324651852593</v>
      </c>
      <c r="E256" s="276">
        <f>IF(E$118=0,0,E$118/NFM!E$15*1000)</f>
        <v>8.0605549245896988</v>
      </c>
      <c r="F256" s="276">
        <f>IF(F$118=0,0,F$118/NFM!F$15*1000)</f>
        <v>8.0182661058834892</v>
      </c>
      <c r="G256" s="276">
        <f>IF(G$118=0,0,G$118/NFM!G$15*1000)</f>
        <v>7.7610231413740314</v>
      </c>
      <c r="H256" s="276">
        <f>IF(H$118=0,0,H$118/NFM!H$15*1000)</f>
        <v>7.5783309289492724</v>
      </c>
      <c r="I256" s="276">
        <f>IF(I$118=0,0,I$118/NFM!I$15*1000)</f>
        <v>8.097687616908825</v>
      </c>
      <c r="J256" s="276">
        <f>IF(J$118=0,0,J$118/NFM!J$15*1000)</f>
        <v>7.8113686858078264</v>
      </c>
      <c r="K256" s="276">
        <f>IF(K$118=0,0,K$118/NFM!K$15*1000)</f>
        <v>7.3055368626016248</v>
      </c>
      <c r="L256" s="276">
        <f>IF(L$118=0,0,L$118/NFM!L$15*1000)</f>
        <v>7.0994843319078287</v>
      </c>
      <c r="M256" s="276">
        <f>IF(M$118=0,0,M$118/NFM!M$15*1000)</f>
        <v>7.2512376529152718</v>
      </c>
      <c r="N256" s="276">
        <f>IF(N$118=0,0,N$118/NFM!N$15*1000)</f>
        <v>6.6895438028562468</v>
      </c>
      <c r="O256" s="276">
        <f>IF(O$118=0,0,O$118/NFM!O$15*1000)</f>
        <v>6.4613073256419771</v>
      </c>
      <c r="P256" s="276">
        <f>IF(P$118=0,0,P$118/NFM!P$15*1000)</f>
        <v>6.094150299620158</v>
      </c>
      <c r="Q256" s="276">
        <f>IF(Q$118=0,0,Q$118/NFM!Q$15*1000)</f>
        <v>5.9715629347303416</v>
      </c>
      <c r="R256" s="276">
        <f>IF(R$118=0,0,R$118/NFM!R$15*1000)</f>
        <v>6.1623890126731826</v>
      </c>
      <c r="S256" s="276">
        <f>IF(S$118=0,0,S$118/NFM!S$15*1000)</f>
        <v>6.235998731915557</v>
      </c>
      <c r="T256" s="276">
        <f>IF(T$118=0,0,T$118/NFM!T$15*1000)</f>
        <v>6.2168539022044058</v>
      </c>
      <c r="U256" s="276">
        <f>IF(U$118=0,0,U$118/NFM!U$15*1000)</f>
        <v>6.2895716241524253</v>
      </c>
      <c r="V256" s="276">
        <f>IF(V$118=0,0,V$118/NFM!V$15*1000)</f>
        <v>6.365689293328213</v>
      </c>
      <c r="W256" s="276">
        <f>IF(W$118=0,0,W$118/NFM!W$15*1000)</f>
        <v>6.1467955226450099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0.21551489013357175</v>
      </c>
      <c r="C257" s="276">
        <f>IF(C$119=0,0,C$119/NFM!C$15*1000)</f>
        <v>0.21354674156128969</v>
      </c>
      <c r="D257" s="276">
        <f>IF(D$119=0,0,D$119/NFM!D$15*1000)</f>
        <v>0.21586089527337191</v>
      </c>
      <c r="E257" s="276">
        <f>IF(E$119=0,0,E$119/NFM!E$15*1000)</f>
        <v>0.21175539476973981</v>
      </c>
      <c r="F257" s="276">
        <f>IF(F$119=0,0,F$119/NFM!F$15*1000)</f>
        <v>0.21064444328026355</v>
      </c>
      <c r="G257" s="276">
        <f>IF(G$119=0,0,G$119/NFM!G$15*1000)</f>
        <v>0.203886523259737</v>
      </c>
      <c r="H257" s="276">
        <f>IF(H$119=0,0,H$119/NFM!H$15*1000)</f>
        <v>0.19908709419743439</v>
      </c>
      <c r="I257" s="276">
        <f>IF(I$119=0,0,I$119/NFM!I$15*1000)</f>
        <v>0.21273089186571686</v>
      </c>
      <c r="J257" s="276">
        <f>IF(J$119=0,0,J$119/NFM!J$15*1000)</f>
        <v>0.20520912954878456</v>
      </c>
      <c r="K257" s="276">
        <f>IF(K$119=0,0,K$119/NFM!K$15*1000)</f>
        <v>0.19192063782430449</v>
      </c>
      <c r="L257" s="276">
        <f>IF(L$119=0,0,L$119/NFM!L$15*1000)</f>
        <v>0.18650751982082048</v>
      </c>
      <c r="M257" s="276">
        <f>IF(M$119=0,0,M$119/NFM!M$15*1000)</f>
        <v>0.19049416648450368</v>
      </c>
      <c r="N257" s="276">
        <f>IF(N$119=0,0,N$119/NFM!N$15*1000)</f>
        <v>0.17573814731811374</v>
      </c>
      <c r="O257" s="276">
        <f>IF(O$119=0,0,O$119/NFM!O$15*1000)</f>
        <v>0.16974224433308172</v>
      </c>
      <c r="P257" s="276">
        <f>IF(P$119=0,0,P$119/NFM!P$15*1000)</f>
        <v>0.16009681896037481</v>
      </c>
      <c r="Q257" s="276">
        <f>IF(Q$119=0,0,Q$119/NFM!Q$15*1000)</f>
        <v>0.1568763786694917</v>
      </c>
      <c r="R257" s="276">
        <f>IF(R$119=0,0,R$119/NFM!R$15*1000)</f>
        <v>0.16188948903784572</v>
      </c>
      <c r="S257" s="276">
        <f>IF(S$119=0,0,S$119/NFM!S$15*1000)</f>
        <v>0.16382325852429985</v>
      </c>
      <c r="T257" s="276">
        <f>IF(T$119=0,0,T$119/NFM!T$15*1000)</f>
        <v>0.16332031288206911</v>
      </c>
      <c r="U257" s="276">
        <f>IF(U$119=0,0,U$119/NFM!U$15*1000)</f>
        <v>0.16523064908868476</v>
      </c>
      <c r="V257" s="276">
        <f>IF(V$119=0,0,V$119/NFM!V$15*1000)</f>
        <v>0.16723030385638574</v>
      </c>
      <c r="W257" s="276">
        <f>IF(W$119=0,0,W$119/NFM!W$15*1000)</f>
        <v>0.16147983912321257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1.053460429569818</v>
      </c>
      <c r="C258" s="277">
        <f>IF(C$120=0,0,C$120/NFM!C$15*1000)</f>
        <v>1.0451991254419393</v>
      </c>
      <c r="D258" s="277">
        <f>IF(D$120=0,0,D$120/NFM!D$15*1000)</f>
        <v>1.057406869625894</v>
      </c>
      <c r="E258" s="277">
        <f>IF(E$120=0,0,E$120/NFM!E$15*1000)</f>
        <v>1.0386381709485322</v>
      </c>
      <c r="F258" s="277">
        <f>IF(F$120=0,0,F$120/NFM!F$15*1000)</f>
        <v>1.0277479608253079</v>
      </c>
      <c r="G258" s="277">
        <f>IF(G$120=0,0,G$120/NFM!G$15*1000)</f>
        <v>0.9943047482383035</v>
      </c>
      <c r="H258" s="277">
        <f>IF(H$120=0,0,H$120/NFM!H$15*1000)</f>
        <v>0.9740028840361703</v>
      </c>
      <c r="I258" s="277">
        <f>IF(I$120=0,0,I$120/NFM!I$15*1000)</f>
        <v>1.0359843493800316</v>
      </c>
      <c r="J258" s="277">
        <f>IF(J$120=0,0,J$120/NFM!J$15*1000)</f>
        <v>0.99974322398005688</v>
      </c>
      <c r="K258" s="277">
        <f>IF(K$120=0,0,K$120/NFM!K$15*1000)</f>
        <v>0.94519165752026069</v>
      </c>
      <c r="L258" s="277">
        <f>IF(L$120=0,0,L$120/NFM!L$15*1000)</f>
        <v>0.91541663062756551</v>
      </c>
      <c r="M258" s="277">
        <f>IF(M$120=0,0,M$120/NFM!M$15*1000)</f>
        <v>0.9348207689465885</v>
      </c>
      <c r="N258" s="277">
        <f>IF(N$120=0,0,N$120/NFM!N$15*1000)</f>
        <v>0.85695437542927144</v>
      </c>
      <c r="O258" s="277">
        <f>IF(O$120=0,0,O$120/NFM!O$15*1000)</f>
        <v>0.84528974560414027</v>
      </c>
      <c r="P258" s="277">
        <f>IF(P$120=0,0,P$120/NFM!P$15*1000)</f>
        <v>0.80550311272803243</v>
      </c>
      <c r="Q258" s="277">
        <f>IF(Q$120=0,0,Q$120/NFM!Q$15*1000)</f>
        <v>0.78648932266630855</v>
      </c>
      <c r="R258" s="277">
        <f>IF(R$120=0,0,R$120/NFM!R$15*1000)</f>
        <v>0.81089078750830912</v>
      </c>
      <c r="S258" s="277">
        <f>IF(S$120=0,0,S$120/NFM!S$15*1000)</f>
        <v>0.81994989488693704</v>
      </c>
      <c r="T258" s="277">
        <f>IF(T$120=0,0,T$120/NFM!T$15*1000)</f>
        <v>0.81659015113125277</v>
      </c>
      <c r="U258" s="277">
        <f>IF(U$120=0,0,U$120/NFM!U$15*1000)</f>
        <v>0.82174849024467633</v>
      </c>
      <c r="V258" s="277">
        <f>IF(V$120=0,0,V$120/NFM!V$15*1000)</f>
        <v>0.83458594392716345</v>
      </c>
      <c r="W258" s="277">
        <f>IF(W$120=0,0,W$120/NFM!W$15*1000)</f>
        <v>0.80642785565225472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225.11664251495074</v>
      </c>
      <c r="C259" s="278">
        <f>IF(C$126=0,0,C$126/NFM!C$15*1000)</f>
        <v>223.35126339309585</v>
      </c>
      <c r="D259" s="278">
        <f>IF(D$126=0,0,D$126/NFM!D$15*1000)</f>
        <v>225.95996734270247</v>
      </c>
      <c r="E259" s="278">
        <f>IF(E$126=0,0,E$126/NFM!E$15*1000)</f>
        <v>221.94923631567391</v>
      </c>
      <c r="F259" s="278">
        <f>IF(F$126=0,0,F$126/NFM!F$15*1000)</f>
        <v>219.62207957545957</v>
      </c>
      <c r="G259" s="278">
        <f>IF(G$126=0,0,G$126/NFM!G$15*1000)</f>
        <v>212.47551429291318</v>
      </c>
      <c r="H259" s="278">
        <f>IF(H$126=0,0,H$126/NFM!H$15*1000)</f>
        <v>208.13715721969584</v>
      </c>
      <c r="I259" s="278">
        <f>IF(I$126=0,0,I$126/NFM!I$15*1000)</f>
        <v>221.38213442502339</v>
      </c>
      <c r="J259" s="278">
        <f>IF(J$126=0,0,J$126/NFM!J$15*1000)</f>
        <v>213.63767602677393</v>
      </c>
      <c r="K259" s="278">
        <f>IF(K$126=0,0,K$126/NFM!K$15*1000)</f>
        <v>201.98041283903814</v>
      </c>
      <c r="L259" s="278">
        <f>IF(L$126=0,0,L$126/NFM!L$15*1000)</f>
        <v>195.61771150092233</v>
      </c>
      <c r="M259" s="278">
        <f>IF(M$126=0,0,M$126/NFM!M$15*1000)</f>
        <v>199.76423124353676</v>
      </c>
      <c r="N259" s="278">
        <f>IF(N$126=0,0,N$126/NFM!N$15*1000)</f>
        <v>183.12476327555206</v>
      </c>
      <c r="O259" s="278">
        <f>IF(O$126=0,0,O$126/NFM!O$15*1000)</f>
        <v>180.63211881667502</v>
      </c>
      <c r="P259" s="278">
        <f>IF(P$126=0,0,P$126/NFM!P$15*1000)</f>
        <v>172.13001189491646</v>
      </c>
      <c r="Q259" s="278">
        <f>IF(Q$126=0,0,Q$126/NFM!Q$15*1000)</f>
        <v>168.06641050604159</v>
      </c>
      <c r="R259" s="278">
        <f>IF(R$126=0,0,R$126/NFM!R$15*1000)</f>
        <v>173.28080566742753</v>
      </c>
      <c r="S259" s="278">
        <f>IF(S$126=0,0,S$126/NFM!S$15*1000)</f>
        <v>175.21689449196501</v>
      </c>
      <c r="T259" s="278">
        <f>IF(T$126=0,0,T$126/NFM!T$15*1000)</f>
        <v>174.49942482932283</v>
      </c>
      <c r="U259" s="278">
        <f>IF(U$126=0,0,U$126/NFM!U$15*1000)</f>
        <v>175.61258215461032</v>
      </c>
      <c r="V259" s="278">
        <f>IF(V$126=0,0,V$126/NFM!V$15*1000)</f>
        <v>178.34899616330313</v>
      </c>
      <c r="W259" s="278">
        <f>IF(W$126=0,0,W$126/NFM!W$15*1000)</f>
        <v>172.33022124914547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115.35309944424584</v>
      </c>
      <c r="C260" s="278">
        <f>IF(C$134=0,0,C$134/NFM!C$15*1000)</f>
        <v>114.44849305386484</v>
      </c>
      <c r="D260" s="278">
        <f>IF(D$134=0,0,D$134/NFM!D$15*1000)</f>
        <v>115.78523156754264</v>
      </c>
      <c r="E260" s="278">
        <f>IF(E$134=0,0,E$134/NFM!E$15*1000)</f>
        <v>113.73007362881226</v>
      </c>
      <c r="F260" s="278">
        <f>IF(F$134=0,0,F$134/NFM!F$15*1000)</f>
        <v>112.5376040722424</v>
      </c>
      <c r="G260" s="278">
        <f>IF(G$134=0,0,G$134/NFM!G$15*1000)</f>
        <v>108.8755982493383</v>
      </c>
      <c r="H260" s="278">
        <f>IF(H$134=0,0,H$134/NFM!H$15*1000)</f>
        <v>106.6525598755395</v>
      </c>
      <c r="I260" s="278">
        <f>IF(I$134=0,0,I$134/NFM!I$15*1000)</f>
        <v>113.43948222669995</v>
      </c>
      <c r="J260" s="278">
        <f>IF(J$134=0,0,J$134/NFM!J$15*1000)</f>
        <v>109.47110712224371</v>
      </c>
      <c r="K260" s="278">
        <f>IF(K$134=0,0,K$134/NFM!K$15*1000)</f>
        <v>103.49775293252259</v>
      </c>
      <c r="L260" s="278">
        <f>IF(L$134=0,0,L$134/NFM!L$15*1000)</f>
        <v>100.23741059625591</v>
      </c>
      <c r="M260" s="278">
        <f>IF(M$134=0,0,M$134/NFM!M$15*1000)</f>
        <v>102.36214868258178</v>
      </c>
      <c r="N260" s="278">
        <f>IF(N$134=0,0,N$134/NFM!N$15*1000)</f>
        <v>93.835839024766059</v>
      </c>
      <c r="O260" s="278">
        <f>IF(O$134=0,0,O$134/NFM!O$15*1000)</f>
        <v>92.558571111866712</v>
      </c>
      <c r="P260" s="278">
        <f>IF(P$134=0,0,P$134/NFM!P$15*1000)</f>
        <v>88.201965690452326</v>
      </c>
      <c r="Q260" s="278">
        <f>IF(Q$134=0,0,Q$134/NFM!Q$15*1000)</f>
        <v>86.119716195808564</v>
      </c>
      <c r="R260" s="278">
        <f>IF(R$134=0,0,R$134/NFM!R$15*1000)</f>
        <v>88.791649451711706</v>
      </c>
      <c r="S260" s="278">
        <f>IF(S$134=0,0,S$134/NFM!S$15*1000)</f>
        <v>89.783730020321485</v>
      </c>
      <c r="T260" s="278">
        <f>IF(T$134=0,0,T$134/NFM!T$15*1000)</f>
        <v>89.416087946335352</v>
      </c>
      <c r="U260" s="278">
        <f>IF(U$134=0,0,U$134/NFM!U$15*1000)</f>
        <v>89.986486235002289</v>
      </c>
      <c r="V260" s="278">
        <f>IF(V$134=0,0,V$134/NFM!V$15*1000)</f>
        <v>91.388665273117709</v>
      </c>
      <c r="W260" s="278">
        <f>IF(W$134=0,0,W$134/NFM!W$15*1000)</f>
        <v>88.304555926740676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54.829345068328941</v>
      </c>
      <c r="C261" s="279">
        <f>IF(C$141=0,0,C$141/NFM!C$15*1000)</f>
        <v>53.887977945456228</v>
      </c>
      <c r="D261" s="279">
        <f>IF(D$141=0,0,D$141/NFM!D$15*1000)</f>
        <v>54.186278306577357</v>
      </c>
      <c r="E261" s="279">
        <f>IF(E$141=0,0,E$141/NFM!E$15*1000)</f>
        <v>52.720526890978981</v>
      </c>
      <c r="F261" s="279">
        <f>IF(F$141=0,0,F$141/NFM!F$15*1000)</f>
        <v>54.207897085821735</v>
      </c>
      <c r="G261" s="279">
        <f>IF(G$141=0,0,G$141/NFM!G$15*1000)</f>
        <v>52.621448507530253</v>
      </c>
      <c r="H261" s="279">
        <f>IF(H$141=0,0,H$141/NFM!H$15*1000)</f>
        <v>50.376535583480802</v>
      </c>
      <c r="I261" s="279">
        <f>IF(I$141=0,0,I$141/NFM!I$15*1000)</f>
        <v>55.374906700019515</v>
      </c>
      <c r="J261" s="279">
        <f>IF(J$141=0,0,J$141/NFM!J$15*1000)</f>
        <v>53.290739207840474</v>
      </c>
      <c r="K261" s="279">
        <f>IF(K$141=0,0,K$141/NFM!K$15*1000)</f>
        <v>46.537097712027929</v>
      </c>
      <c r="L261" s="279">
        <f>IF(L$141=0,0,L$141/NFM!L$15*1000)</f>
        <v>46.234673372647158</v>
      </c>
      <c r="M261" s="279">
        <f>IF(M$141=0,0,M$141/NFM!M$15*1000)</f>
        <v>47.27583687596718</v>
      </c>
      <c r="N261" s="279">
        <f>IF(N$141=0,0,N$141/NFM!N$15*1000)</f>
        <v>45.381746777313033</v>
      </c>
      <c r="O261" s="279">
        <f>IF(O$141=0,0,O$141/NFM!O$15*1000)</f>
        <v>38.136283275954014</v>
      </c>
      <c r="P261" s="279">
        <f>IF(P$141=0,0,P$141/NFM!P$15*1000)</f>
        <v>33.295920146120771</v>
      </c>
      <c r="Q261" s="279">
        <f>IF(Q$141=0,0,Q$141/NFM!Q$15*1000)</f>
        <v>33.538086335340601</v>
      </c>
      <c r="R261" s="279">
        <f>IF(R$141=0,0,R$141/NFM!R$15*1000)</f>
        <v>34.846947099323039</v>
      </c>
      <c r="S261" s="279">
        <f>IF(S$141=0,0,S$141/NFM!S$15*1000)</f>
        <v>35.466106102569576</v>
      </c>
      <c r="T261" s="279">
        <f>IF(T$141=0,0,T$141/NFM!T$15*1000)</f>
        <v>35.629612323133706</v>
      </c>
      <c r="U261" s="279">
        <f>IF(U$141=0,0,U$141/NFM!U$15*1000)</f>
        <v>37.454189824694637</v>
      </c>
      <c r="V261" s="279">
        <f>IF(V$141=0,0,V$141/NFM!V$15*1000)</f>
        <v>36.980316177827198</v>
      </c>
      <c r="W261" s="279">
        <f>IF(W$141=0,0,W$141/NFM!W$15*1000)</f>
        <v>35.535702502728732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NL: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221.41041348207349</v>
      </c>
      <c r="C34" s="225">
        <v>213.3782721381466</v>
      </c>
      <c r="D34" s="225">
        <v>209.31116625911929</v>
      </c>
      <c r="E34" s="225">
        <v>210.37039621915659</v>
      </c>
      <c r="F34" s="225">
        <v>243.87511489956989</v>
      </c>
      <c r="G34" s="225">
        <v>246.02554756761899</v>
      </c>
      <c r="H34" s="225">
        <v>211.14142218853141</v>
      </c>
      <c r="I34" s="225">
        <v>234.42337813816391</v>
      </c>
      <c r="J34" s="225">
        <v>249.3651484702815</v>
      </c>
      <c r="K34" s="225">
        <v>121.50834204320719</v>
      </c>
      <c r="L34" s="225">
        <v>163.97992729370941</v>
      </c>
      <c r="M34" s="225">
        <v>225.20174022512481</v>
      </c>
      <c r="N34" s="225">
        <v>61.403859457203303</v>
      </c>
      <c r="O34" s="225">
        <v>56.998560542666752</v>
      </c>
      <c r="P34" s="225">
        <v>0.53147123442675659</v>
      </c>
      <c r="Q34" s="225">
        <v>18.745057146574489</v>
      </c>
      <c r="R34" s="225">
        <v>25.871914987569721</v>
      </c>
      <c r="S34" s="225">
        <v>21.10926539642681</v>
      </c>
      <c r="T34" s="225">
        <v>29.671759534050508</v>
      </c>
      <c r="U34" s="225">
        <v>58.943266106732267</v>
      </c>
      <c r="V34" s="225">
        <v>52.007246498559681</v>
      </c>
      <c r="W34" s="225">
        <v>33.172519350138202</v>
      </c>
      <c r="DA34" s="89" t="s">
        <v>673</v>
      </c>
    </row>
    <row r="35" spans="1:105" ht="12" customHeight="1" x14ac:dyDescent="0.25">
      <c r="A35" s="55" t="s">
        <v>92</v>
      </c>
      <c r="B35" s="261">
        <v>0.2137861861744515</v>
      </c>
      <c r="C35" s="261">
        <v>0.2057805068321108</v>
      </c>
      <c r="D35" s="261">
        <v>0.2018326728076496</v>
      </c>
      <c r="E35" s="261">
        <v>0.20276682245155159</v>
      </c>
      <c r="F35" s="261">
        <v>0.235367748982903</v>
      </c>
      <c r="G35" s="261">
        <v>0.2374346174510257</v>
      </c>
      <c r="H35" s="261">
        <v>0.20370851675049101</v>
      </c>
      <c r="I35" s="261">
        <v>0.22650572753542089</v>
      </c>
      <c r="J35" s="261">
        <v>0.24078986406555289</v>
      </c>
      <c r="K35" s="261">
        <v>0.1172162662975946</v>
      </c>
      <c r="L35" s="261">
        <v>0.15822724491779519</v>
      </c>
      <c r="M35" s="261">
        <v>0.21531523706407149</v>
      </c>
      <c r="N35" s="261">
        <v>5.9190017170504018E-2</v>
      </c>
      <c r="O35" s="261">
        <v>5.4921089383024931E-2</v>
      </c>
      <c r="P35" s="261">
        <v>5.1160746628942794E-4</v>
      </c>
      <c r="Q35" s="261">
        <v>1.8063819500358711E-2</v>
      </c>
      <c r="R35" s="261">
        <v>2.4926345536388079E-2</v>
      </c>
      <c r="S35" s="261">
        <v>2.0359940948363339E-2</v>
      </c>
      <c r="T35" s="261">
        <v>2.861037752963784E-2</v>
      </c>
      <c r="U35" s="261">
        <v>5.6838786447701121E-2</v>
      </c>
      <c r="V35" s="261">
        <v>5.0078696214519818E-2</v>
      </c>
      <c r="W35" s="261">
        <v>3.1986632620155622E-2</v>
      </c>
      <c r="DA35" s="67" t="s">
        <v>674</v>
      </c>
    </row>
    <row r="36" spans="1:105" ht="12" customHeight="1" x14ac:dyDescent="0.25">
      <c r="A36" s="202" t="s">
        <v>93</v>
      </c>
      <c r="B36" s="226">
        <v>2.5780026697976011E-2</v>
      </c>
      <c r="C36" s="226">
        <v>2.4814638658299009E-2</v>
      </c>
      <c r="D36" s="226">
        <v>2.4338577653745891E-2</v>
      </c>
      <c r="E36" s="226">
        <v>2.4451224795222319E-2</v>
      </c>
      <c r="F36" s="226">
        <v>2.8382501981069942E-2</v>
      </c>
      <c r="G36" s="226">
        <v>2.86317413039789E-2</v>
      </c>
      <c r="H36" s="226">
        <v>2.456478173078679E-2</v>
      </c>
      <c r="I36" s="226">
        <v>2.7313849447422611E-2</v>
      </c>
      <c r="J36" s="226">
        <v>2.9036343438703469E-2</v>
      </c>
      <c r="K36" s="226">
        <v>1.4134863101600059E-2</v>
      </c>
      <c r="L36" s="226">
        <v>1.9080290786418558E-2</v>
      </c>
      <c r="M36" s="226">
        <v>2.6163484146365861E-2</v>
      </c>
      <c r="N36" s="226">
        <v>7.1375997215464924E-3</v>
      </c>
      <c r="O36" s="226">
        <v>6.6228186952217256E-3</v>
      </c>
      <c r="P36" s="226">
        <v>6.1693668687567876E-5</v>
      </c>
      <c r="Q36" s="226">
        <v>2.1782780137471732E-3</v>
      </c>
      <c r="R36" s="226">
        <v>3.0058155997351988E-3</v>
      </c>
      <c r="S36" s="226">
        <v>2.4551624714878222E-3</v>
      </c>
      <c r="T36" s="226">
        <v>3.4500652719973569E-3</v>
      </c>
      <c r="U36" s="226">
        <v>6.8540697522270671E-3</v>
      </c>
      <c r="V36" s="226">
        <v>6.0388846843296923E-3</v>
      </c>
      <c r="W36" s="226">
        <v>3.857200774670578E-3</v>
      </c>
      <c r="DA36" s="174" t="s">
        <v>675</v>
      </c>
    </row>
    <row r="37" spans="1:105" ht="12" customHeight="1" x14ac:dyDescent="0.25">
      <c r="A37" s="202" t="s">
        <v>94</v>
      </c>
      <c r="B37" s="226">
        <v>4.1424741851630342</v>
      </c>
      <c r="C37" s="226">
        <v>3.9873504112477369</v>
      </c>
      <c r="D37" s="226">
        <v>3.9108543530772888</v>
      </c>
      <c r="E37" s="226">
        <v>3.928955105301692</v>
      </c>
      <c r="F37" s="226">
        <v>4.5606539956047296</v>
      </c>
      <c r="G37" s="226">
        <v>4.6007031186399248</v>
      </c>
      <c r="H37" s="226">
        <v>3.9472020481630432</v>
      </c>
      <c r="I37" s="226">
        <v>4.388937124035678</v>
      </c>
      <c r="J37" s="226">
        <v>4.6657167789434624</v>
      </c>
      <c r="K37" s="226">
        <v>2.2712662866942952</v>
      </c>
      <c r="L37" s="226">
        <v>3.0659243667248939</v>
      </c>
      <c r="M37" s="226">
        <v>4.1626592523991093</v>
      </c>
      <c r="N37" s="226">
        <v>1.146634466047618</v>
      </c>
      <c r="O37" s="226">
        <v>1.064190343919428</v>
      </c>
      <c r="P37" s="226">
        <v>9.9132725082210753E-3</v>
      </c>
      <c r="Q37" s="226">
        <v>0.350017497878088</v>
      </c>
      <c r="R37" s="226">
        <v>0.48299071498793211</v>
      </c>
      <c r="S37" s="226">
        <v>0.39450879076544398</v>
      </c>
      <c r="T37" s="226">
        <v>0.55437515615523347</v>
      </c>
      <c r="U37" s="226">
        <v>1.101349015054998</v>
      </c>
      <c r="V37" s="226">
        <v>0.97036066739124693</v>
      </c>
      <c r="W37" s="226">
        <v>0.61979589172877714</v>
      </c>
      <c r="DA37" s="174" t="s">
        <v>676</v>
      </c>
    </row>
    <row r="38" spans="1:105" ht="12" customHeight="1" x14ac:dyDescent="0.25">
      <c r="A38" s="202" t="s">
        <v>95</v>
      </c>
      <c r="B38" s="226">
        <v>7.0686482306309639E-2</v>
      </c>
      <c r="C38" s="226">
        <v>6.8039476335958582E-2</v>
      </c>
      <c r="D38" s="226">
        <v>6.6734160473826049E-2</v>
      </c>
      <c r="E38" s="226">
        <v>6.7043028663379023E-2</v>
      </c>
      <c r="F38" s="226">
        <v>7.7822232210923561E-2</v>
      </c>
      <c r="G38" s="226">
        <v>7.8505623706023278E-2</v>
      </c>
      <c r="H38" s="226">
        <v>6.7354391425356555E-2</v>
      </c>
      <c r="I38" s="226">
        <v>7.4892084414870871E-2</v>
      </c>
      <c r="J38" s="226">
        <v>7.9615005863472602E-2</v>
      </c>
      <c r="K38" s="226">
        <v>3.87565056560552E-2</v>
      </c>
      <c r="L38" s="226">
        <v>5.2316417390650169E-2</v>
      </c>
      <c r="M38" s="226">
        <v>7.173788766202871E-2</v>
      </c>
      <c r="N38" s="226">
        <v>1.957064755352745E-2</v>
      </c>
      <c r="O38" s="226">
        <v>1.8159164922604248E-2</v>
      </c>
      <c r="P38" s="226">
        <v>1.6915841365041981E-4</v>
      </c>
      <c r="Q38" s="226">
        <v>5.9726396749252139E-3</v>
      </c>
      <c r="R38" s="226">
        <v>8.2416722719450362E-3</v>
      </c>
      <c r="S38" s="226">
        <v>6.7318316087533183E-3</v>
      </c>
      <c r="T38" s="226">
        <v>9.4597643618344607E-3</v>
      </c>
      <c r="U38" s="226">
        <v>1.8793234232959411E-2</v>
      </c>
      <c r="V38" s="226">
        <v>1.655807111410898E-2</v>
      </c>
      <c r="W38" s="226">
        <v>1.0576092783179371E-2</v>
      </c>
      <c r="DA38" s="174" t="s">
        <v>677</v>
      </c>
    </row>
    <row r="39" spans="1:105" ht="12" customHeight="1" x14ac:dyDescent="0.25">
      <c r="A39" s="56" t="s">
        <v>96</v>
      </c>
      <c r="B39" s="262">
        <v>0.62573522713813901</v>
      </c>
      <c r="C39" s="262">
        <v>0.6008512595064438</v>
      </c>
      <c r="D39" s="262">
        <v>0.58872241927552083</v>
      </c>
      <c r="E39" s="262">
        <v>0.59066194194644295</v>
      </c>
      <c r="F39" s="262">
        <v>0.6914284608578718</v>
      </c>
      <c r="G39" s="262">
        <v>0.69780036189057437</v>
      </c>
      <c r="H39" s="262">
        <v>0.59602463210534828</v>
      </c>
      <c r="I39" s="262">
        <v>0.66940921256628283</v>
      </c>
      <c r="J39" s="262">
        <v>0.70967177814551574</v>
      </c>
      <c r="K39" s="262">
        <v>0.33948504386840661</v>
      </c>
      <c r="L39" s="262">
        <v>0.46095204571313342</v>
      </c>
      <c r="M39" s="262">
        <v>0.63126735979000526</v>
      </c>
      <c r="N39" s="262">
        <v>0.16815626885865589</v>
      </c>
      <c r="O39" s="262">
        <v>0.15527500041452039</v>
      </c>
      <c r="P39" s="262">
        <v>1.3997915363152709E-3</v>
      </c>
      <c r="Q39" s="262">
        <v>4.9914284140438282E-2</v>
      </c>
      <c r="R39" s="262">
        <v>6.9330903677399261E-2</v>
      </c>
      <c r="S39" s="262">
        <v>5.6156942458705242E-2</v>
      </c>
      <c r="T39" s="262">
        <v>7.9544171747263109E-2</v>
      </c>
      <c r="U39" s="262">
        <v>0.16102645565147169</v>
      </c>
      <c r="V39" s="262">
        <v>0.14177786132874229</v>
      </c>
      <c r="W39" s="262">
        <v>8.935760495764293E-2</v>
      </c>
      <c r="DA39" s="68" t="s">
        <v>678</v>
      </c>
    </row>
    <row r="40" spans="1:105" ht="12" customHeight="1" x14ac:dyDescent="0.25">
      <c r="A40" s="37" t="s">
        <v>160</v>
      </c>
      <c r="B40" s="228">
        <v>9.1997020632864357E-3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8.477960324491194E-4</v>
      </c>
      <c r="P40" s="228">
        <v>0</v>
      </c>
      <c r="Q40" s="228">
        <v>1.5676904354450989E-5</v>
      </c>
      <c r="R40" s="228">
        <v>2.1396088288507971E-5</v>
      </c>
      <c r="S40" s="228">
        <v>3.6415656657315027E-5</v>
      </c>
      <c r="T40" s="228">
        <v>2.1641186595711909E-4</v>
      </c>
      <c r="U40" s="228">
        <v>4.2589557897746219E-4</v>
      </c>
      <c r="V40" s="228">
        <v>4.0319644367128529E-4</v>
      </c>
      <c r="W40" s="228">
        <v>2.366566830909264E-4</v>
      </c>
      <c r="DA40" s="69" t="s">
        <v>679</v>
      </c>
    </row>
    <row r="41" spans="1:105" ht="12" customHeight="1" x14ac:dyDescent="0.25">
      <c r="A41" s="37" t="s">
        <v>162</v>
      </c>
      <c r="B41" s="228">
        <v>0.1347850625271084</v>
      </c>
      <c r="C41" s="228">
        <v>0.1211132899898755</v>
      </c>
      <c r="D41" s="228">
        <v>0.1165715461647828</v>
      </c>
      <c r="E41" s="228">
        <v>0.10855317164266259</v>
      </c>
      <c r="F41" s="228">
        <v>0.1527267120365256</v>
      </c>
      <c r="G41" s="228">
        <v>0.15292418732540741</v>
      </c>
      <c r="H41" s="228">
        <v>0.12715916943803099</v>
      </c>
      <c r="I41" s="228">
        <v>0.17098803584434641</v>
      </c>
      <c r="J41" s="228">
        <v>0.16724977854789291</v>
      </c>
      <c r="K41" s="228">
        <v>7.414575109212912E-2</v>
      </c>
      <c r="L41" s="228">
        <v>0.10228109103331599</v>
      </c>
      <c r="M41" s="228">
        <v>0.1032103055518075</v>
      </c>
      <c r="N41" s="228">
        <v>3.6181427554663317E-2</v>
      </c>
      <c r="O41" s="228">
        <v>2.9255258498140532E-2</v>
      </c>
      <c r="P41" s="228">
        <v>2.59734294628583E-4</v>
      </c>
      <c r="Q41" s="228">
        <v>1.07054007234402E-2</v>
      </c>
      <c r="R41" s="228">
        <v>1.407970563111898E-2</v>
      </c>
      <c r="S41" s="228">
        <v>1.377994157068989E-2</v>
      </c>
      <c r="T41" s="228">
        <v>1.802574158675296E-2</v>
      </c>
      <c r="U41" s="228">
        <v>3.4838819902781717E-2</v>
      </c>
      <c r="V41" s="228">
        <v>2.381489080682777E-2</v>
      </c>
      <c r="W41" s="228">
        <v>2.004140452679801E-2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0.48175046254774417</v>
      </c>
      <c r="C44" s="228">
        <v>0.47973796951656827</v>
      </c>
      <c r="D44" s="228">
        <v>0.472150873110738</v>
      </c>
      <c r="E44" s="228">
        <v>0.48210877030378041</v>
      </c>
      <c r="F44" s="228">
        <v>0.53870174882134614</v>
      </c>
      <c r="G44" s="228">
        <v>0.54487617456516702</v>
      </c>
      <c r="H44" s="228">
        <v>0.46886546266731732</v>
      </c>
      <c r="I44" s="228">
        <v>0.49842117672193642</v>
      </c>
      <c r="J44" s="228">
        <v>0.54242199959762283</v>
      </c>
      <c r="K44" s="228">
        <v>0.26533929277627749</v>
      </c>
      <c r="L44" s="228">
        <v>0.35867095467981741</v>
      </c>
      <c r="M44" s="228">
        <v>0.52805705423819782</v>
      </c>
      <c r="N44" s="228">
        <v>0.13197484130399251</v>
      </c>
      <c r="O44" s="228">
        <v>0.12517194588393071</v>
      </c>
      <c r="P44" s="228">
        <v>1.1400572416866879E-3</v>
      </c>
      <c r="Q44" s="228">
        <v>3.9193206512643637E-2</v>
      </c>
      <c r="R44" s="228">
        <v>5.5229801957991778E-2</v>
      </c>
      <c r="S44" s="228">
        <v>4.234058523135803E-2</v>
      </c>
      <c r="T44" s="228">
        <v>6.1302018294553028E-2</v>
      </c>
      <c r="U44" s="228">
        <v>0.1257617401697125</v>
      </c>
      <c r="V44" s="228">
        <v>0.11755977407824331</v>
      </c>
      <c r="W44" s="228">
        <v>6.9079543747753991E-2</v>
      </c>
      <c r="DA44" s="69" t="s">
        <v>683</v>
      </c>
    </row>
    <row r="45" spans="1:105" ht="12" customHeight="1" x14ac:dyDescent="0.25">
      <c r="A45" s="57" t="s">
        <v>517</v>
      </c>
      <c r="B45" s="263">
        <v>186.63451391308871</v>
      </c>
      <c r="C45" s="263">
        <v>180.0374949669812</v>
      </c>
      <c r="D45" s="263">
        <v>176.68052544564159</v>
      </c>
      <c r="E45" s="263">
        <v>177.699624377345</v>
      </c>
      <c r="F45" s="263">
        <v>205.37206042308969</v>
      </c>
      <c r="G45" s="263">
        <v>207.14469443946749</v>
      </c>
      <c r="H45" s="263">
        <v>178.06255910007641</v>
      </c>
      <c r="I45" s="263">
        <v>197.06471679099181</v>
      </c>
      <c r="J45" s="263">
        <v>209.77440298165919</v>
      </c>
      <c r="K45" s="263">
        <v>102.8113437442119</v>
      </c>
      <c r="L45" s="263">
        <v>138.49429004066261</v>
      </c>
      <c r="M45" s="263">
        <v>190.35247508023841</v>
      </c>
      <c r="N45" s="263">
        <v>51.928833581952773</v>
      </c>
      <c r="O45" s="263">
        <v>48.544080458676248</v>
      </c>
      <c r="P45" s="263">
        <v>0.45582243890522239</v>
      </c>
      <c r="Q45" s="263">
        <v>16.040251491267782</v>
      </c>
      <c r="R45" s="263">
        <v>22.1160320042164</v>
      </c>
      <c r="S45" s="263">
        <v>18.05645091716621</v>
      </c>
      <c r="T45" s="263">
        <v>25.35006542493311</v>
      </c>
      <c r="U45" s="263">
        <v>50.163759207887502</v>
      </c>
      <c r="V45" s="263">
        <v>44.320107275738543</v>
      </c>
      <c r="W45" s="263">
        <v>28.314616724782411</v>
      </c>
      <c r="DA45" s="70" t="s">
        <v>684</v>
      </c>
    </row>
    <row r="46" spans="1:105" ht="12" customHeight="1" x14ac:dyDescent="0.25">
      <c r="A46" s="57" t="s">
        <v>519</v>
      </c>
      <c r="B46" s="296">
        <v>21.213063104674369</v>
      </c>
      <c r="C46" s="296">
        <v>20.359939298656041</v>
      </c>
      <c r="D46" s="296">
        <v>19.94868666895367</v>
      </c>
      <c r="E46" s="296">
        <v>20.013345080237091</v>
      </c>
      <c r="F46" s="296">
        <v>23.43084966103164</v>
      </c>
      <c r="G46" s="296">
        <v>23.646625184711709</v>
      </c>
      <c r="H46" s="296">
        <v>20.19727517834373</v>
      </c>
      <c r="I46" s="296">
        <v>22.68759235834959</v>
      </c>
      <c r="J46" s="296">
        <v>24.050397826035901</v>
      </c>
      <c r="K46" s="296">
        <v>11.50422630644055</v>
      </c>
      <c r="L46" s="296">
        <v>15.62061612689414</v>
      </c>
      <c r="M46" s="296">
        <v>21.387556656446069</v>
      </c>
      <c r="N46" s="296">
        <v>5.6982904764722173</v>
      </c>
      <c r="O46" s="296">
        <v>5.262073553842006</v>
      </c>
      <c r="P46" s="296">
        <v>4.7429322899085039E-2</v>
      </c>
      <c r="Q46" s="296">
        <v>1.6914177497373259</v>
      </c>
      <c r="R46" s="296">
        <v>2.3492558781031501</v>
      </c>
      <c r="S46" s="296">
        <v>1.903181996450235</v>
      </c>
      <c r="T46" s="296">
        <v>2.6954422431194618</v>
      </c>
      <c r="U46" s="296">
        <v>5.4564388922935132</v>
      </c>
      <c r="V46" s="296">
        <v>4.8031431744612236</v>
      </c>
      <c r="W46" s="296">
        <v>3.027901342554141</v>
      </c>
      <c r="DA46" s="70" t="s">
        <v>685</v>
      </c>
    </row>
    <row r="47" spans="1:105" ht="12" customHeight="1" x14ac:dyDescent="0.25">
      <c r="A47" s="60" t="s">
        <v>521</v>
      </c>
      <c r="B47" s="264">
        <v>4.9011435526501614</v>
      </c>
      <c r="C47" s="264">
        <v>4.1161621294122126</v>
      </c>
      <c r="D47" s="264">
        <v>3.9618062041797208</v>
      </c>
      <c r="E47" s="264">
        <v>3.6892933399832799</v>
      </c>
      <c r="F47" s="264">
        <v>5.1905774195956766</v>
      </c>
      <c r="G47" s="264">
        <v>5.1972888243115261</v>
      </c>
      <c r="H47" s="264">
        <v>4.3216376806549333</v>
      </c>
      <c r="I47" s="264">
        <v>5.8112076534615857</v>
      </c>
      <c r="J47" s="264">
        <v>5.6841590602399172</v>
      </c>
      <c r="K47" s="264">
        <v>2.5199210815572668</v>
      </c>
      <c r="L47" s="264">
        <v>3.4761301051395139</v>
      </c>
      <c r="M47" s="264">
        <v>3.5077104346923988</v>
      </c>
      <c r="N47" s="264">
        <v>1.2296637462414439</v>
      </c>
      <c r="O47" s="264">
        <v>1.023790728681971</v>
      </c>
      <c r="P47" s="264">
        <v>8.8273422953760016E-3</v>
      </c>
      <c r="Q47" s="264">
        <v>0.36446914180542411</v>
      </c>
      <c r="R47" s="264">
        <v>0.47945589314132769</v>
      </c>
      <c r="S47" s="264">
        <v>0.46974972114318242</v>
      </c>
      <c r="T47" s="264">
        <v>0.62144378216378937</v>
      </c>
      <c r="U47" s="264">
        <v>1.202337318654003</v>
      </c>
      <c r="V47" s="264">
        <v>0.82653968490570973</v>
      </c>
      <c r="W47" s="264">
        <v>0.69112009023308008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1.222513892702115E-4</v>
      </c>
      <c r="R48" s="299">
        <v>2.6493178056468623E-4</v>
      </c>
      <c r="S48" s="299">
        <v>2.2366648634170551E-4</v>
      </c>
      <c r="T48" s="299">
        <v>1.7831887351503681E-3</v>
      </c>
      <c r="U48" s="299">
        <v>4.6427053686605296E-3</v>
      </c>
      <c r="V48" s="299">
        <v>3.9401308889693348E-3</v>
      </c>
      <c r="W48" s="299">
        <v>2.4089725230527102E-3</v>
      </c>
      <c r="DA48" s="71" t="s">
        <v>687</v>
      </c>
    </row>
    <row r="49" spans="1:105" ht="12" customHeight="1" x14ac:dyDescent="0.25">
      <c r="A49" s="59" t="s">
        <v>160</v>
      </c>
      <c r="B49" s="299">
        <v>0.3203319007586225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2.9520098875140031E-2</v>
      </c>
      <c r="P49" s="299">
        <v>0</v>
      </c>
      <c r="Q49" s="299">
        <v>5.4581706955975811E-4</v>
      </c>
      <c r="R49" s="299">
        <v>7.4490269358354268E-4</v>
      </c>
      <c r="S49" s="299">
        <v>1.267803555486717E-3</v>
      </c>
      <c r="T49" s="299">
        <v>7.5293627904802884E-3</v>
      </c>
      <c r="U49" s="299">
        <v>1.481514636378763E-2</v>
      </c>
      <c r="V49" s="299">
        <v>1.4025350933615359E-2</v>
      </c>
      <c r="W49" s="299">
        <v>8.232483517336622E-3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4.5808116518915387</v>
      </c>
      <c r="C51" s="299">
        <v>4.1161621294122126</v>
      </c>
      <c r="D51" s="299">
        <v>3.9618062041797208</v>
      </c>
      <c r="E51" s="299">
        <v>3.6892933399832799</v>
      </c>
      <c r="F51" s="299">
        <v>5.1905774195956766</v>
      </c>
      <c r="G51" s="299">
        <v>5.1972888243115261</v>
      </c>
      <c r="H51" s="299">
        <v>4.3216376806549333</v>
      </c>
      <c r="I51" s="299">
        <v>5.8112076534615857</v>
      </c>
      <c r="J51" s="299">
        <v>5.6841590602399172</v>
      </c>
      <c r="K51" s="299">
        <v>2.5199210815572668</v>
      </c>
      <c r="L51" s="299">
        <v>3.4761301051395139</v>
      </c>
      <c r="M51" s="299">
        <v>3.5077104346923988</v>
      </c>
      <c r="N51" s="299">
        <v>1.2296637462414439</v>
      </c>
      <c r="O51" s="299">
        <v>0.99427062980683079</v>
      </c>
      <c r="P51" s="299">
        <v>8.8273422953760016E-3</v>
      </c>
      <c r="Q51" s="299">
        <v>0.36380107334659412</v>
      </c>
      <c r="R51" s="299">
        <v>0.47844605866717949</v>
      </c>
      <c r="S51" s="299">
        <v>0.46825825110135399</v>
      </c>
      <c r="T51" s="299">
        <v>0.61213123063815866</v>
      </c>
      <c r="U51" s="299">
        <v>1.182879466921555</v>
      </c>
      <c r="V51" s="299">
        <v>0.808574203083125</v>
      </c>
      <c r="W51" s="299">
        <v>0.68047863419269072</v>
      </c>
      <c r="DA51" s="71" t="s">
        <v>690</v>
      </c>
    </row>
    <row r="52" spans="1:105" ht="12" customHeight="1" x14ac:dyDescent="0.25">
      <c r="A52" s="60" t="s">
        <v>527</v>
      </c>
      <c r="B52" s="264">
        <v>16.311919552024211</v>
      </c>
      <c r="C52" s="264">
        <v>16.243777169243831</v>
      </c>
      <c r="D52" s="264">
        <v>15.98688046477395</v>
      </c>
      <c r="E52" s="264">
        <v>16.324051740253811</v>
      </c>
      <c r="F52" s="264">
        <v>18.24027224143596</v>
      </c>
      <c r="G52" s="264">
        <v>18.449336360400181</v>
      </c>
      <c r="H52" s="264">
        <v>15.8756374976888</v>
      </c>
      <c r="I52" s="264">
        <v>16.876384704888</v>
      </c>
      <c r="J52" s="264">
        <v>18.366238765795991</v>
      </c>
      <c r="K52" s="264">
        <v>8.9843052248832826</v>
      </c>
      <c r="L52" s="264">
        <v>12.14448602175462</v>
      </c>
      <c r="M52" s="264">
        <v>17.87984622175367</v>
      </c>
      <c r="N52" s="264">
        <v>4.4686267302307732</v>
      </c>
      <c r="O52" s="264">
        <v>4.2382828251600353</v>
      </c>
      <c r="P52" s="264">
        <v>3.8601980603709042E-2</v>
      </c>
      <c r="Q52" s="264">
        <v>1.3269486079319019</v>
      </c>
      <c r="R52" s="264">
        <v>1.8697999849618221</v>
      </c>
      <c r="S52" s="264">
        <v>1.433432275307053</v>
      </c>
      <c r="T52" s="264">
        <v>2.0739984609556732</v>
      </c>
      <c r="U52" s="264">
        <v>4.2541015736395096</v>
      </c>
      <c r="V52" s="264">
        <v>3.9766034895555138</v>
      </c>
      <c r="W52" s="264">
        <v>2.3367812523210612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8.4843743568304966</v>
      </c>
      <c r="C53" s="296">
        <f t="shared" si="0"/>
        <v>8.0940015799287828</v>
      </c>
      <c r="D53" s="296">
        <f t="shared" si="0"/>
        <v>7.8894719612360404</v>
      </c>
      <c r="E53" s="296">
        <f t="shared" si="0"/>
        <v>7.8435486384161299</v>
      </c>
      <c r="F53" s="296">
        <f t="shared" si="0"/>
        <v>9.4785498758110904</v>
      </c>
      <c r="G53" s="296">
        <f t="shared" si="0"/>
        <v>9.5911524804483363</v>
      </c>
      <c r="H53" s="296">
        <f t="shared" si="0"/>
        <v>8.0427335399362345</v>
      </c>
      <c r="I53" s="296">
        <f t="shared" si="0"/>
        <v>9.2840109908228285</v>
      </c>
      <c r="J53" s="296">
        <f t="shared" si="0"/>
        <v>9.8155178921297122</v>
      </c>
      <c r="K53" s="296">
        <f t="shared" si="0"/>
        <v>4.4119130269367695</v>
      </c>
      <c r="L53" s="296">
        <f t="shared" si="0"/>
        <v>6.1085207606198626</v>
      </c>
      <c r="M53" s="296">
        <f t="shared" si="0"/>
        <v>8.3545652673787369</v>
      </c>
      <c r="N53" s="296">
        <f t="shared" si="0"/>
        <v>2.3760463994264502</v>
      </c>
      <c r="O53" s="296">
        <f t="shared" si="0"/>
        <v>1.8932381128137092</v>
      </c>
      <c r="P53" s="296">
        <f t="shared" si="0"/>
        <v>1.6163949029285266E-2</v>
      </c>
      <c r="Q53" s="296">
        <f t="shared" si="0"/>
        <v>0.58724138636183187</v>
      </c>
      <c r="R53" s="296">
        <f t="shared" si="0"/>
        <v>0.81813165317676684</v>
      </c>
      <c r="S53" s="296">
        <f t="shared" si="0"/>
        <v>0.66941981455760913</v>
      </c>
      <c r="T53" s="296">
        <f t="shared" si="0"/>
        <v>0.95081233093197604</v>
      </c>
      <c r="U53" s="296">
        <f t="shared" si="0"/>
        <v>1.9782064454118911</v>
      </c>
      <c r="V53" s="296">
        <f t="shared" si="0"/>
        <v>1.6991818676269637</v>
      </c>
      <c r="W53" s="296">
        <f t="shared" si="0"/>
        <v>1.0744278599372339</v>
      </c>
      <c r="DA53" s="70"/>
    </row>
    <row r="54" spans="1:105" ht="12" customHeight="1" x14ac:dyDescent="0.25">
      <c r="A54" s="60" t="s">
        <v>530</v>
      </c>
      <c r="B54" s="264">
        <v>0.72336990183649685</v>
      </c>
      <c r="C54" s="264">
        <v>0.61421704842733704</v>
      </c>
      <c r="D54" s="264">
        <v>0.59228261847061803</v>
      </c>
      <c r="E54" s="264">
        <v>0.55412488168740504</v>
      </c>
      <c r="F54" s="264">
        <v>0.76638266341333972</v>
      </c>
      <c r="G54" s="264">
        <v>0.76735397661357618</v>
      </c>
      <c r="H54" s="264">
        <v>0.64178327755768627</v>
      </c>
      <c r="I54" s="264">
        <v>0.84605298017589214</v>
      </c>
      <c r="J54" s="264">
        <v>0.83364548105506342</v>
      </c>
      <c r="K54" s="264">
        <v>0.37760330043120499</v>
      </c>
      <c r="L54" s="264">
        <v>0.51742807722840201</v>
      </c>
      <c r="M54" s="264">
        <v>0.53001399591750276</v>
      </c>
      <c r="N54" s="264">
        <v>0.1879888631485791</v>
      </c>
      <c r="O54" s="264">
        <v>0.15794905004836349</v>
      </c>
      <c r="P54" s="264">
        <v>1.411006955569553E-3</v>
      </c>
      <c r="Q54" s="264">
        <v>5.7289838447141743E-2</v>
      </c>
      <c r="R54" s="264">
        <v>7.5070847246653957E-2</v>
      </c>
      <c r="S54" s="264">
        <v>7.3433416561759904E-2</v>
      </c>
      <c r="T54" s="264">
        <v>9.6725103125532841E-2</v>
      </c>
      <c r="U54" s="264">
        <v>0.18408545016413161</v>
      </c>
      <c r="V54" s="264">
        <v>0.12807677651423249</v>
      </c>
      <c r="W54" s="264">
        <v>0.1071158043495706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1.9216338333981901E-5</v>
      </c>
      <c r="R55" s="232">
        <v>4.148171607454429E-5</v>
      </c>
      <c r="S55" s="232">
        <v>3.4964564156557163E-5</v>
      </c>
      <c r="T55" s="232">
        <v>2.7754580422247868E-4</v>
      </c>
      <c r="U55" s="232">
        <v>7.1082756436943641E-4</v>
      </c>
      <c r="V55" s="232">
        <v>6.1054450562881093E-4</v>
      </c>
      <c r="W55" s="232">
        <v>3.7336351975498507E-4</v>
      </c>
      <c r="DA55" s="71" t="s">
        <v>693</v>
      </c>
    </row>
    <row r="56" spans="1:105" ht="12" customHeight="1" x14ac:dyDescent="0.25">
      <c r="A56" s="59" t="s">
        <v>160</v>
      </c>
      <c r="B56" s="232">
        <v>4.7278446982351237E-2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4.5543209603635081E-3</v>
      </c>
      <c r="P56" s="232">
        <v>0</v>
      </c>
      <c r="Q56" s="232">
        <v>8.579538882736084E-5</v>
      </c>
      <c r="R56" s="232">
        <v>1.166332026023251E-4</v>
      </c>
      <c r="S56" s="232">
        <v>1.981888278336183E-4</v>
      </c>
      <c r="T56" s="232">
        <v>1.1719135556284451E-3</v>
      </c>
      <c r="U56" s="232">
        <v>2.2682926374425929E-3</v>
      </c>
      <c r="V56" s="232">
        <v>2.173303677806175E-3</v>
      </c>
      <c r="W56" s="232">
        <v>1.2759419183671801E-3</v>
      </c>
      <c r="DA56" s="71" t="s">
        <v>694</v>
      </c>
    </row>
    <row r="57" spans="1:105" ht="12" customHeight="1" x14ac:dyDescent="0.25">
      <c r="A57" s="59" t="s">
        <v>162</v>
      </c>
      <c r="B57" s="232">
        <v>0.67609145485414557</v>
      </c>
      <c r="C57" s="232">
        <v>0.61421704842733704</v>
      </c>
      <c r="D57" s="232">
        <v>0.59228261847061803</v>
      </c>
      <c r="E57" s="232">
        <v>0.55412488168740504</v>
      </c>
      <c r="F57" s="232">
        <v>0.76638266341333972</v>
      </c>
      <c r="G57" s="232">
        <v>0.76735397661357618</v>
      </c>
      <c r="H57" s="232">
        <v>0.64178327755768627</v>
      </c>
      <c r="I57" s="232">
        <v>0.84605298017589214</v>
      </c>
      <c r="J57" s="232">
        <v>0.83364548105506342</v>
      </c>
      <c r="K57" s="232">
        <v>0.37760330043120499</v>
      </c>
      <c r="L57" s="232">
        <v>0.51742807722840201</v>
      </c>
      <c r="M57" s="232">
        <v>0.53001399591750276</v>
      </c>
      <c r="N57" s="232">
        <v>0.1879888631485791</v>
      </c>
      <c r="O57" s="232">
        <v>0.153394729088</v>
      </c>
      <c r="P57" s="232">
        <v>1.411006955569553E-3</v>
      </c>
      <c r="Q57" s="232">
        <v>5.7184826719980403E-2</v>
      </c>
      <c r="R57" s="232">
        <v>7.4912732327977086E-2</v>
      </c>
      <c r="S57" s="232">
        <v>7.3200263169769728E-2</v>
      </c>
      <c r="T57" s="232">
        <v>9.5275643765681914E-2</v>
      </c>
      <c r="U57" s="232">
        <v>0.18110632996231951</v>
      </c>
      <c r="V57" s="232">
        <v>0.1252929283307975</v>
      </c>
      <c r="W57" s="232">
        <v>0.10546649891144851</v>
      </c>
      <c r="DA57" s="71" t="s">
        <v>695</v>
      </c>
    </row>
    <row r="58" spans="1:105" ht="12" customHeight="1" x14ac:dyDescent="0.25">
      <c r="A58" s="60" t="s">
        <v>535</v>
      </c>
      <c r="B58" s="264">
        <v>5.3534945507529166</v>
      </c>
      <c r="C58" s="264">
        <v>5.0558749393812112</v>
      </c>
      <c r="D58" s="264">
        <v>4.9071806106715803</v>
      </c>
      <c r="E58" s="264">
        <v>4.837582060869372</v>
      </c>
      <c r="F58" s="264">
        <v>6.0190124259953928</v>
      </c>
      <c r="G58" s="264">
        <v>6.0998452850313214</v>
      </c>
      <c r="H58" s="264">
        <v>5.0433443223451047</v>
      </c>
      <c r="I58" s="264">
        <v>5.9809273165776728</v>
      </c>
      <c r="J58" s="264">
        <v>6.288258142223083</v>
      </c>
      <c r="K58" s="264">
        <v>2.6880360952294859</v>
      </c>
      <c r="L58" s="264">
        <v>3.7833645889013119</v>
      </c>
      <c r="M58" s="264">
        <v>5.1229118634143864</v>
      </c>
      <c r="N58" s="264">
        <v>1.5049016235992101</v>
      </c>
      <c r="O58" s="264">
        <v>1.081412516205728</v>
      </c>
      <c r="P58" s="264">
        <v>8.582606619620313E-3</v>
      </c>
      <c r="Q58" s="264">
        <v>0.32137237712534861</v>
      </c>
      <c r="R58" s="264">
        <v>0.45029671425695228</v>
      </c>
      <c r="S58" s="264">
        <v>0.37190573408501382</v>
      </c>
      <c r="T58" s="264">
        <v>0.53127811654678436</v>
      </c>
      <c r="U58" s="264">
        <v>1.142791130427413</v>
      </c>
      <c r="V58" s="264">
        <v>0.95490895955539412</v>
      </c>
      <c r="W58" s="264">
        <v>0.60513736703686216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1.080457183249911E-4</v>
      </c>
      <c r="R61" s="231">
        <v>2.4939504803925722E-4</v>
      </c>
      <c r="S61" s="231">
        <v>1.7748529070750279E-4</v>
      </c>
      <c r="T61" s="231">
        <v>1.5276242667775261E-3</v>
      </c>
      <c r="U61" s="231">
        <v>4.4219075201658974E-3</v>
      </c>
      <c r="V61" s="231">
        <v>4.5609025709787542E-3</v>
      </c>
      <c r="W61" s="231">
        <v>2.1135794552419808E-3</v>
      </c>
      <c r="DA61" s="73" t="s">
        <v>699</v>
      </c>
    </row>
    <row r="62" spans="1:105" ht="12" customHeight="1" x14ac:dyDescent="0.25">
      <c r="A62" s="64" t="s">
        <v>160</v>
      </c>
      <c r="B62" s="231">
        <v>0.35394753423281378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3.0954062870143999E-2</v>
      </c>
      <c r="P62" s="231">
        <v>0</v>
      </c>
      <c r="Q62" s="231">
        <v>4.9156645045445241E-4</v>
      </c>
      <c r="R62" s="231">
        <v>7.1455337588852738E-4</v>
      </c>
      <c r="S62" s="231">
        <v>1.025167381341901E-3</v>
      </c>
      <c r="T62" s="231">
        <v>6.5729272161069866E-3</v>
      </c>
      <c r="U62" s="231">
        <v>1.4378905889013071E-2</v>
      </c>
      <c r="V62" s="231">
        <v>1.6543799029708241E-2</v>
      </c>
      <c r="W62" s="231">
        <v>7.3603584547342546E-3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5.1170987954498488E-2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4.9551314538023794</v>
      </c>
      <c r="C65" s="231">
        <v>4.9591578662959881</v>
      </c>
      <c r="D65" s="231">
        <v>4.8321106370516764</v>
      </c>
      <c r="E65" s="231">
        <v>4.837582060869372</v>
      </c>
      <c r="F65" s="231">
        <v>6.0190124259953928</v>
      </c>
      <c r="G65" s="231">
        <v>6.0998452850313214</v>
      </c>
      <c r="H65" s="231">
        <v>5.0433443223451047</v>
      </c>
      <c r="I65" s="231">
        <v>5.9809273165776728</v>
      </c>
      <c r="J65" s="231">
        <v>6.288258142223083</v>
      </c>
      <c r="K65" s="231">
        <v>2.6819704537009268</v>
      </c>
      <c r="L65" s="231">
        <v>3.779788526258228</v>
      </c>
      <c r="M65" s="231">
        <v>5.0716405654083152</v>
      </c>
      <c r="N65" s="231">
        <v>0.89543515466274626</v>
      </c>
      <c r="O65" s="231">
        <v>1.020653919845389</v>
      </c>
      <c r="P65" s="231">
        <v>8.1125925085317567E-3</v>
      </c>
      <c r="Q65" s="231">
        <v>0.32075478334246721</v>
      </c>
      <c r="R65" s="231">
        <v>0.44930593617060582</v>
      </c>
      <c r="S65" s="231">
        <v>0.37068268252981701</v>
      </c>
      <c r="T65" s="231">
        <v>0.52314151028553146</v>
      </c>
      <c r="U65" s="231">
        <v>1.123917497411451</v>
      </c>
      <c r="V65" s="231">
        <v>0.93371736315008458</v>
      </c>
      <c r="W65" s="231">
        <v>0.59560266676965379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4.4415562717724989E-2</v>
      </c>
      <c r="C68" s="231">
        <v>9.6717073085223385E-2</v>
      </c>
      <c r="D68" s="231">
        <v>7.5069973619903502E-2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6.0656415285596796E-3</v>
      </c>
      <c r="L68" s="231">
        <v>3.5760626430839109E-3</v>
      </c>
      <c r="M68" s="231">
        <v>5.1271298006070359E-2</v>
      </c>
      <c r="N68" s="231">
        <v>0.55829548098196491</v>
      </c>
      <c r="O68" s="231">
        <v>2.980453349019526E-2</v>
      </c>
      <c r="P68" s="231">
        <v>4.7001411108855582E-4</v>
      </c>
      <c r="Q68" s="231">
        <v>1.7981614102001421E-5</v>
      </c>
      <c r="R68" s="231">
        <v>2.6829662418694611E-5</v>
      </c>
      <c r="S68" s="231">
        <v>2.0398883147425789E-5</v>
      </c>
      <c r="T68" s="231">
        <v>3.6054778368479463E-5</v>
      </c>
      <c r="U68" s="231">
        <v>7.2819606783080238E-5</v>
      </c>
      <c r="V68" s="231">
        <v>8.6894804622528584E-5</v>
      </c>
      <c r="W68" s="231">
        <v>6.0762357232169558E-5</v>
      </c>
      <c r="DA68" s="73" t="s">
        <v>706</v>
      </c>
    </row>
    <row r="69" spans="1:105" ht="12" customHeight="1" x14ac:dyDescent="0.25">
      <c r="A69" s="61" t="s">
        <v>547</v>
      </c>
      <c r="B69" s="265">
        <v>2.4075099042410821</v>
      </c>
      <c r="C69" s="265">
        <v>2.4239095921202338</v>
      </c>
      <c r="D69" s="265">
        <v>2.3900087320938419</v>
      </c>
      <c r="E69" s="265">
        <v>2.4518416958593532</v>
      </c>
      <c r="F69" s="265">
        <v>2.6931547864023582</v>
      </c>
      <c r="G69" s="265">
        <v>2.7239532188034392</v>
      </c>
      <c r="H69" s="265">
        <v>2.357605940033443</v>
      </c>
      <c r="I69" s="265">
        <v>2.457030694069263</v>
      </c>
      <c r="J69" s="265">
        <v>2.693614268851567</v>
      </c>
      <c r="K69" s="265">
        <v>1.346273631276079</v>
      </c>
      <c r="L69" s="265">
        <v>1.807728094490149</v>
      </c>
      <c r="M69" s="265">
        <v>2.701639408046848</v>
      </c>
      <c r="N69" s="265">
        <v>0.68315591267866116</v>
      </c>
      <c r="O69" s="265">
        <v>0.6538765465596178</v>
      </c>
      <c r="P69" s="265">
        <v>6.1703354540954001E-3</v>
      </c>
      <c r="Q69" s="265">
        <v>0.20857917078934149</v>
      </c>
      <c r="R69" s="265">
        <v>0.29276409167316059</v>
      </c>
      <c r="S69" s="265">
        <v>0.22408066391083539</v>
      </c>
      <c r="T69" s="265">
        <v>0.32280911125965878</v>
      </c>
      <c r="U69" s="265">
        <v>0.6513298648203466</v>
      </c>
      <c r="V69" s="265">
        <v>0.61619613155733699</v>
      </c>
      <c r="W69" s="265">
        <v>0.3621746885508012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9.494059743921019</v>
      </c>
      <c r="C72" s="225">
        <v>9.5549884146686477</v>
      </c>
      <c r="D72" s="225">
        <v>9.6641298345202546</v>
      </c>
      <c r="E72" s="225">
        <v>4.0774765763612191</v>
      </c>
      <c r="F72" s="225">
        <v>4.0293868308756551</v>
      </c>
      <c r="G72" s="225">
        <v>4.0195779504964761</v>
      </c>
      <c r="H72" s="225">
        <v>2.0193432889583431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708</v>
      </c>
    </row>
    <row r="73" spans="1:105" ht="12" customHeight="1" x14ac:dyDescent="0.25">
      <c r="A73" s="55" t="s">
        <v>92</v>
      </c>
      <c r="B73" s="261">
        <v>1.393107033424892E-2</v>
      </c>
      <c r="C73" s="261">
        <v>1.391984621360946E-2</v>
      </c>
      <c r="D73" s="261">
        <v>1.407069217616734E-2</v>
      </c>
      <c r="E73" s="261">
        <v>5.9224970599202273E-3</v>
      </c>
      <c r="F73" s="261">
        <v>5.8914253276659608E-3</v>
      </c>
      <c r="G73" s="261">
        <v>5.8751512170674399E-3</v>
      </c>
      <c r="H73" s="261">
        <v>2.94875646121433E-3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709</v>
      </c>
    </row>
    <row r="74" spans="1:105" ht="12" customHeight="1" x14ac:dyDescent="0.25">
      <c r="A74" s="202" t="s">
        <v>93</v>
      </c>
      <c r="B74" s="226">
        <v>1.8807931094273901E-3</v>
      </c>
      <c r="C74" s="226">
        <v>1.8792777736885301E-3</v>
      </c>
      <c r="D74" s="226">
        <v>1.899643046431881E-3</v>
      </c>
      <c r="E74" s="226">
        <v>7.9957902685461426E-4</v>
      </c>
      <c r="F74" s="226">
        <v>7.9538412305184421E-4</v>
      </c>
      <c r="G74" s="226">
        <v>7.9318700292098777E-4</v>
      </c>
      <c r="H74" s="226">
        <v>3.9810299571862821E-4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710</v>
      </c>
    </row>
    <row r="75" spans="1:105" ht="12" customHeight="1" x14ac:dyDescent="0.25">
      <c r="A75" s="202" t="s">
        <v>94</v>
      </c>
      <c r="B75" s="226">
        <v>0.2421226684971102</v>
      </c>
      <c r="C75" s="226">
        <v>0.24192759274373629</v>
      </c>
      <c r="D75" s="226">
        <v>0.24454930278540751</v>
      </c>
      <c r="E75" s="226">
        <v>0.1029332820744449</v>
      </c>
      <c r="F75" s="226">
        <v>0.1023932538822294</v>
      </c>
      <c r="G75" s="226">
        <v>0.1021104090619112</v>
      </c>
      <c r="H75" s="226">
        <v>5.1249528285135987E-2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711</v>
      </c>
    </row>
    <row r="76" spans="1:105" ht="12" customHeight="1" x14ac:dyDescent="0.25">
      <c r="A76" s="202" t="s">
        <v>95</v>
      </c>
      <c r="B76" s="226">
        <v>4.6004573386846668E-3</v>
      </c>
      <c r="C76" s="226">
        <v>4.5967507973402356E-3</v>
      </c>
      <c r="D76" s="226">
        <v>4.6465646593630457E-3</v>
      </c>
      <c r="E76" s="226">
        <v>1.955786196532566E-3</v>
      </c>
      <c r="F76" s="226">
        <v>1.9455253784299281E-3</v>
      </c>
      <c r="G76" s="226">
        <v>1.940151178907766E-3</v>
      </c>
      <c r="H76" s="226">
        <v>9.7376784242031911E-4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712</v>
      </c>
    </row>
    <row r="77" spans="1:105" ht="12" customHeight="1" x14ac:dyDescent="0.25">
      <c r="A77" s="56" t="s">
        <v>96</v>
      </c>
      <c r="B77" s="262">
        <v>3.7028228533263839E-2</v>
      </c>
      <c r="C77" s="262">
        <v>3.7416843241876288E-2</v>
      </c>
      <c r="D77" s="262">
        <v>3.7919169487441499E-2</v>
      </c>
      <c r="E77" s="262">
        <v>1.605688920351785E-2</v>
      </c>
      <c r="F77" s="262">
        <v>1.5662760188018609E-2</v>
      </c>
      <c r="G77" s="262">
        <v>1.5610602858714269E-2</v>
      </c>
      <c r="H77" s="262">
        <v>7.8974062746165214E-3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713</v>
      </c>
    </row>
    <row r="78" spans="1:105" ht="12" customHeight="1" x14ac:dyDescent="0.25">
      <c r="A78" s="37" t="s">
        <v>160</v>
      </c>
      <c r="B78" s="228">
        <v>5.4439746343720946E-4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714</v>
      </c>
    </row>
    <row r="79" spans="1:105" ht="12" customHeight="1" x14ac:dyDescent="0.25">
      <c r="A79" s="37" t="s">
        <v>162</v>
      </c>
      <c r="B79" s="228">
        <v>7.9759807050502375E-3</v>
      </c>
      <c r="C79" s="228">
        <v>7.5420945106806046E-3</v>
      </c>
      <c r="D79" s="228">
        <v>7.5082858605505596E-3</v>
      </c>
      <c r="E79" s="228">
        <v>2.9509709801393189E-3</v>
      </c>
      <c r="F79" s="228">
        <v>3.4596809364264708E-3</v>
      </c>
      <c r="G79" s="228">
        <v>3.4210913123643751E-3</v>
      </c>
      <c r="H79" s="228">
        <v>1.6848760411925939E-3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2.8507850364776391E-2</v>
      </c>
      <c r="C82" s="228">
        <v>2.987474873119568E-2</v>
      </c>
      <c r="D82" s="228">
        <v>3.0410883626890942E-2</v>
      </c>
      <c r="E82" s="228">
        <v>1.310591822337853E-2</v>
      </c>
      <c r="F82" s="228">
        <v>1.220307925159214E-2</v>
      </c>
      <c r="G82" s="228">
        <v>1.2189511546349891E-2</v>
      </c>
      <c r="H82" s="228">
        <v>6.2125302334239277E-3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718</v>
      </c>
    </row>
    <row r="83" spans="1:105" ht="12" customHeight="1" x14ac:dyDescent="0.25">
      <c r="A83" s="57" t="s">
        <v>560</v>
      </c>
      <c r="B83" s="263">
        <v>2.155408607968615</v>
      </c>
      <c r="C83" s="263">
        <v>2.1770106129188909</v>
      </c>
      <c r="D83" s="263">
        <v>2.20620797406667</v>
      </c>
      <c r="E83" s="263">
        <v>0.9341701894557034</v>
      </c>
      <c r="F83" s="263">
        <v>0.91136633603705253</v>
      </c>
      <c r="G83" s="263">
        <v>0.90832559334754137</v>
      </c>
      <c r="H83" s="263">
        <v>0.45951210174764973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719</v>
      </c>
    </row>
    <row r="84" spans="1:105" ht="12" customHeight="1" x14ac:dyDescent="0.25">
      <c r="A84" s="60" t="s">
        <v>562</v>
      </c>
      <c r="B84" s="264">
        <v>0.49799347459369148</v>
      </c>
      <c r="C84" s="264">
        <v>0.4401255086657706</v>
      </c>
      <c r="D84" s="264">
        <v>0.43815257537585822</v>
      </c>
      <c r="E84" s="264">
        <v>0.1722064874488746</v>
      </c>
      <c r="F84" s="264">
        <v>0.20189270100097981</v>
      </c>
      <c r="G84" s="264">
        <v>0.19964076980394979</v>
      </c>
      <c r="H84" s="264">
        <v>9.8322412112247806E-2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720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721</v>
      </c>
    </row>
    <row r="86" spans="1:105" ht="12" customHeight="1" x14ac:dyDescent="0.25">
      <c r="A86" s="59" t="s">
        <v>160</v>
      </c>
      <c r="B86" s="232">
        <v>3.2548158316181172E-2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722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723</v>
      </c>
    </row>
    <row r="88" spans="1:105" ht="12" customHeight="1" x14ac:dyDescent="0.25">
      <c r="A88" s="59" t="s">
        <v>162</v>
      </c>
      <c r="B88" s="232">
        <v>0.46544531627751029</v>
      </c>
      <c r="C88" s="232">
        <v>0.4401255086657706</v>
      </c>
      <c r="D88" s="232">
        <v>0.43815257537585822</v>
      </c>
      <c r="E88" s="232">
        <v>0.1722064874488746</v>
      </c>
      <c r="F88" s="232">
        <v>0.20189270100097981</v>
      </c>
      <c r="G88" s="232">
        <v>0.19964076980394979</v>
      </c>
      <c r="H88" s="232">
        <v>9.8322412112247806E-2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724</v>
      </c>
    </row>
    <row r="89" spans="1:105" ht="12" customHeight="1" x14ac:dyDescent="0.25">
      <c r="A89" s="60" t="s">
        <v>568</v>
      </c>
      <c r="B89" s="264">
        <v>1.657415133374923</v>
      </c>
      <c r="C89" s="264">
        <v>1.7368851042531199</v>
      </c>
      <c r="D89" s="264">
        <v>1.768055398690811</v>
      </c>
      <c r="E89" s="264">
        <v>0.76196370200682884</v>
      </c>
      <c r="F89" s="264">
        <v>0.70947363503607275</v>
      </c>
      <c r="G89" s="264">
        <v>0.70868482354359164</v>
      </c>
      <c r="H89" s="264">
        <v>0.36118968963540188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725</v>
      </c>
    </row>
    <row r="90" spans="1:105" ht="12" customHeight="1" x14ac:dyDescent="0.25">
      <c r="A90" s="57" t="s">
        <v>519</v>
      </c>
      <c r="B90" s="296">
        <v>4.2555092746609153</v>
      </c>
      <c r="C90" s="296">
        <v>4.2981589755470084</v>
      </c>
      <c r="D90" s="296">
        <v>4.3558044914369614</v>
      </c>
      <c r="E90" s="296">
        <v>1.8443695040668491</v>
      </c>
      <c r="F90" s="296">
        <v>1.7993469457629101</v>
      </c>
      <c r="G90" s="296">
        <v>1.7933434860619359</v>
      </c>
      <c r="H90" s="296">
        <v>0.90723308962238614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726</v>
      </c>
    </row>
    <row r="91" spans="1:105" ht="12" customHeight="1" x14ac:dyDescent="0.25">
      <c r="A91" s="60" t="s">
        <v>521</v>
      </c>
      <c r="B91" s="264">
        <v>0.98320840049504354</v>
      </c>
      <c r="C91" s="264">
        <v>0.86895736484379549</v>
      </c>
      <c r="D91" s="264">
        <v>0.86506212387534487</v>
      </c>
      <c r="E91" s="264">
        <v>0.33999414393455712</v>
      </c>
      <c r="F91" s="264">
        <v>0.39860482064499719</v>
      </c>
      <c r="G91" s="264">
        <v>0.39415874296885228</v>
      </c>
      <c r="H91" s="264">
        <v>0.19412186399544901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727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728</v>
      </c>
    </row>
    <row r="93" spans="1:105" ht="12" customHeight="1" x14ac:dyDescent="0.25">
      <c r="A93" s="59" t="s">
        <v>160</v>
      </c>
      <c r="B93" s="299">
        <v>6.4261128528283959E-2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729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730</v>
      </c>
    </row>
    <row r="95" spans="1:105" ht="12" customHeight="1" x14ac:dyDescent="0.25">
      <c r="A95" s="59" t="s">
        <v>162</v>
      </c>
      <c r="B95" s="299">
        <v>0.91894727196675963</v>
      </c>
      <c r="C95" s="299">
        <v>0.86895736484379549</v>
      </c>
      <c r="D95" s="299">
        <v>0.86506212387534487</v>
      </c>
      <c r="E95" s="299">
        <v>0.33999414393455712</v>
      </c>
      <c r="F95" s="299">
        <v>0.39860482064499719</v>
      </c>
      <c r="G95" s="299">
        <v>0.39415874296885228</v>
      </c>
      <c r="H95" s="299">
        <v>0.19412186399544901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731</v>
      </c>
    </row>
    <row r="96" spans="1:105" ht="12" customHeight="1" x14ac:dyDescent="0.25">
      <c r="A96" s="60" t="s">
        <v>527</v>
      </c>
      <c r="B96" s="264">
        <v>3.2723008741658721</v>
      </c>
      <c r="C96" s="264">
        <v>3.4292016107032128</v>
      </c>
      <c r="D96" s="264">
        <v>3.4907423675616172</v>
      </c>
      <c r="E96" s="264">
        <v>1.504375360132292</v>
      </c>
      <c r="F96" s="264">
        <v>1.4007421251179131</v>
      </c>
      <c r="G96" s="264">
        <v>1.3991847430930839</v>
      </c>
      <c r="H96" s="264">
        <v>0.71311122562693718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2.7835786434787524</v>
      </c>
      <c r="C97" s="296">
        <f t="shared" si="1"/>
        <v>2.7800785154324972</v>
      </c>
      <c r="D97" s="296">
        <f t="shared" si="1"/>
        <v>2.7990319968618129</v>
      </c>
      <c r="E97" s="296">
        <f t="shared" si="1"/>
        <v>1.1712688492773959</v>
      </c>
      <c r="F97" s="296">
        <f t="shared" si="1"/>
        <v>1.1919852001762969</v>
      </c>
      <c r="G97" s="296">
        <f t="shared" si="1"/>
        <v>1.1915793697674772</v>
      </c>
      <c r="H97" s="296">
        <f t="shared" si="1"/>
        <v>0.58913053572920127</v>
      </c>
      <c r="I97" s="296">
        <f t="shared" si="1"/>
        <v>0</v>
      </c>
      <c r="J97" s="296">
        <f t="shared" si="1"/>
        <v>0</v>
      </c>
      <c r="K97" s="296">
        <f t="shared" si="1"/>
        <v>0</v>
      </c>
      <c r="L97" s="296">
        <f t="shared" si="1"/>
        <v>0</v>
      </c>
      <c r="M97" s="296">
        <f t="shared" si="1"/>
        <v>0</v>
      </c>
      <c r="N97" s="296">
        <f t="shared" si="1"/>
        <v>0</v>
      </c>
      <c r="O97" s="296">
        <f t="shared" si="1"/>
        <v>0</v>
      </c>
      <c r="P97" s="296">
        <f t="shared" si="1"/>
        <v>0</v>
      </c>
      <c r="Q97" s="296">
        <f t="shared" si="1"/>
        <v>0</v>
      </c>
      <c r="R97" s="296">
        <f t="shared" si="1"/>
        <v>0</v>
      </c>
      <c r="S97" s="296">
        <f t="shared" si="1"/>
        <v>0</v>
      </c>
      <c r="T97" s="296">
        <f t="shared" si="1"/>
        <v>0</v>
      </c>
      <c r="U97" s="296">
        <f t="shared" si="1"/>
        <v>0</v>
      </c>
      <c r="V97" s="296">
        <f t="shared" si="1"/>
        <v>0</v>
      </c>
      <c r="W97" s="296">
        <f t="shared" si="1"/>
        <v>0</v>
      </c>
      <c r="DA97" s="70"/>
    </row>
    <row r="98" spans="1:105" ht="12" customHeight="1" x14ac:dyDescent="0.25">
      <c r="A98" s="60" t="s">
        <v>530</v>
      </c>
      <c r="B98" s="264">
        <v>0.2378996758957031</v>
      </c>
      <c r="C98" s="264">
        <v>0.20969141102771241</v>
      </c>
      <c r="D98" s="264">
        <v>0.20839224296514319</v>
      </c>
      <c r="E98" s="264">
        <v>8.1685351216705102E-2</v>
      </c>
      <c r="F98" s="264">
        <v>9.6816118293763284E-2</v>
      </c>
      <c r="G98" s="264">
        <v>9.5829523683621118E-2</v>
      </c>
      <c r="H98" s="264">
        <v>4.688637820997741E-2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733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734</v>
      </c>
    </row>
    <row r="100" spans="1:105" ht="12" customHeight="1" x14ac:dyDescent="0.25">
      <c r="A100" s="59" t="s">
        <v>160</v>
      </c>
      <c r="B100" s="232">
        <v>1.5548790716061359E-2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735</v>
      </c>
    </row>
    <row r="101" spans="1:105" ht="12" customHeight="1" x14ac:dyDescent="0.25">
      <c r="A101" s="59" t="s">
        <v>162</v>
      </c>
      <c r="B101" s="232">
        <v>0.2223508851796418</v>
      </c>
      <c r="C101" s="232">
        <v>0.20969141102771241</v>
      </c>
      <c r="D101" s="232">
        <v>0.20839224296514319</v>
      </c>
      <c r="E101" s="232">
        <v>8.1685351216705102E-2</v>
      </c>
      <c r="F101" s="232">
        <v>9.6816118293763284E-2</v>
      </c>
      <c r="G101" s="232">
        <v>9.5829523683621118E-2</v>
      </c>
      <c r="H101" s="232">
        <v>4.688637820997741E-2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736</v>
      </c>
    </row>
    <row r="102" spans="1:105" ht="12" customHeight="1" x14ac:dyDescent="0.25">
      <c r="A102" s="60" t="s">
        <v>535</v>
      </c>
      <c r="B102" s="264">
        <v>1.753904490264381</v>
      </c>
      <c r="C102" s="264">
        <v>1.7428734040333951</v>
      </c>
      <c r="D102" s="264">
        <v>1.7497248513567409</v>
      </c>
      <c r="E102" s="264">
        <v>0.72814953854573883</v>
      </c>
      <c r="F102" s="264">
        <v>0.75494636439248797</v>
      </c>
      <c r="G102" s="264">
        <v>0.75557419384265834</v>
      </c>
      <c r="H102" s="264">
        <v>0.37000594621032667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740</v>
      </c>
    </row>
    <row r="106" spans="1:105" ht="12" customHeight="1" x14ac:dyDescent="0.25">
      <c r="A106" s="64" t="s">
        <v>160</v>
      </c>
      <c r="B106" s="231">
        <v>0.1159714355753533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741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1.623556184414787</v>
      </c>
      <c r="C109" s="231">
        <v>1.709928354202245</v>
      </c>
      <c r="D109" s="231">
        <v>1.723276332235149</v>
      </c>
      <c r="E109" s="231">
        <v>0.72814953854573883</v>
      </c>
      <c r="F109" s="231">
        <v>0.75494636439248797</v>
      </c>
      <c r="G109" s="231">
        <v>0.75557419384265834</v>
      </c>
      <c r="H109" s="231">
        <v>0.37000594621032667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746</v>
      </c>
    </row>
    <row r="112" spans="1:105" ht="12" customHeight="1" x14ac:dyDescent="0.25">
      <c r="A112" s="64" t="s">
        <v>79</v>
      </c>
      <c r="B112" s="231">
        <v>1.437687027424097E-2</v>
      </c>
      <c r="C112" s="231">
        <v>3.2945049831149972E-2</v>
      </c>
      <c r="D112" s="231">
        <v>2.644851912159147E-2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747</v>
      </c>
    </row>
    <row r="113" spans="1:105" ht="12" customHeight="1" x14ac:dyDescent="0.25">
      <c r="A113" s="61" t="s">
        <v>547</v>
      </c>
      <c r="B113" s="265">
        <v>0.79177447731866835</v>
      </c>
      <c r="C113" s="265">
        <v>0.82751370037138994</v>
      </c>
      <c r="D113" s="265">
        <v>0.84091490253992895</v>
      </c>
      <c r="E113" s="265">
        <v>0.36143395951495211</v>
      </c>
      <c r="F113" s="265">
        <v>0.34022271749004579</v>
      </c>
      <c r="G113" s="265">
        <v>0.34017565224119778</v>
      </c>
      <c r="H113" s="265">
        <v>0.17223821130889719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82.175986413655068</v>
      </c>
      <c r="C115" s="225">
        <v>78.268806046588054</v>
      </c>
      <c r="D115" s="225">
        <v>78.652179993691831</v>
      </c>
      <c r="E115" s="225">
        <v>83.650804605330137</v>
      </c>
      <c r="F115" s="225">
        <v>83.035391586265149</v>
      </c>
      <c r="G115" s="225">
        <v>81.545217329811393</v>
      </c>
      <c r="H115" s="225">
        <v>84.589008548341951</v>
      </c>
      <c r="I115" s="225">
        <v>84.677555209576596</v>
      </c>
      <c r="J115" s="225">
        <v>87.869551254857939</v>
      </c>
      <c r="K115" s="225">
        <v>76.979738333965471</v>
      </c>
      <c r="L115" s="225">
        <v>86.251728688180947</v>
      </c>
      <c r="M115" s="225">
        <v>91.513068614703528</v>
      </c>
      <c r="N115" s="225">
        <v>85.240538089757464</v>
      </c>
      <c r="O115" s="225">
        <v>88.434725107925431</v>
      </c>
      <c r="P115" s="225">
        <v>79.017294623064672</v>
      </c>
      <c r="Q115" s="225">
        <v>87.689011861997628</v>
      </c>
      <c r="R115" s="225">
        <v>89.629458404890428</v>
      </c>
      <c r="S115" s="225">
        <v>87.708377256133133</v>
      </c>
      <c r="T115" s="225">
        <v>90.088285055189871</v>
      </c>
      <c r="U115" s="225">
        <v>85.618884857254542</v>
      </c>
      <c r="V115" s="225">
        <v>83.000650315428587</v>
      </c>
      <c r="W115" s="225">
        <v>82.2382037264004</v>
      </c>
      <c r="DA115" s="89" t="s">
        <v>749</v>
      </c>
    </row>
    <row r="116" spans="1:105" ht="12" customHeight="1" x14ac:dyDescent="0.25">
      <c r="A116" s="55" t="s">
        <v>92</v>
      </c>
      <c r="B116" s="261">
        <v>0.1398894793391941</v>
      </c>
      <c r="C116" s="261">
        <v>0.13228586149008281</v>
      </c>
      <c r="D116" s="261">
        <v>0.13286678984520761</v>
      </c>
      <c r="E116" s="261">
        <v>0.14096816064007689</v>
      </c>
      <c r="F116" s="261">
        <v>0.14080707303763931</v>
      </c>
      <c r="G116" s="261">
        <v>0.13822053398633391</v>
      </c>
      <c r="H116" s="261">
        <v>0.14330818792801359</v>
      </c>
      <c r="I116" s="261">
        <v>0.1444985679000941</v>
      </c>
      <c r="J116" s="261">
        <v>0.14938771711332249</v>
      </c>
      <c r="K116" s="261">
        <v>0.13071639702718421</v>
      </c>
      <c r="L116" s="261">
        <v>0.1464626597513474</v>
      </c>
      <c r="M116" s="261">
        <v>0.15360103178577569</v>
      </c>
      <c r="N116" s="261">
        <v>0.14399749825032909</v>
      </c>
      <c r="O116" s="261">
        <v>0.14984182462648291</v>
      </c>
      <c r="P116" s="261">
        <v>0.13382249892317391</v>
      </c>
      <c r="Q116" s="261">
        <v>0.1493413758587184</v>
      </c>
      <c r="R116" s="261">
        <v>0.1522696808086873</v>
      </c>
      <c r="S116" s="261">
        <v>0.15026596058222269</v>
      </c>
      <c r="T116" s="261">
        <v>0.15385181365210229</v>
      </c>
      <c r="U116" s="261">
        <v>0.14576627903868181</v>
      </c>
      <c r="V116" s="261">
        <v>0.140051386054552</v>
      </c>
      <c r="W116" s="261">
        <v>0.14034700248722959</v>
      </c>
      <c r="DA116" s="67" t="s">
        <v>750</v>
      </c>
    </row>
    <row r="117" spans="1:105" ht="12" customHeight="1" x14ac:dyDescent="0.25">
      <c r="A117" s="202" t="s">
        <v>93</v>
      </c>
      <c r="B117" s="226">
        <v>1.812064706734446E-2</v>
      </c>
      <c r="C117" s="226">
        <v>1.7135708985298832E-2</v>
      </c>
      <c r="D117" s="226">
        <v>1.721095980290396E-2</v>
      </c>
      <c r="E117" s="226">
        <v>1.8260374538229141E-2</v>
      </c>
      <c r="F117" s="226">
        <v>1.8239507982684831E-2</v>
      </c>
      <c r="G117" s="226">
        <v>1.790445947513435E-2</v>
      </c>
      <c r="H117" s="226">
        <v>1.8563491032857309E-2</v>
      </c>
      <c r="I117" s="226">
        <v>1.871768744170807E-2</v>
      </c>
      <c r="J117" s="226">
        <v>1.935100559952092E-2</v>
      </c>
      <c r="K117" s="226">
        <v>1.693240769522851E-2</v>
      </c>
      <c r="L117" s="226">
        <v>1.897210696927034E-2</v>
      </c>
      <c r="M117" s="226">
        <v>1.989677922398389E-2</v>
      </c>
      <c r="N117" s="226">
        <v>1.8652781157672708E-2</v>
      </c>
      <c r="O117" s="226">
        <v>1.9409828621920321E-2</v>
      </c>
      <c r="P117" s="226">
        <v>1.7334758011194461E-2</v>
      </c>
      <c r="Q117" s="226">
        <v>1.9345002764116111E-2</v>
      </c>
      <c r="R117" s="226">
        <v>1.9724322072148422E-2</v>
      </c>
      <c r="S117" s="226">
        <v>1.9464769265053999E-2</v>
      </c>
      <c r="T117" s="226">
        <v>1.9929264366626929E-2</v>
      </c>
      <c r="U117" s="226">
        <v>1.8881900978238501E-2</v>
      </c>
      <c r="V117" s="226">
        <v>1.8141619727051909E-2</v>
      </c>
      <c r="W117" s="226">
        <v>1.8179912535554461E-2</v>
      </c>
      <c r="DA117" s="174" t="s">
        <v>751</v>
      </c>
    </row>
    <row r="118" spans="1:105" ht="12" customHeight="1" x14ac:dyDescent="0.25">
      <c r="A118" s="202" t="s">
        <v>94</v>
      </c>
      <c r="B118" s="226">
        <v>2.5316215099864792</v>
      </c>
      <c r="C118" s="226">
        <v>2.3940165764957149</v>
      </c>
      <c r="D118" s="226">
        <v>2.404529809703404</v>
      </c>
      <c r="E118" s="226">
        <v>2.5511427262826221</v>
      </c>
      <c r="F118" s="226">
        <v>2.548227476034715</v>
      </c>
      <c r="G118" s="226">
        <v>2.5014181096003201</v>
      </c>
      <c r="H118" s="226">
        <v>2.593490896024047</v>
      </c>
      <c r="I118" s="226">
        <v>2.6150335563914431</v>
      </c>
      <c r="J118" s="226">
        <v>2.7035139437101381</v>
      </c>
      <c r="K118" s="226">
        <v>2.3656135113602801</v>
      </c>
      <c r="L118" s="226">
        <v>2.6505783107340162</v>
      </c>
      <c r="M118" s="226">
        <v>2.7797635523548379</v>
      </c>
      <c r="N118" s="226">
        <v>2.6059655499242038</v>
      </c>
      <c r="O118" s="226">
        <v>2.711732062424955</v>
      </c>
      <c r="P118" s="226">
        <v>2.421825561110142</v>
      </c>
      <c r="Q118" s="226">
        <v>2.702675292243927</v>
      </c>
      <c r="R118" s="226">
        <v>2.7556696977857871</v>
      </c>
      <c r="S118" s="226">
        <v>2.7194077769517482</v>
      </c>
      <c r="T118" s="226">
        <v>2.784302026370939</v>
      </c>
      <c r="U118" s="226">
        <v>2.637975701876996</v>
      </c>
      <c r="V118" s="226">
        <v>2.5345515839645039</v>
      </c>
      <c r="W118" s="226">
        <v>2.5399014424614208</v>
      </c>
      <c r="DA118" s="174" t="s">
        <v>752</v>
      </c>
    </row>
    <row r="119" spans="1:105" ht="12" customHeight="1" x14ac:dyDescent="0.25">
      <c r="A119" s="202" t="s">
        <v>95</v>
      </c>
      <c r="B119" s="226">
        <v>4.6202883726675671E-2</v>
      </c>
      <c r="C119" s="226">
        <v>4.3691550686878307E-2</v>
      </c>
      <c r="D119" s="226">
        <v>4.388342047846059E-2</v>
      </c>
      <c r="E119" s="226">
        <v>4.6559152024751048E-2</v>
      </c>
      <c r="F119" s="226">
        <v>4.6505947796667668E-2</v>
      </c>
      <c r="G119" s="226">
        <v>4.5651662230615848E-2</v>
      </c>
      <c r="H119" s="226">
        <v>4.7332019356965772E-2</v>
      </c>
      <c r="I119" s="226">
        <v>4.772517964107291E-2</v>
      </c>
      <c r="J119" s="226">
        <v>4.9339974361077801E-2</v>
      </c>
      <c r="K119" s="226">
        <v>4.3173185871775779E-2</v>
      </c>
      <c r="L119" s="226">
        <v>4.8373882516089949E-2</v>
      </c>
      <c r="M119" s="226">
        <v>5.0731553547981742E-2</v>
      </c>
      <c r="N119" s="226">
        <v>4.7559685689158762E-2</v>
      </c>
      <c r="O119" s="226">
        <v>4.9489957595907658E-2</v>
      </c>
      <c r="P119" s="226">
        <v>4.4199073346813417E-2</v>
      </c>
      <c r="Q119" s="226">
        <v>4.9324668709728341E-2</v>
      </c>
      <c r="R119" s="226">
        <v>5.0291833172408221E-2</v>
      </c>
      <c r="S119" s="226">
        <v>4.9630041784796727E-2</v>
      </c>
      <c r="T119" s="226">
        <v>5.0814382117116343E-2</v>
      </c>
      <c r="U119" s="226">
        <v>4.8143880965946351E-2</v>
      </c>
      <c r="V119" s="226">
        <v>4.6256358492466371E-2</v>
      </c>
      <c r="W119" s="226">
        <v>4.6353995081945563E-2</v>
      </c>
      <c r="DA119" s="174" t="s">
        <v>753</v>
      </c>
    </row>
    <row r="120" spans="1:105" ht="12" customHeight="1" x14ac:dyDescent="0.25">
      <c r="A120" s="56" t="s">
        <v>96</v>
      </c>
      <c r="B120" s="262">
        <v>0.38088527160864932</v>
      </c>
      <c r="C120" s="262">
        <v>0.3637523927316697</v>
      </c>
      <c r="D120" s="262">
        <v>0.36596003609779931</v>
      </c>
      <c r="E120" s="262">
        <v>0.39007811833291839</v>
      </c>
      <c r="F120" s="262">
        <v>0.38422497185128462</v>
      </c>
      <c r="G120" s="262">
        <v>0.37714105381332219</v>
      </c>
      <c r="H120" s="262">
        <v>0.39280536194696958</v>
      </c>
      <c r="I120" s="262">
        <v>0.39041279392339517</v>
      </c>
      <c r="J120" s="262">
        <v>0.40563497654885172</v>
      </c>
      <c r="K120" s="262">
        <v>0.36025007278440607</v>
      </c>
      <c r="L120" s="262">
        <v>0.40194998750594457</v>
      </c>
      <c r="M120" s="262">
        <v>0.42728740405579219</v>
      </c>
      <c r="N120" s="262">
        <v>0.39323408562927892</v>
      </c>
      <c r="O120" s="262">
        <v>0.41967310486348341</v>
      </c>
      <c r="P120" s="262">
        <v>0.37969382567961463</v>
      </c>
      <c r="Q120" s="262">
        <v>0.4193150396953691</v>
      </c>
      <c r="R120" s="262">
        <v>0.42829300041800189</v>
      </c>
      <c r="S120" s="262">
        <v>0.41813835020587498</v>
      </c>
      <c r="T120" s="262">
        <v>0.42922338349453298</v>
      </c>
      <c r="U120" s="262">
        <v>0.40548284803392293</v>
      </c>
      <c r="V120" s="262">
        <v>0.39537573677351079</v>
      </c>
      <c r="W120" s="262">
        <v>0.39130386654815619</v>
      </c>
      <c r="DA120" s="68" t="s">
        <v>754</v>
      </c>
    </row>
    <row r="121" spans="1:105" ht="12" customHeight="1" x14ac:dyDescent="0.25">
      <c r="A121" s="37" t="s">
        <v>160</v>
      </c>
      <c r="B121" s="228">
        <v>5.5998621575447053E-3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2.2914003688876651E-3</v>
      </c>
      <c r="P121" s="228">
        <v>0</v>
      </c>
      <c r="Q121" s="228">
        <v>1.3169700587494789E-4</v>
      </c>
      <c r="R121" s="228">
        <v>1.321747498479643E-4</v>
      </c>
      <c r="S121" s="228">
        <v>2.7114693089906448E-4</v>
      </c>
      <c r="T121" s="228">
        <v>1.167766679746415E-3</v>
      </c>
      <c r="U121" s="228">
        <v>1.072453291169857E-3</v>
      </c>
      <c r="V121" s="228">
        <v>1.1243933960278761E-3</v>
      </c>
      <c r="W121" s="228">
        <v>1.036337927609378E-3</v>
      </c>
      <c r="DA121" s="69" t="s">
        <v>755</v>
      </c>
    </row>
    <row r="122" spans="1:105" ht="12" customHeight="1" x14ac:dyDescent="0.25">
      <c r="A122" s="37" t="s">
        <v>162</v>
      </c>
      <c r="B122" s="228">
        <v>8.2043719009115348E-2</v>
      </c>
      <c r="C122" s="228">
        <v>7.3321389159789807E-2</v>
      </c>
      <c r="D122" s="228">
        <v>7.2462888868642134E-2</v>
      </c>
      <c r="E122" s="228">
        <v>7.168942829446695E-2</v>
      </c>
      <c r="F122" s="228">
        <v>8.4869831016741573E-2</v>
      </c>
      <c r="G122" s="228">
        <v>8.2651131055868091E-2</v>
      </c>
      <c r="H122" s="228">
        <v>8.3803253901683167E-2</v>
      </c>
      <c r="I122" s="228">
        <v>9.9723630252332329E-2</v>
      </c>
      <c r="J122" s="228">
        <v>9.5596812622812666E-2</v>
      </c>
      <c r="K122" s="228">
        <v>7.8680969044244181E-2</v>
      </c>
      <c r="L122" s="228">
        <v>8.9189067811451112E-2</v>
      </c>
      <c r="M122" s="228">
        <v>6.986019924379934E-2</v>
      </c>
      <c r="N122" s="228">
        <v>8.4610408388516328E-2</v>
      </c>
      <c r="O122" s="228">
        <v>7.9070327707114321E-2</v>
      </c>
      <c r="P122" s="228">
        <v>7.0452996342100366E-2</v>
      </c>
      <c r="Q122" s="228">
        <v>8.9932884075310721E-2</v>
      </c>
      <c r="R122" s="228">
        <v>8.6977654262423001E-2</v>
      </c>
      <c r="S122" s="228">
        <v>0.1026039129273932</v>
      </c>
      <c r="T122" s="228">
        <v>9.7267588861787713E-2</v>
      </c>
      <c r="U122" s="228">
        <v>8.7728093245103583E-2</v>
      </c>
      <c r="V122" s="228">
        <v>6.6412554898804849E-2</v>
      </c>
      <c r="W122" s="228">
        <v>8.7762861214881027E-2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0.29324169044198928</v>
      </c>
      <c r="C125" s="228">
        <v>0.2904310035718799</v>
      </c>
      <c r="D125" s="228">
        <v>0.29349714722915721</v>
      </c>
      <c r="E125" s="228">
        <v>0.31838869003845138</v>
      </c>
      <c r="F125" s="228">
        <v>0.29935514083454301</v>
      </c>
      <c r="G125" s="228">
        <v>0.29448992275745411</v>
      </c>
      <c r="H125" s="228">
        <v>0.30900210804528638</v>
      </c>
      <c r="I125" s="228">
        <v>0.29068916367106279</v>
      </c>
      <c r="J125" s="228">
        <v>0.310038163926039</v>
      </c>
      <c r="K125" s="228">
        <v>0.28156910374016197</v>
      </c>
      <c r="L125" s="228">
        <v>0.31276091969449349</v>
      </c>
      <c r="M125" s="228">
        <v>0.35742720481199292</v>
      </c>
      <c r="N125" s="228">
        <v>0.30862367724076262</v>
      </c>
      <c r="O125" s="228">
        <v>0.33831137678748141</v>
      </c>
      <c r="P125" s="228">
        <v>0.30924082933751418</v>
      </c>
      <c r="Q125" s="228">
        <v>0.32925045861418339</v>
      </c>
      <c r="R125" s="228">
        <v>0.34118317140573101</v>
      </c>
      <c r="S125" s="228">
        <v>0.31526329034758271</v>
      </c>
      <c r="T125" s="228">
        <v>0.33078802795299889</v>
      </c>
      <c r="U125" s="228">
        <v>0.31668230149764948</v>
      </c>
      <c r="V125" s="228">
        <v>0.32783878847867809</v>
      </c>
      <c r="W125" s="228">
        <v>0.30250466740566578</v>
      </c>
      <c r="DA125" s="69" t="s">
        <v>759</v>
      </c>
    </row>
    <row r="126" spans="1:105" ht="12" customHeight="1" x14ac:dyDescent="0.25">
      <c r="A126" s="57" t="s">
        <v>604</v>
      </c>
      <c r="B126" s="296">
        <v>38.940782520751242</v>
      </c>
      <c r="C126" s="296">
        <v>37.171756041913483</v>
      </c>
      <c r="D126" s="296">
        <v>37.396857771409238</v>
      </c>
      <c r="E126" s="296">
        <v>39.859330550294018</v>
      </c>
      <c r="F126" s="296">
        <v>39.266671504383027</v>
      </c>
      <c r="G126" s="296">
        <v>38.542466530417528</v>
      </c>
      <c r="H126" s="296">
        <v>40.142433644918093</v>
      </c>
      <c r="I126" s="296">
        <v>39.904188475567608</v>
      </c>
      <c r="J126" s="296">
        <v>41.456997178542579</v>
      </c>
      <c r="K126" s="296">
        <v>36.816166384924813</v>
      </c>
      <c r="L126" s="296">
        <v>41.078270376261393</v>
      </c>
      <c r="M126" s="296">
        <v>43.658181864469633</v>
      </c>
      <c r="N126" s="296">
        <v>40.18651945621933</v>
      </c>
      <c r="O126" s="296">
        <v>42.890808194310473</v>
      </c>
      <c r="P126" s="296">
        <v>38.79848904580561</v>
      </c>
      <c r="Q126" s="296">
        <v>42.851318856021663</v>
      </c>
      <c r="R126" s="296">
        <v>43.766533958369259</v>
      </c>
      <c r="S126" s="296">
        <v>42.73607025123556</v>
      </c>
      <c r="T126" s="296">
        <v>43.86344688047388</v>
      </c>
      <c r="U126" s="296">
        <v>41.436423845980578</v>
      </c>
      <c r="V126" s="296">
        <v>40.394742341409369</v>
      </c>
      <c r="W126" s="296">
        <v>39.987297738368923</v>
      </c>
      <c r="DA126" s="70" t="s">
        <v>760</v>
      </c>
    </row>
    <row r="127" spans="1:105" ht="12" customHeight="1" x14ac:dyDescent="0.25">
      <c r="A127" s="60" t="s">
        <v>606</v>
      </c>
      <c r="B127" s="264">
        <v>8.9970205738310653</v>
      </c>
      <c r="C127" s="264">
        <v>7.5150015065896421</v>
      </c>
      <c r="D127" s="264">
        <v>7.4270103889183394</v>
      </c>
      <c r="E127" s="264">
        <v>7.3477353308920046</v>
      </c>
      <c r="F127" s="264">
        <v>8.6986473560241251</v>
      </c>
      <c r="G127" s="264">
        <v>8.4712439511009343</v>
      </c>
      <c r="H127" s="264">
        <v>8.5893296150701133</v>
      </c>
      <c r="I127" s="264">
        <v>10.22107246162021</v>
      </c>
      <c r="J127" s="264">
        <v>9.7980984691925173</v>
      </c>
      <c r="K127" s="264">
        <v>8.0643262175356671</v>
      </c>
      <c r="L127" s="264">
        <v>9.1413431558653038</v>
      </c>
      <c r="M127" s="264">
        <v>7.1602503523722119</v>
      </c>
      <c r="N127" s="264">
        <v>8.6720580965420488</v>
      </c>
      <c r="O127" s="264">
        <v>8.3448494829478008</v>
      </c>
      <c r="P127" s="264">
        <v>7.2210084904528387</v>
      </c>
      <c r="Q127" s="264">
        <v>9.2336641324180491</v>
      </c>
      <c r="R127" s="264">
        <v>8.9322422577711293</v>
      </c>
      <c r="S127" s="264">
        <v>10.548259242004811</v>
      </c>
      <c r="T127" s="264">
        <v>10.11287346175722</v>
      </c>
      <c r="U127" s="264">
        <v>9.1305995952693468</v>
      </c>
      <c r="V127" s="264">
        <v>6.9512517936675886</v>
      </c>
      <c r="W127" s="264">
        <v>9.1271219549731466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3.0971847510900281E-3</v>
      </c>
      <c r="R129" s="232">
        <v>4.9356674506217659E-3</v>
      </c>
      <c r="S129" s="232">
        <v>5.0224448796671239E-3</v>
      </c>
      <c r="T129" s="232">
        <v>2.9018171159774672E-2</v>
      </c>
      <c r="U129" s="232">
        <v>3.5256897629612247E-2</v>
      </c>
      <c r="V129" s="232">
        <v>3.3136753636164043E-2</v>
      </c>
      <c r="W129" s="232">
        <v>3.1813553555745042E-2</v>
      </c>
      <c r="DA129" s="71" t="s">
        <v>763</v>
      </c>
    </row>
    <row r="130" spans="1:105" ht="12" customHeight="1" x14ac:dyDescent="0.25">
      <c r="A130" s="59" t="s">
        <v>160</v>
      </c>
      <c r="B130" s="232">
        <v>0.5880327051472215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0.24061634368570561</v>
      </c>
      <c r="P130" s="232">
        <v>0</v>
      </c>
      <c r="Q130" s="232">
        <v>1.382803348752655E-2</v>
      </c>
      <c r="R130" s="232">
        <v>1.387750450611978E-2</v>
      </c>
      <c r="S130" s="232">
        <v>2.8468607791111621E-2</v>
      </c>
      <c r="T130" s="232">
        <v>0.12252675999535829</v>
      </c>
      <c r="U130" s="232">
        <v>0.112506837552451</v>
      </c>
      <c r="V130" s="232">
        <v>0.1179541014358349</v>
      </c>
      <c r="W130" s="232">
        <v>0.1087204410881719</v>
      </c>
      <c r="DA130" s="71" t="s">
        <v>764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765</v>
      </c>
    </row>
    <row r="132" spans="1:105" ht="12" customHeight="1" x14ac:dyDescent="0.25">
      <c r="A132" s="59" t="s">
        <v>162</v>
      </c>
      <c r="B132" s="232">
        <v>8.4089878686838446</v>
      </c>
      <c r="C132" s="232">
        <v>7.5150015065896421</v>
      </c>
      <c r="D132" s="232">
        <v>7.4270103889183394</v>
      </c>
      <c r="E132" s="232">
        <v>7.3477353308920046</v>
      </c>
      <c r="F132" s="232">
        <v>8.6986473560241251</v>
      </c>
      <c r="G132" s="232">
        <v>8.4712439511009343</v>
      </c>
      <c r="H132" s="232">
        <v>8.5893296150701133</v>
      </c>
      <c r="I132" s="232">
        <v>10.22107246162021</v>
      </c>
      <c r="J132" s="232">
        <v>9.7980984691925173</v>
      </c>
      <c r="K132" s="232">
        <v>8.0643262175356671</v>
      </c>
      <c r="L132" s="232">
        <v>9.1413431558653038</v>
      </c>
      <c r="M132" s="232">
        <v>7.1602503523722119</v>
      </c>
      <c r="N132" s="232">
        <v>8.6720580965420488</v>
      </c>
      <c r="O132" s="232">
        <v>8.1042331392620959</v>
      </c>
      <c r="P132" s="232">
        <v>7.2210084904528387</v>
      </c>
      <c r="Q132" s="232">
        <v>9.216738914179432</v>
      </c>
      <c r="R132" s="232">
        <v>8.9134290858143874</v>
      </c>
      <c r="S132" s="232">
        <v>10.514768189334029</v>
      </c>
      <c r="T132" s="232">
        <v>9.9613285306020867</v>
      </c>
      <c r="U132" s="232">
        <v>8.9828358600872829</v>
      </c>
      <c r="V132" s="232">
        <v>6.8001609385955906</v>
      </c>
      <c r="W132" s="232">
        <v>8.9865879603292296</v>
      </c>
      <c r="DA132" s="71" t="s">
        <v>766</v>
      </c>
    </row>
    <row r="133" spans="1:105" ht="12" customHeight="1" x14ac:dyDescent="0.25">
      <c r="A133" s="60" t="s">
        <v>613</v>
      </c>
      <c r="B133" s="264">
        <v>29.94376194692018</v>
      </c>
      <c r="C133" s="264">
        <v>29.656754535323831</v>
      </c>
      <c r="D133" s="264">
        <v>29.969847382490901</v>
      </c>
      <c r="E133" s="264">
        <v>32.511595219402011</v>
      </c>
      <c r="F133" s="264">
        <v>30.568024148358909</v>
      </c>
      <c r="G133" s="264">
        <v>30.071222579316601</v>
      </c>
      <c r="H133" s="264">
        <v>31.553104029847969</v>
      </c>
      <c r="I133" s="264">
        <v>29.683116013947402</v>
      </c>
      <c r="J133" s="264">
        <v>31.658898709350069</v>
      </c>
      <c r="K133" s="264">
        <v>28.75184016738914</v>
      </c>
      <c r="L133" s="264">
        <v>31.936927220396079</v>
      </c>
      <c r="M133" s="264">
        <v>36.497931512097423</v>
      </c>
      <c r="N133" s="264">
        <v>31.514461359677281</v>
      </c>
      <c r="O133" s="264">
        <v>34.545958711362672</v>
      </c>
      <c r="P133" s="264">
        <v>31.577480555352771</v>
      </c>
      <c r="Q133" s="264">
        <v>33.617654723603607</v>
      </c>
      <c r="R133" s="264">
        <v>34.834291700598129</v>
      </c>
      <c r="S133" s="264">
        <v>32.187811009230749</v>
      </c>
      <c r="T133" s="264">
        <v>33.750573418716662</v>
      </c>
      <c r="U133" s="264">
        <v>32.30582425071124</v>
      </c>
      <c r="V133" s="264">
        <v>33.443490547741781</v>
      </c>
      <c r="W133" s="264">
        <v>30.860175783395778</v>
      </c>
      <c r="DA133" s="72" t="s">
        <v>767</v>
      </c>
    </row>
    <row r="134" spans="1:105" ht="12" customHeight="1" x14ac:dyDescent="0.25">
      <c r="A134" s="57" t="s">
        <v>615</v>
      </c>
      <c r="B134" s="296">
        <v>26.605111071132178</v>
      </c>
      <c r="C134" s="296">
        <v>25.396477271023731</v>
      </c>
      <c r="D134" s="296">
        <v>25.550271214747049</v>
      </c>
      <c r="E134" s="296">
        <v>27.232681211437711</v>
      </c>
      <c r="F134" s="296">
        <v>26.827764855805409</v>
      </c>
      <c r="G134" s="296">
        <v>26.332973726213929</v>
      </c>
      <c r="H134" s="296">
        <v>27.426102832409011</v>
      </c>
      <c r="I134" s="296">
        <v>27.26332903120581</v>
      </c>
      <c r="J134" s="296">
        <v>28.324238580027899</v>
      </c>
      <c r="K134" s="296">
        <v>25.153531400203381</v>
      </c>
      <c r="L134" s="296">
        <v>28.065484954957949</v>
      </c>
      <c r="M134" s="296">
        <v>29.828131395380471</v>
      </c>
      <c r="N134" s="296">
        <v>27.456223128674399</v>
      </c>
      <c r="O134" s="296">
        <v>29.30384656066337</v>
      </c>
      <c r="P134" s="296">
        <v>26.50789336104614</v>
      </c>
      <c r="Q134" s="296">
        <v>29.276866665466361</v>
      </c>
      <c r="R134" s="296">
        <v>29.90215968414055</v>
      </c>
      <c r="S134" s="296">
        <v>29.198126544373689</v>
      </c>
      <c r="T134" s="296">
        <v>29.96837250499097</v>
      </c>
      <c r="U134" s="296">
        <v>28.310182473229769</v>
      </c>
      <c r="V134" s="296">
        <v>27.598485112882869</v>
      </c>
      <c r="W134" s="296">
        <v>27.32011091962038</v>
      </c>
      <c r="DA134" s="70" t="s">
        <v>768</v>
      </c>
    </row>
    <row r="135" spans="1:105" ht="12" customHeight="1" x14ac:dyDescent="0.25">
      <c r="A135" s="60" t="s">
        <v>617</v>
      </c>
      <c r="B135" s="264">
        <v>6.1469420022178607</v>
      </c>
      <c r="C135" s="264">
        <v>5.1343973294835079</v>
      </c>
      <c r="D135" s="264">
        <v>5.0742800614838046</v>
      </c>
      <c r="E135" s="264">
        <v>5.0201177774352708</v>
      </c>
      <c r="F135" s="264">
        <v>5.9430875317491552</v>
      </c>
      <c r="G135" s="264">
        <v>5.7877210379528092</v>
      </c>
      <c r="H135" s="264">
        <v>5.8683994938655619</v>
      </c>
      <c r="I135" s="264">
        <v>6.9832384072555644</v>
      </c>
      <c r="J135" s="264">
        <v>6.6942542287085036</v>
      </c>
      <c r="K135" s="264">
        <v>5.5097068123129356</v>
      </c>
      <c r="L135" s="264">
        <v>6.2455460383090067</v>
      </c>
      <c r="M135" s="264">
        <v>4.8920243403033954</v>
      </c>
      <c r="N135" s="264">
        <v>5.9249212249615919</v>
      </c>
      <c r="O135" s="264">
        <v>5.701365843056589</v>
      </c>
      <c r="P135" s="264">
        <v>4.9335354992342353</v>
      </c>
      <c r="Q135" s="264">
        <v>6.3086215513414494</v>
      </c>
      <c r="R135" s="264">
        <v>6.1026841783578254</v>
      </c>
      <c r="S135" s="264">
        <v>7.206778872280875</v>
      </c>
      <c r="T135" s="264">
        <v>6.9093147153624637</v>
      </c>
      <c r="U135" s="264">
        <v>6.2382058256976478</v>
      </c>
      <c r="V135" s="264">
        <v>4.7492324006427094</v>
      </c>
      <c r="W135" s="264">
        <v>6.2358298332199293</v>
      </c>
      <c r="DA135" s="72" t="s">
        <v>769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2.1160577414348642E-3</v>
      </c>
      <c r="R136" s="299">
        <v>3.3721454021625719E-3</v>
      </c>
      <c r="S136" s="299">
        <v>3.431433454142234E-3</v>
      </c>
      <c r="T136" s="299">
        <v>1.9825787177633648E-2</v>
      </c>
      <c r="U136" s="299">
        <v>2.4088208216142309E-2</v>
      </c>
      <c r="V136" s="299">
        <v>2.2639684001139079E-2</v>
      </c>
      <c r="W136" s="299">
        <v>2.173564759431754E-2</v>
      </c>
      <c r="DA136" s="71" t="s">
        <v>770</v>
      </c>
    </row>
    <row r="137" spans="1:105" ht="12" customHeight="1" x14ac:dyDescent="0.25">
      <c r="A137" s="59" t="s">
        <v>160</v>
      </c>
      <c r="B137" s="299">
        <v>0.40175554832682742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0.16439383430152019</v>
      </c>
      <c r="P137" s="299">
        <v>0</v>
      </c>
      <c r="Q137" s="299">
        <v>9.4475853595117187E-3</v>
      </c>
      <c r="R137" s="299">
        <v>9.4813849356700473E-3</v>
      </c>
      <c r="S137" s="299">
        <v>1.9450314639142281E-2</v>
      </c>
      <c r="T137" s="299">
        <v>8.37127003579171E-2</v>
      </c>
      <c r="U137" s="299">
        <v>7.6866891612917682E-2</v>
      </c>
      <c r="V137" s="299">
        <v>8.0588569793728942E-2</v>
      </c>
      <c r="W137" s="299">
        <v>7.4279950828206792E-2</v>
      </c>
      <c r="DA137" s="71" t="s">
        <v>771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772</v>
      </c>
    </row>
    <row r="139" spans="1:105" ht="12" customHeight="1" x14ac:dyDescent="0.25">
      <c r="A139" s="59" t="s">
        <v>162</v>
      </c>
      <c r="B139" s="299">
        <v>5.7451864538910344</v>
      </c>
      <c r="C139" s="299">
        <v>5.1343973294835079</v>
      </c>
      <c r="D139" s="299">
        <v>5.0742800614838046</v>
      </c>
      <c r="E139" s="299">
        <v>5.0201177774352708</v>
      </c>
      <c r="F139" s="299">
        <v>5.9430875317491552</v>
      </c>
      <c r="G139" s="299">
        <v>5.7877210379528092</v>
      </c>
      <c r="H139" s="299">
        <v>5.8683994938655619</v>
      </c>
      <c r="I139" s="299">
        <v>6.9832384072555644</v>
      </c>
      <c r="J139" s="299">
        <v>6.6942542287085036</v>
      </c>
      <c r="K139" s="299">
        <v>5.5097068123129356</v>
      </c>
      <c r="L139" s="299">
        <v>6.2455460383090067</v>
      </c>
      <c r="M139" s="299">
        <v>4.8920243403033954</v>
      </c>
      <c r="N139" s="299">
        <v>5.9249212249615919</v>
      </c>
      <c r="O139" s="299">
        <v>5.5369720087550691</v>
      </c>
      <c r="P139" s="299">
        <v>4.9335354992342353</v>
      </c>
      <c r="Q139" s="299">
        <v>6.2970579082405029</v>
      </c>
      <c r="R139" s="299">
        <v>6.0898306480199924</v>
      </c>
      <c r="S139" s="299">
        <v>7.1838971241875909</v>
      </c>
      <c r="T139" s="299">
        <v>6.8057762278269127</v>
      </c>
      <c r="U139" s="299">
        <v>6.1372507258685882</v>
      </c>
      <c r="V139" s="299">
        <v>4.646004146847841</v>
      </c>
      <c r="W139" s="299">
        <v>6.139814234797405</v>
      </c>
      <c r="DA139" s="71" t="s">
        <v>773</v>
      </c>
    </row>
    <row r="140" spans="1:105" ht="12" customHeight="1" x14ac:dyDescent="0.25">
      <c r="A140" s="60" t="s">
        <v>623</v>
      </c>
      <c r="B140" s="264">
        <v>20.458169068914319</v>
      </c>
      <c r="C140" s="264">
        <v>20.262079941540222</v>
      </c>
      <c r="D140" s="264">
        <v>20.475991153263241</v>
      </c>
      <c r="E140" s="264">
        <v>22.21256343400244</v>
      </c>
      <c r="F140" s="264">
        <v>20.884677324056259</v>
      </c>
      <c r="G140" s="264">
        <v>20.545252688261119</v>
      </c>
      <c r="H140" s="264">
        <v>21.557703338543451</v>
      </c>
      <c r="I140" s="264">
        <v>20.280090623950251</v>
      </c>
      <c r="J140" s="264">
        <v>21.629984351319401</v>
      </c>
      <c r="K140" s="264">
        <v>19.643824587890439</v>
      </c>
      <c r="L140" s="264">
        <v>21.81993891664894</v>
      </c>
      <c r="M140" s="264">
        <v>24.93610705507708</v>
      </c>
      <c r="N140" s="264">
        <v>21.531301903712809</v>
      </c>
      <c r="O140" s="264">
        <v>23.602480717606781</v>
      </c>
      <c r="P140" s="264">
        <v>21.574357861811901</v>
      </c>
      <c r="Q140" s="264">
        <v>22.968245114124919</v>
      </c>
      <c r="R140" s="264">
        <v>23.79947550578272</v>
      </c>
      <c r="S140" s="264">
        <v>21.991347672092811</v>
      </c>
      <c r="T140" s="264">
        <v>23.059057789628501</v>
      </c>
      <c r="U140" s="264">
        <v>22.071976647532122</v>
      </c>
      <c r="V140" s="264">
        <v>22.849252712240158</v>
      </c>
      <c r="W140" s="264">
        <v>21.084281086400448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13.513373030043319</v>
      </c>
      <c r="C141" s="263">
        <f t="shared" si="2"/>
        <v>12.749690643261207</v>
      </c>
      <c r="D141" s="263">
        <f t="shared" si="2"/>
        <v>12.74059999160777</v>
      </c>
      <c r="E141" s="263">
        <f t="shared" si="2"/>
        <v>13.411784311779819</v>
      </c>
      <c r="F141" s="263">
        <f t="shared" si="2"/>
        <v>13.802950249373723</v>
      </c>
      <c r="G141" s="263">
        <f t="shared" si="2"/>
        <v>13.58944125407421</v>
      </c>
      <c r="H141" s="263">
        <f t="shared" si="2"/>
        <v>13.824972114725998</v>
      </c>
      <c r="I141" s="263">
        <f t="shared" si="2"/>
        <v>14.293649917505459</v>
      </c>
      <c r="J141" s="263">
        <f t="shared" si="2"/>
        <v>14.76108787895455</v>
      </c>
      <c r="K141" s="263">
        <f t="shared" si="2"/>
        <v>12.093354974098391</v>
      </c>
      <c r="L141" s="263">
        <f t="shared" si="2"/>
        <v>13.84163640948494</v>
      </c>
      <c r="M141" s="263">
        <f t="shared" si="2"/>
        <v>14.595475033885057</v>
      </c>
      <c r="N141" s="263">
        <f t="shared" si="2"/>
        <v>14.388385904213093</v>
      </c>
      <c r="O141" s="263">
        <f t="shared" si="2"/>
        <v>12.889923574818855</v>
      </c>
      <c r="P141" s="263">
        <f t="shared" si="2"/>
        <v>10.714036499141994</v>
      </c>
      <c r="Q141" s="263">
        <f t="shared" si="2"/>
        <v>12.220824961237746</v>
      </c>
      <c r="R141" s="263">
        <f t="shared" si="2"/>
        <v>12.554516228123575</v>
      </c>
      <c r="S141" s="263">
        <f t="shared" si="2"/>
        <v>12.417273561734202</v>
      </c>
      <c r="T141" s="263">
        <f t="shared" si="2"/>
        <v>12.818344799723716</v>
      </c>
      <c r="U141" s="263">
        <f t="shared" si="2"/>
        <v>12.616027927150402</v>
      </c>
      <c r="V141" s="263">
        <f t="shared" si="2"/>
        <v>11.873046176124264</v>
      </c>
      <c r="W141" s="263">
        <f t="shared" si="2"/>
        <v>11.794708849296798</v>
      </c>
      <c r="DA141" s="70"/>
    </row>
    <row r="142" spans="1:105" ht="12" customHeight="1" x14ac:dyDescent="0.25">
      <c r="A142" s="60" t="s">
        <v>626</v>
      </c>
      <c r="B142" s="264">
        <v>0.87062160549082557</v>
      </c>
      <c r="C142" s="264">
        <v>0.72720992724673317</v>
      </c>
      <c r="D142" s="264">
        <v>0.71869522312804468</v>
      </c>
      <c r="E142" s="264">
        <v>0.71102395265268115</v>
      </c>
      <c r="F142" s="264">
        <v>0.84174869497663607</v>
      </c>
      <c r="G142" s="264">
        <v>0.81974337489721327</v>
      </c>
      <c r="H142" s="264">
        <v>0.83117026110989234</v>
      </c>
      <c r="I142" s="264">
        <v>0.98907037539257958</v>
      </c>
      <c r="J142" s="264">
        <v>0.94814012594540542</v>
      </c>
      <c r="K142" s="264">
        <v>0.7803668537931352</v>
      </c>
      <c r="L142" s="264">
        <v>0.88458737972109691</v>
      </c>
      <c r="M142" s="264">
        <v>0.69288144962461384</v>
      </c>
      <c r="N142" s="264">
        <v>0.83917571166631377</v>
      </c>
      <c r="O142" s="264">
        <v>0.80751246424344547</v>
      </c>
      <c r="P142" s="264">
        <v>0.69876087907443085</v>
      </c>
      <c r="Q142" s="264">
        <v>0.89352107462234232</v>
      </c>
      <c r="R142" s="264">
        <v>0.86435315238834742</v>
      </c>
      <c r="S142" s="264">
        <v>1.0207315100644669</v>
      </c>
      <c r="T142" s="264">
        <v>0.97860019960491795</v>
      </c>
      <c r="U142" s="264">
        <v>0.88354774933479496</v>
      </c>
      <c r="V142" s="264">
        <v>0.67265712544623713</v>
      </c>
      <c r="W142" s="264">
        <v>0.88321122584314005</v>
      </c>
      <c r="DA142" s="72" t="s">
        <v>775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2.9970765748149277E-4</v>
      </c>
      <c r="R143" s="232">
        <v>4.7761352602969143E-4</v>
      </c>
      <c r="S143" s="232">
        <v>4.8601078420820271E-4</v>
      </c>
      <c r="T143" s="232">
        <v>2.8080236736385379E-3</v>
      </c>
      <c r="U143" s="232">
        <v>3.4117313133861312E-3</v>
      </c>
      <c r="V143" s="232">
        <v>3.2065697099085918E-3</v>
      </c>
      <c r="W143" s="232">
        <v>3.078526590639672E-3</v>
      </c>
      <c r="DA143" s="71" t="s">
        <v>776</v>
      </c>
    </row>
    <row r="144" spans="1:105" ht="12" customHeight="1" x14ac:dyDescent="0.25">
      <c r="A144" s="59" t="s">
        <v>160</v>
      </c>
      <c r="B144" s="232">
        <v>5.6902612774440899E-2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2.328390668087349E-2</v>
      </c>
      <c r="P144" s="232">
        <v>0</v>
      </c>
      <c r="Q144" s="232">
        <v>1.338107945502329E-3</v>
      </c>
      <c r="R144" s="232">
        <v>1.3428951455847851E-3</v>
      </c>
      <c r="S144" s="232">
        <v>2.7548436527173839E-3</v>
      </c>
      <c r="T144" s="232">
        <v>1.185664116552357E-2</v>
      </c>
      <c r="U144" s="232">
        <v>1.088703562860717E-2</v>
      </c>
      <c r="V144" s="232">
        <v>1.1414155199888131E-2</v>
      </c>
      <c r="W144" s="232">
        <v>1.052063449150809E-2</v>
      </c>
      <c r="DA144" s="71" t="s">
        <v>777</v>
      </c>
    </row>
    <row r="145" spans="1:105" ht="12" customHeight="1" x14ac:dyDescent="0.25">
      <c r="A145" s="59" t="s">
        <v>162</v>
      </c>
      <c r="B145" s="232">
        <v>0.8137189927163847</v>
      </c>
      <c r="C145" s="232">
        <v>0.72720992724673317</v>
      </c>
      <c r="D145" s="232">
        <v>0.71869522312804468</v>
      </c>
      <c r="E145" s="232">
        <v>0.71102395265268115</v>
      </c>
      <c r="F145" s="232">
        <v>0.84174869497663607</v>
      </c>
      <c r="G145" s="232">
        <v>0.81974337489721327</v>
      </c>
      <c r="H145" s="232">
        <v>0.83117026110989234</v>
      </c>
      <c r="I145" s="232">
        <v>0.98907037539257958</v>
      </c>
      <c r="J145" s="232">
        <v>0.94814012594540542</v>
      </c>
      <c r="K145" s="232">
        <v>0.7803668537931352</v>
      </c>
      <c r="L145" s="232">
        <v>0.88458737972109691</v>
      </c>
      <c r="M145" s="232">
        <v>0.69288144962461384</v>
      </c>
      <c r="N145" s="232">
        <v>0.83917571166631377</v>
      </c>
      <c r="O145" s="232">
        <v>0.78422855756257204</v>
      </c>
      <c r="P145" s="232">
        <v>0.69876087907443085</v>
      </c>
      <c r="Q145" s="232">
        <v>0.8918832590193585</v>
      </c>
      <c r="R145" s="232">
        <v>0.86253264371673299</v>
      </c>
      <c r="S145" s="232">
        <v>1.017490655627542</v>
      </c>
      <c r="T145" s="232">
        <v>0.96393553476575589</v>
      </c>
      <c r="U145" s="232">
        <v>0.86924898239280168</v>
      </c>
      <c r="V145" s="232">
        <v>0.65803640053644041</v>
      </c>
      <c r="W145" s="232">
        <v>0.86961206476099229</v>
      </c>
      <c r="DA145" s="71" t="s">
        <v>778</v>
      </c>
    </row>
    <row r="146" spans="1:105" ht="12" customHeight="1" x14ac:dyDescent="0.25">
      <c r="A146" s="60" t="s">
        <v>631</v>
      </c>
      <c r="B146" s="264">
        <v>9.7451603957524036</v>
      </c>
      <c r="C146" s="264">
        <v>9.152662754022586</v>
      </c>
      <c r="D146" s="264">
        <v>9.1217895102850104</v>
      </c>
      <c r="E146" s="264">
        <v>9.5546858342657579</v>
      </c>
      <c r="F146" s="264">
        <v>10.00320206530686</v>
      </c>
      <c r="G146" s="264">
        <v>9.8597727693882948</v>
      </c>
      <c r="H146" s="264">
        <v>9.9404783824452707</v>
      </c>
      <c r="I146" s="264">
        <v>10.432210638656089</v>
      </c>
      <c r="J146" s="264">
        <v>10.74938676676711</v>
      </c>
      <c r="K146" s="264">
        <v>8.5307367025240755</v>
      </c>
      <c r="L146" s="264">
        <v>9.866583844884854</v>
      </c>
      <c r="M146" s="264">
        <v>10.37077019123848</v>
      </c>
      <c r="N146" s="264">
        <v>10.49962608634331</v>
      </c>
      <c r="O146" s="264">
        <v>8.7394757699597161</v>
      </c>
      <c r="P146" s="264">
        <v>6.959593286916018</v>
      </c>
      <c r="Q146" s="264">
        <v>8.074198451530556</v>
      </c>
      <c r="R146" s="264">
        <v>8.319326395121017</v>
      </c>
      <c r="S146" s="264">
        <v>8.2817994023530002</v>
      </c>
      <c r="T146" s="264">
        <v>8.5737769194950602</v>
      </c>
      <c r="U146" s="264">
        <v>8.6063176504488226</v>
      </c>
      <c r="V146" s="264">
        <v>7.964137094271317</v>
      </c>
      <c r="W146" s="264">
        <v>7.9252272725314139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2.7145548437128159E-3</v>
      </c>
      <c r="R149" s="231">
        <v>4.6076279945998829E-3</v>
      </c>
      <c r="S149" s="231">
        <v>3.9523407497716124E-3</v>
      </c>
      <c r="T149" s="231">
        <v>2.4652843839619819E-2</v>
      </c>
      <c r="U149" s="231">
        <v>3.330123779900733E-2</v>
      </c>
      <c r="V149" s="231">
        <v>3.8038891700697137E-2</v>
      </c>
      <c r="W149" s="231">
        <v>2.7680674257072001E-2</v>
      </c>
      <c r="DA149" s="73" t="s">
        <v>782</v>
      </c>
    </row>
    <row r="150" spans="1:105" ht="12" customHeight="1" x14ac:dyDescent="0.25">
      <c r="A150" s="64" t="s">
        <v>160</v>
      </c>
      <c r="B150" s="231">
        <v>0.64434421208337278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0.25020888392127821</v>
      </c>
      <c r="P150" s="231">
        <v>0</v>
      </c>
      <c r="Q150" s="231">
        <v>1.2350180180894829E-2</v>
      </c>
      <c r="R150" s="231">
        <v>1.3201529718671791E-2</v>
      </c>
      <c r="S150" s="231">
        <v>2.282899501396805E-2</v>
      </c>
      <c r="T150" s="231">
        <v>0.1060740862474603</v>
      </c>
      <c r="U150" s="231">
        <v>0.1082870598527594</v>
      </c>
      <c r="V150" s="231">
        <v>0.13797878157132459</v>
      </c>
      <c r="W150" s="231">
        <v>9.6395564545955895E-2</v>
      </c>
      <c r="DA150" s="73" t="s">
        <v>783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0.35787994468719608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9.0205749823636836</v>
      </c>
      <c r="C153" s="231">
        <v>8.9788823881780591</v>
      </c>
      <c r="D153" s="231">
        <v>8.9832900664084416</v>
      </c>
      <c r="E153" s="231">
        <v>9.5546858342657579</v>
      </c>
      <c r="F153" s="231">
        <v>10.00320206530686</v>
      </c>
      <c r="G153" s="231">
        <v>9.8597727693882948</v>
      </c>
      <c r="H153" s="231">
        <v>9.9404783824452707</v>
      </c>
      <c r="I153" s="231">
        <v>10.432210638656089</v>
      </c>
      <c r="J153" s="231">
        <v>10.74938676676711</v>
      </c>
      <c r="K153" s="231">
        <v>8.5116329426394941</v>
      </c>
      <c r="L153" s="231">
        <v>9.8573287671717402</v>
      </c>
      <c r="M153" s="231">
        <v>10.26669569037465</v>
      </c>
      <c r="N153" s="231">
        <v>6.2624994441504187</v>
      </c>
      <c r="O153" s="231">
        <v>8.2501828346646544</v>
      </c>
      <c r="P153" s="231">
        <v>6.5812032021935192</v>
      </c>
      <c r="Q153" s="231">
        <v>8.0586853811952928</v>
      </c>
      <c r="R153" s="231">
        <v>8.3010253247438879</v>
      </c>
      <c r="S153" s="231">
        <v>8.2545672689670244</v>
      </c>
      <c r="T153" s="231">
        <v>8.4424725631635358</v>
      </c>
      <c r="U153" s="231">
        <v>8.4641851230664713</v>
      </c>
      <c r="V153" s="231">
        <v>7.7874002137047693</v>
      </c>
      <c r="W153" s="231">
        <v>7.8003613086817518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788</v>
      </c>
    </row>
    <row r="156" spans="1:105" ht="12" customHeight="1" x14ac:dyDescent="0.25">
      <c r="A156" s="64" t="s">
        <v>79</v>
      </c>
      <c r="B156" s="231">
        <v>8.0241201305346288E-2</v>
      </c>
      <c r="C156" s="231">
        <v>0.1737803658445275</v>
      </c>
      <c r="D156" s="231">
        <v>0.13849944387656821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1.9103759884581219E-2</v>
      </c>
      <c r="L156" s="231">
        <v>9.2550777131138722E-3</v>
      </c>
      <c r="M156" s="231">
        <v>0.1040745008638277</v>
      </c>
      <c r="N156" s="231">
        <v>3.8792466975056992</v>
      </c>
      <c r="O156" s="231">
        <v>0.23908405137378341</v>
      </c>
      <c r="P156" s="231">
        <v>0.37839008472249908</v>
      </c>
      <c r="Q156" s="231">
        <v>4.483353106569315E-4</v>
      </c>
      <c r="R156" s="231">
        <v>4.9191266385827277E-4</v>
      </c>
      <c r="S156" s="231">
        <v>4.5079762223563288E-4</v>
      </c>
      <c r="T156" s="231">
        <v>5.7742624444430542E-4</v>
      </c>
      <c r="U156" s="231">
        <v>5.4422973058488526E-4</v>
      </c>
      <c r="V156" s="231">
        <v>7.1920729452545711E-4</v>
      </c>
      <c r="W156" s="231">
        <v>7.897250466344048E-4</v>
      </c>
      <c r="DA156" s="73" t="s">
        <v>789</v>
      </c>
    </row>
    <row r="157" spans="1:105" ht="12" customHeight="1" x14ac:dyDescent="0.25">
      <c r="A157" s="61" t="s">
        <v>643</v>
      </c>
      <c r="B157" s="265">
        <v>2.8975910288000901</v>
      </c>
      <c r="C157" s="265">
        <v>2.8698179619918891</v>
      </c>
      <c r="D157" s="265">
        <v>2.9001152581947149</v>
      </c>
      <c r="E157" s="265">
        <v>3.1460745248613788</v>
      </c>
      <c r="F157" s="265">
        <v>2.9579994890902279</v>
      </c>
      <c r="G157" s="265">
        <v>2.9099251097887029</v>
      </c>
      <c r="H157" s="265">
        <v>3.053323471170835</v>
      </c>
      <c r="I157" s="265">
        <v>2.872368903456791</v>
      </c>
      <c r="J157" s="265">
        <v>3.063560986242035</v>
      </c>
      <c r="K157" s="265">
        <v>2.7822514177811808</v>
      </c>
      <c r="L157" s="265">
        <v>3.090465184878989</v>
      </c>
      <c r="M157" s="265">
        <v>3.531823393021964</v>
      </c>
      <c r="N157" s="265">
        <v>3.049584106203469</v>
      </c>
      <c r="O157" s="265">
        <v>3.3429353406156932</v>
      </c>
      <c r="P157" s="265">
        <v>3.055682333151545</v>
      </c>
      <c r="Q157" s="265">
        <v>3.253105435084847</v>
      </c>
      <c r="R157" s="265">
        <v>3.3708366806142118</v>
      </c>
      <c r="S157" s="265">
        <v>3.1147426493167361</v>
      </c>
      <c r="T157" s="265">
        <v>3.265967680623739</v>
      </c>
      <c r="U157" s="265">
        <v>3.1261625273667839</v>
      </c>
      <c r="V157" s="265">
        <v>3.23625195640671</v>
      </c>
      <c r="W157" s="265">
        <v>2.9862703509222439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1.0000000000000002</v>
      </c>
      <c r="C171" s="234">
        <f t="shared" si="11"/>
        <v>0.99999999999999989</v>
      </c>
      <c r="D171" s="234">
        <f t="shared" si="11"/>
        <v>1.0000000000000002</v>
      </c>
      <c r="E171" s="234">
        <f t="shared" si="11"/>
        <v>0.99999999999999956</v>
      </c>
      <c r="F171" s="234">
        <f t="shared" si="11"/>
        <v>1.0000000000000002</v>
      </c>
      <c r="G171" s="234">
        <f t="shared" si="11"/>
        <v>1.0000000000000002</v>
      </c>
      <c r="H171" s="234">
        <f t="shared" si="11"/>
        <v>1</v>
      </c>
      <c r="I171" s="234">
        <f t="shared" si="11"/>
        <v>0.99999999999999989</v>
      </c>
      <c r="J171" s="234">
        <f t="shared" si="11"/>
        <v>1.0000000000000002</v>
      </c>
      <c r="K171" s="234">
        <f t="shared" si="11"/>
        <v>0.99999999999999967</v>
      </c>
      <c r="L171" s="234">
        <f t="shared" si="11"/>
        <v>1.0000000000000004</v>
      </c>
      <c r="M171" s="234">
        <f t="shared" si="11"/>
        <v>0.99999999999999978</v>
      </c>
      <c r="N171" s="234">
        <f t="shared" si="11"/>
        <v>0.99999999999999978</v>
      </c>
      <c r="O171" s="234">
        <f t="shared" si="11"/>
        <v>1</v>
      </c>
      <c r="P171" s="234">
        <f t="shared" si="11"/>
        <v>0.99999999999999978</v>
      </c>
      <c r="Q171" s="234">
        <f t="shared" si="11"/>
        <v>1.0000000000000004</v>
      </c>
      <c r="R171" s="234">
        <f t="shared" si="11"/>
        <v>0.99999999999999989</v>
      </c>
      <c r="S171" s="234">
        <f t="shared" si="11"/>
        <v>0.99999999999999989</v>
      </c>
      <c r="T171" s="234">
        <f t="shared" si="11"/>
        <v>1.0000000000000002</v>
      </c>
      <c r="U171" s="234">
        <f t="shared" si="11"/>
        <v>0.99999999999999989</v>
      </c>
      <c r="V171" s="234">
        <f t="shared" si="11"/>
        <v>1</v>
      </c>
      <c r="W171" s="234">
        <f t="shared" si="11"/>
        <v>1.0000000000000002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9.6556518192745578E-4</v>
      </c>
      <c r="C172" s="301">
        <f t="shared" si="12"/>
        <v>9.6439297577066881E-4</v>
      </c>
      <c r="D172" s="301">
        <f t="shared" si="12"/>
        <v>9.6427092932915197E-4</v>
      </c>
      <c r="E172" s="301">
        <f t="shared" si="12"/>
        <v>9.6385625589788851E-4</v>
      </c>
      <c r="F172" s="301">
        <f t="shared" si="12"/>
        <v>9.6511589171297647E-4</v>
      </c>
      <c r="G172" s="301">
        <f t="shared" si="12"/>
        <v>9.650811462405866E-4</v>
      </c>
      <c r="H172" s="301">
        <f t="shared" si="12"/>
        <v>9.64796555024606E-4</v>
      </c>
      <c r="I172" s="301">
        <f t="shared" si="12"/>
        <v>9.6622499570807937E-4</v>
      </c>
      <c r="J172" s="301">
        <f t="shared" si="12"/>
        <v>9.6561153610545312E-4</v>
      </c>
      <c r="K172" s="301">
        <f t="shared" si="12"/>
        <v>9.6467669895383505E-4</v>
      </c>
      <c r="L172" s="301">
        <f t="shared" si="12"/>
        <v>9.6491837463977888E-4</v>
      </c>
      <c r="M172" s="301">
        <f t="shared" si="12"/>
        <v>9.560993482946882E-4</v>
      </c>
      <c r="N172" s="301">
        <f t="shared" si="12"/>
        <v>9.6394620295419265E-4</v>
      </c>
      <c r="O172" s="301">
        <f t="shared" si="12"/>
        <v>9.6355221711104941E-4</v>
      </c>
      <c r="P172" s="301">
        <f t="shared" si="12"/>
        <v>9.6262494214055885E-4</v>
      </c>
      <c r="Q172" s="301">
        <f t="shared" si="12"/>
        <v>9.636577450317206E-4</v>
      </c>
      <c r="R172" s="301">
        <f t="shared" si="12"/>
        <v>9.6345189555408081E-4</v>
      </c>
      <c r="S172" s="301">
        <f t="shared" si="12"/>
        <v>9.645025805497566E-4</v>
      </c>
      <c r="T172" s="301">
        <f t="shared" si="12"/>
        <v>9.6422921926168025E-4</v>
      </c>
      <c r="U172" s="301">
        <f t="shared" si="12"/>
        <v>9.642965210780748E-4</v>
      </c>
      <c r="V172" s="301">
        <f t="shared" si="12"/>
        <v>9.6291766217438042E-4</v>
      </c>
      <c r="W172" s="301">
        <f t="shared" si="12"/>
        <v>9.6425092958826958E-4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1.1643547515466472E-4</v>
      </c>
      <c r="C173" s="235">
        <f t="shared" si="13"/>
        <v>1.1629412127882155E-4</v>
      </c>
      <c r="D173" s="235">
        <f t="shared" si="13"/>
        <v>1.1627940395504583E-4</v>
      </c>
      <c r="E173" s="235">
        <f t="shared" si="13"/>
        <v>1.1622939935783493E-4</v>
      </c>
      <c r="F173" s="235">
        <f t="shared" si="13"/>
        <v>1.163812961923488E-4</v>
      </c>
      <c r="G173" s="235">
        <f t="shared" si="13"/>
        <v>1.1637710630888688E-4</v>
      </c>
      <c r="H173" s="235">
        <f t="shared" si="13"/>
        <v>1.1634278805251448E-4</v>
      </c>
      <c r="I173" s="235">
        <f t="shared" si="13"/>
        <v>1.1651504071118896E-4</v>
      </c>
      <c r="J173" s="235">
        <f t="shared" si="13"/>
        <v>1.1644106490752825E-4</v>
      </c>
      <c r="K173" s="235">
        <f t="shared" si="13"/>
        <v>1.1632833486094179E-4</v>
      </c>
      <c r="L173" s="235">
        <f t="shared" si="13"/>
        <v>1.1635747802377831E-4</v>
      </c>
      <c r="M173" s="235">
        <f t="shared" si="13"/>
        <v>1.1617798388330088E-4</v>
      </c>
      <c r="N173" s="235">
        <f t="shared" si="13"/>
        <v>1.162402458842378E-4</v>
      </c>
      <c r="O173" s="235">
        <f t="shared" si="13"/>
        <v>1.1619273595978198E-4</v>
      </c>
      <c r="P173" s="235">
        <f t="shared" si="13"/>
        <v>1.1608091782071799E-4</v>
      </c>
      <c r="Q173" s="235">
        <f t="shared" si="13"/>
        <v>1.162054613498597E-4</v>
      </c>
      <c r="R173" s="235">
        <f t="shared" si="13"/>
        <v>1.1618063839415662E-4</v>
      </c>
      <c r="S173" s="235">
        <f t="shared" si="13"/>
        <v>1.163073382886839E-4</v>
      </c>
      <c r="T173" s="235">
        <f t="shared" si="13"/>
        <v>1.1627437422570628E-4</v>
      </c>
      <c r="U173" s="235">
        <f t="shared" si="13"/>
        <v>1.1628249001024092E-4</v>
      </c>
      <c r="V173" s="235">
        <f t="shared" si="13"/>
        <v>1.1611621631414262E-4</v>
      </c>
      <c r="W173" s="235">
        <f t="shared" si="13"/>
        <v>1.1627699222834301E-4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1.8709482178436154E-2</v>
      </c>
      <c r="C174" s="235">
        <f t="shared" si="14"/>
        <v>1.8686768672801998E-2</v>
      </c>
      <c r="D174" s="235">
        <f t="shared" si="14"/>
        <v>1.8684403813582499E-2</v>
      </c>
      <c r="E174" s="235">
        <f t="shared" si="14"/>
        <v>1.8676368804328547E-2</v>
      </c>
      <c r="F174" s="235">
        <f t="shared" si="14"/>
        <v>1.8700776409609692E-2</v>
      </c>
      <c r="G174" s="235">
        <f t="shared" si="14"/>
        <v>1.8700103156463629E-2</v>
      </c>
      <c r="H174" s="235">
        <f t="shared" si="14"/>
        <v>1.8694588713334164E-2</v>
      </c>
      <c r="I174" s="235">
        <f t="shared" si="14"/>
        <v>1.8722267202586493E-2</v>
      </c>
      <c r="J174" s="235">
        <f t="shared" si="14"/>
        <v>1.8710380370172325E-2</v>
      </c>
      <c r="K174" s="235">
        <f t="shared" si="14"/>
        <v>1.8692266296306263E-2</v>
      </c>
      <c r="L174" s="235">
        <f t="shared" si="14"/>
        <v>1.8696949177404037E-2</v>
      </c>
      <c r="M174" s="235">
        <f t="shared" si="14"/>
        <v>1.8484134484209012E-2</v>
      </c>
      <c r="N174" s="235">
        <f t="shared" si="14"/>
        <v>1.86736546559714E-2</v>
      </c>
      <c r="O174" s="235">
        <f t="shared" si="14"/>
        <v>1.8670477531144307E-2</v>
      </c>
      <c r="P174" s="235">
        <f t="shared" si="14"/>
        <v>1.8652509987513253E-2</v>
      </c>
      <c r="Q174" s="235">
        <f t="shared" si="14"/>
        <v>1.8672522315678879E-2</v>
      </c>
      <c r="R174" s="235">
        <f t="shared" si="14"/>
        <v>1.8668533628839891E-2</v>
      </c>
      <c r="S174" s="235">
        <f t="shared" si="14"/>
        <v>1.8688892453463727E-2</v>
      </c>
      <c r="T174" s="235">
        <f t="shared" si="14"/>
        <v>1.8683595609456444E-2</v>
      </c>
      <c r="U174" s="235">
        <f t="shared" si="14"/>
        <v>1.8684899697629858E-2</v>
      </c>
      <c r="V174" s="235">
        <f t="shared" si="14"/>
        <v>1.8658181940436332E-2</v>
      </c>
      <c r="W174" s="235">
        <f t="shared" si="14"/>
        <v>1.8684016284286075E-2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3.1925545503772241E-4</v>
      </c>
      <c r="C175" s="235">
        <f t="shared" si="15"/>
        <v>3.1886787560032388E-4</v>
      </c>
      <c r="D175" s="235">
        <f t="shared" si="15"/>
        <v>3.1882752204061434E-4</v>
      </c>
      <c r="E175" s="235">
        <f t="shared" si="15"/>
        <v>3.1869041399501817E-4</v>
      </c>
      <c r="F175" s="235">
        <f t="shared" si="15"/>
        <v>3.1910690126367138E-4</v>
      </c>
      <c r="G175" s="235">
        <f t="shared" si="15"/>
        <v>3.1909541298529725E-4</v>
      </c>
      <c r="H175" s="235">
        <f t="shared" si="15"/>
        <v>3.1900131545583123E-4</v>
      </c>
      <c r="I175" s="235">
        <f t="shared" si="15"/>
        <v>3.1947361653807046E-4</v>
      </c>
      <c r="J175" s="235">
        <f t="shared" si="15"/>
        <v>3.1927078163034018E-4</v>
      </c>
      <c r="K175" s="235">
        <f t="shared" si="15"/>
        <v>3.18961686122536E-4</v>
      </c>
      <c r="L175" s="235">
        <f t="shared" si="15"/>
        <v>3.1904159401744732E-4</v>
      </c>
      <c r="M175" s="235">
        <f t="shared" si="15"/>
        <v>3.1854943745246076E-4</v>
      </c>
      <c r="N175" s="235">
        <f t="shared" si="15"/>
        <v>3.1872015418131202E-4</v>
      </c>
      <c r="O175" s="235">
        <f t="shared" si="15"/>
        <v>3.1858988630091898E-4</v>
      </c>
      <c r="P175" s="235">
        <f t="shared" si="15"/>
        <v>3.182832911603835E-4</v>
      </c>
      <c r="Q175" s="235">
        <f t="shared" si="15"/>
        <v>3.186247781600744E-4</v>
      </c>
      <c r="R175" s="235">
        <f t="shared" si="15"/>
        <v>3.1855671587916026E-4</v>
      </c>
      <c r="S175" s="235">
        <f t="shared" si="15"/>
        <v>3.189041154360977E-4</v>
      </c>
      <c r="T175" s="235">
        <f t="shared" si="15"/>
        <v>3.1881373098143005E-4</v>
      </c>
      <c r="U175" s="235">
        <f t="shared" si="15"/>
        <v>3.1883598372253963E-4</v>
      </c>
      <c r="V175" s="235">
        <f t="shared" si="15"/>
        <v>3.1838007641045847E-4</v>
      </c>
      <c r="W175" s="235">
        <f t="shared" si="15"/>
        <v>3.1882090930592248E-4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2.8261327789300284E-3</v>
      </c>
      <c r="C176" s="302">
        <f t="shared" si="16"/>
        <v>2.8158971083871052E-3</v>
      </c>
      <c r="D176" s="302">
        <f t="shared" si="16"/>
        <v>2.8126660884718628E-3</v>
      </c>
      <c r="E176" s="302">
        <f t="shared" si="16"/>
        <v>2.8077236748231048E-3</v>
      </c>
      <c r="F176" s="302">
        <f t="shared" si="16"/>
        <v>2.8351743110099966E-3</v>
      </c>
      <c r="G176" s="302">
        <f t="shared" si="16"/>
        <v>2.8362922826085254E-3</v>
      </c>
      <c r="H176" s="302">
        <f t="shared" si="16"/>
        <v>2.8228692689828941E-3</v>
      </c>
      <c r="I176" s="302">
        <f t="shared" si="16"/>
        <v>2.8555565485100551E-3</v>
      </c>
      <c r="J176" s="302">
        <f t="shared" si="16"/>
        <v>2.8459140441194895E-3</v>
      </c>
      <c r="K176" s="302">
        <f t="shared" si="16"/>
        <v>2.7939237599644722E-3</v>
      </c>
      <c r="L176" s="302">
        <f t="shared" si="16"/>
        <v>2.8110272599859631E-3</v>
      </c>
      <c r="M176" s="302">
        <f t="shared" si="16"/>
        <v>2.803119368256007E-3</v>
      </c>
      <c r="N176" s="302">
        <f t="shared" si="16"/>
        <v>2.7385293098043111E-3</v>
      </c>
      <c r="O176" s="302">
        <f t="shared" si="16"/>
        <v>2.7241916100370286E-3</v>
      </c>
      <c r="P176" s="302">
        <f t="shared" si="16"/>
        <v>2.6338048903532516E-3</v>
      </c>
      <c r="Q176" s="302">
        <f t="shared" si="16"/>
        <v>2.662797117668949E-3</v>
      </c>
      <c r="R176" s="302">
        <f t="shared" si="16"/>
        <v>2.6797747175154839E-3</v>
      </c>
      <c r="S176" s="302">
        <f t="shared" si="16"/>
        <v>2.6602982815409101E-3</v>
      </c>
      <c r="T176" s="302">
        <f t="shared" si="16"/>
        <v>2.6808040034154487E-3</v>
      </c>
      <c r="U176" s="302">
        <f t="shared" si="16"/>
        <v>2.7318889211176557E-3</v>
      </c>
      <c r="V176" s="302">
        <f t="shared" si="16"/>
        <v>2.7261174331286464E-3</v>
      </c>
      <c r="W176" s="302">
        <f t="shared" si="16"/>
        <v>2.6937238023578289E-3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0.84293467040654613</v>
      </c>
      <c r="C177" s="303">
        <f t="shared" si="17"/>
        <v>0.84374802159059703</v>
      </c>
      <c r="D177" s="303">
        <f t="shared" si="17"/>
        <v>0.84410463427888882</v>
      </c>
      <c r="E177" s="303">
        <f t="shared" si="17"/>
        <v>0.84469881490465837</v>
      </c>
      <c r="F177" s="303">
        <f t="shared" si="17"/>
        <v>0.84211978949825972</v>
      </c>
      <c r="G177" s="303">
        <f t="shared" si="17"/>
        <v>0.84196416383357398</v>
      </c>
      <c r="H177" s="303">
        <f t="shared" si="17"/>
        <v>0.84333314256584679</v>
      </c>
      <c r="I177" s="303">
        <f t="shared" si="17"/>
        <v>0.84063593979456375</v>
      </c>
      <c r="J177" s="303">
        <f t="shared" si="17"/>
        <v>0.84123384630334341</v>
      </c>
      <c r="K177" s="303">
        <f t="shared" si="17"/>
        <v>0.84612580515379898</v>
      </c>
      <c r="L177" s="303">
        <f t="shared" si="17"/>
        <v>0.8445807503780709</v>
      </c>
      <c r="M177" s="303">
        <f t="shared" si="17"/>
        <v>0.84525312677402475</v>
      </c>
      <c r="N177" s="303">
        <f t="shared" si="17"/>
        <v>0.84569331701610151</v>
      </c>
      <c r="O177" s="303">
        <f t="shared" si="17"/>
        <v>0.85167204217969972</v>
      </c>
      <c r="P177" s="303">
        <f t="shared" si="17"/>
        <v>0.85766154286199747</v>
      </c>
      <c r="Q177" s="303">
        <f t="shared" si="17"/>
        <v>0.8557056596756768</v>
      </c>
      <c r="R177" s="303">
        <f t="shared" si="17"/>
        <v>0.85482779356851435</v>
      </c>
      <c r="S177" s="303">
        <f t="shared" si="17"/>
        <v>0.85538035445907301</v>
      </c>
      <c r="T177" s="303">
        <f t="shared" si="17"/>
        <v>0.85434992137362331</v>
      </c>
      <c r="U177" s="303">
        <f t="shared" si="17"/>
        <v>0.85105157079441163</v>
      </c>
      <c r="V177" s="303">
        <f t="shared" si="17"/>
        <v>0.85219099759426742</v>
      </c>
      <c r="W177" s="303">
        <f t="shared" si="17"/>
        <v>0.85355641595742859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9.5808786818384603E-2</v>
      </c>
      <c r="C178" s="303">
        <f t="shared" si="18"/>
        <v>9.5417115785221523E-2</v>
      </c>
      <c r="D178" s="303">
        <f t="shared" si="18"/>
        <v>9.5306366236849266E-2</v>
      </c>
      <c r="E178" s="303">
        <f t="shared" si="18"/>
        <v>9.5133846966699062E-2</v>
      </c>
      <c r="F178" s="303">
        <f t="shared" si="18"/>
        <v>9.6077247039660807E-2</v>
      </c>
      <c r="G178" s="303">
        <f t="shared" si="18"/>
        <v>9.6114510946114423E-2</v>
      </c>
      <c r="H178" s="303">
        <f t="shared" si="18"/>
        <v>9.565756907855473E-2</v>
      </c>
      <c r="I178" s="303">
        <f t="shared" si="18"/>
        <v>9.6780417288321943E-2</v>
      </c>
      <c r="J178" s="303">
        <f t="shared" si="18"/>
        <v>9.6446508157101776E-2</v>
      </c>
      <c r="K178" s="303">
        <f t="shared" si="18"/>
        <v>9.4678489665752819E-2</v>
      </c>
      <c r="L178" s="303">
        <f t="shared" si="18"/>
        <v>9.5259318531807746E-2</v>
      </c>
      <c r="M178" s="303">
        <f t="shared" si="18"/>
        <v>9.497065446770446E-2</v>
      </c>
      <c r="N178" s="303">
        <f t="shared" si="18"/>
        <v>9.2800200620023879E-2</v>
      </c>
      <c r="O178" s="303">
        <f t="shared" si="18"/>
        <v>9.2319411292905135E-2</v>
      </c>
      <c r="P178" s="303">
        <f t="shared" si="18"/>
        <v>8.9241561587509385E-2</v>
      </c>
      <c r="Q178" s="303">
        <f t="shared" si="18"/>
        <v>9.023273370209059E-2</v>
      </c>
      <c r="R178" s="303">
        <f t="shared" si="18"/>
        <v>9.0803323960822413E-2</v>
      </c>
      <c r="S178" s="303">
        <f t="shared" si="18"/>
        <v>9.0158608587695754E-2</v>
      </c>
      <c r="T178" s="303">
        <f t="shared" si="18"/>
        <v>9.0842008881416192E-2</v>
      </c>
      <c r="U178" s="303">
        <f t="shared" si="18"/>
        <v>9.257103063161104E-2</v>
      </c>
      <c r="V178" s="303">
        <f t="shared" si="18"/>
        <v>9.2355267733588722E-2</v>
      </c>
      <c r="W178" s="303">
        <f t="shared" si="18"/>
        <v>9.1277400748325327E-2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2.2136011922704722E-2</v>
      </c>
      <c r="C179" s="304">
        <f t="shared" si="19"/>
        <v>1.9290446436586117E-2</v>
      </c>
      <c r="D179" s="304">
        <f t="shared" si="19"/>
        <v>1.8927830153481418E-2</v>
      </c>
      <c r="E179" s="304">
        <f t="shared" si="19"/>
        <v>1.7537131679591943E-2</v>
      </c>
      <c r="F179" s="304">
        <f t="shared" si="19"/>
        <v>2.1283751815896451E-2</v>
      </c>
      <c r="G179" s="304">
        <f t="shared" si="19"/>
        <v>2.1124996471689896E-2</v>
      </c>
      <c r="H179" s="304">
        <f t="shared" si="19"/>
        <v>2.0467976562154995E-2</v>
      </c>
      <c r="I179" s="304">
        <f t="shared" si="19"/>
        <v>2.4789369130397011E-2</v>
      </c>
      <c r="J179" s="304">
        <f t="shared" si="19"/>
        <v>2.2794520786521763E-2</v>
      </c>
      <c r="K179" s="304">
        <f t="shared" si="19"/>
        <v>2.0738667314390703E-2</v>
      </c>
      <c r="L179" s="304">
        <f t="shared" si="19"/>
        <v>2.1198509857327307E-2</v>
      </c>
      <c r="M179" s="304">
        <f t="shared" si="19"/>
        <v>1.5575858477762591E-2</v>
      </c>
      <c r="N179" s="304">
        <f t="shared" si="19"/>
        <v>2.0025838068020524E-2</v>
      </c>
      <c r="O179" s="304">
        <f t="shared" si="19"/>
        <v>1.7961694452188908E-2</v>
      </c>
      <c r="P179" s="304">
        <f t="shared" si="19"/>
        <v>1.6609256952348793E-2</v>
      </c>
      <c r="Q179" s="304">
        <f t="shared" si="19"/>
        <v>1.9443479897420745E-2</v>
      </c>
      <c r="R179" s="304">
        <f t="shared" si="19"/>
        <v>1.8531905866716263E-2</v>
      </c>
      <c r="S179" s="304">
        <f t="shared" si="19"/>
        <v>2.2253248150582137E-2</v>
      </c>
      <c r="T179" s="304">
        <f t="shared" si="19"/>
        <v>2.0943947778042531E-2</v>
      </c>
      <c r="U179" s="304">
        <f t="shared" si="19"/>
        <v>2.0398213368035212E-2</v>
      </c>
      <c r="V179" s="304">
        <f t="shared" si="19"/>
        <v>1.589277919046532E-2</v>
      </c>
      <c r="W179" s="304">
        <f t="shared" si="19"/>
        <v>2.0834115218632036E-2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7.3672774895679902E-2</v>
      </c>
      <c r="C180" s="304">
        <f t="shared" si="20"/>
        <v>7.612666934863542E-2</v>
      </c>
      <c r="D180" s="304">
        <f t="shared" si="20"/>
        <v>7.6378536083367851E-2</v>
      </c>
      <c r="E180" s="304">
        <f t="shared" si="20"/>
        <v>7.7596715287107126E-2</v>
      </c>
      <c r="F180" s="304">
        <f t="shared" si="20"/>
        <v>7.4793495223764342E-2</v>
      </c>
      <c r="G180" s="304">
        <f t="shared" si="20"/>
        <v>7.4989514474424521E-2</v>
      </c>
      <c r="H180" s="304">
        <f t="shared" si="20"/>
        <v>7.5189592516399742E-2</v>
      </c>
      <c r="I180" s="304">
        <f t="shared" si="20"/>
        <v>7.1991048157924911E-2</v>
      </c>
      <c r="J180" s="304">
        <f t="shared" si="20"/>
        <v>7.3651987370580041E-2</v>
      </c>
      <c r="K180" s="304">
        <f t="shared" si="20"/>
        <v>7.3939822351362108E-2</v>
      </c>
      <c r="L180" s="304">
        <f t="shared" si="20"/>
        <v>7.4060808674480408E-2</v>
      </c>
      <c r="M180" s="304">
        <f t="shared" si="20"/>
        <v>7.9394795989941869E-2</v>
      </c>
      <c r="N180" s="304">
        <f t="shared" si="20"/>
        <v>7.2774362552003355E-2</v>
      </c>
      <c r="O180" s="304">
        <f t="shared" si="20"/>
        <v>7.4357716840716237E-2</v>
      </c>
      <c r="P180" s="304">
        <f t="shared" si="20"/>
        <v>7.2632304635160613E-2</v>
      </c>
      <c r="Q180" s="304">
        <f t="shared" si="20"/>
        <v>7.0789253804669855E-2</v>
      </c>
      <c r="R180" s="304">
        <f t="shared" si="20"/>
        <v>7.2271418094106143E-2</v>
      </c>
      <c r="S180" s="304">
        <f t="shared" si="20"/>
        <v>6.7905360437113635E-2</v>
      </c>
      <c r="T180" s="304">
        <f t="shared" si="20"/>
        <v>6.9898061103373682E-2</v>
      </c>
      <c r="U180" s="304">
        <f t="shared" si="20"/>
        <v>7.2172817263575814E-2</v>
      </c>
      <c r="V180" s="304">
        <f t="shared" si="20"/>
        <v>7.6462488543123389E-2</v>
      </c>
      <c r="W180" s="304">
        <f t="shared" si="20"/>
        <v>7.0443285529693297E-2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3.8319671705583237E-2</v>
      </c>
      <c r="C181" s="303">
        <f t="shared" si="21"/>
        <v>3.793264187034244E-2</v>
      </c>
      <c r="D181" s="303">
        <f t="shared" si="21"/>
        <v>3.7692551726882899E-2</v>
      </c>
      <c r="E181" s="303">
        <f t="shared" si="21"/>
        <v>3.728446958023976E-2</v>
      </c>
      <c r="F181" s="303">
        <f t="shared" si="21"/>
        <v>3.8866408652290942E-2</v>
      </c>
      <c r="G181" s="303">
        <f t="shared" si="21"/>
        <v>3.8984376115705023E-2</v>
      </c>
      <c r="H181" s="303">
        <f t="shared" si="21"/>
        <v>3.8091689714748411E-2</v>
      </c>
      <c r="I181" s="303">
        <f t="shared" si="21"/>
        <v>3.9603605513060386E-2</v>
      </c>
      <c r="J181" s="303">
        <f t="shared" si="21"/>
        <v>3.9362027742619744E-2</v>
      </c>
      <c r="K181" s="303">
        <f t="shared" si="21"/>
        <v>3.6309548404239896E-2</v>
      </c>
      <c r="L181" s="303">
        <f t="shared" si="21"/>
        <v>3.7251637206050875E-2</v>
      </c>
      <c r="M181" s="303">
        <f t="shared" si="21"/>
        <v>3.7098138136175261E-2</v>
      </c>
      <c r="N181" s="303">
        <f t="shared" si="21"/>
        <v>3.8695391795079026E-2</v>
      </c>
      <c r="O181" s="303">
        <f t="shared" si="21"/>
        <v>3.3215542546842211E-2</v>
      </c>
      <c r="P181" s="303">
        <f t="shared" si="21"/>
        <v>3.0413591521504746E-2</v>
      </c>
      <c r="Q181" s="303">
        <f t="shared" si="21"/>
        <v>3.1327799204343615E-2</v>
      </c>
      <c r="R181" s="303">
        <f t="shared" si="21"/>
        <v>3.1622384874480373E-2</v>
      </c>
      <c r="S181" s="303">
        <f t="shared" si="21"/>
        <v>3.1712132183951913E-2</v>
      </c>
      <c r="T181" s="303">
        <f t="shared" si="21"/>
        <v>3.2044352807619969E-2</v>
      </c>
      <c r="U181" s="303">
        <f t="shared" si="21"/>
        <v>3.3561194960418865E-2</v>
      </c>
      <c r="V181" s="303">
        <f t="shared" si="21"/>
        <v>3.26720213436799E-2</v>
      </c>
      <c r="W181" s="303">
        <f t="shared" si="21"/>
        <v>3.2389094376479959E-2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3.2670997287806633E-3</v>
      </c>
      <c r="C182" s="304">
        <f t="shared" si="22"/>
        <v>2.8785360490203851E-3</v>
      </c>
      <c r="D182" s="304">
        <f t="shared" si="22"/>
        <v>2.8296752106258612E-3</v>
      </c>
      <c r="E182" s="304">
        <f t="shared" si="22"/>
        <v>2.6340440083125428E-3</v>
      </c>
      <c r="F182" s="304">
        <f t="shared" si="22"/>
        <v>3.1425209731995142E-3</v>
      </c>
      <c r="G182" s="304">
        <f t="shared" si="22"/>
        <v>3.1190011939823954E-3</v>
      </c>
      <c r="H182" s="304">
        <f t="shared" si="22"/>
        <v>3.0395896309944725E-3</v>
      </c>
      <c r="I182" s="304">
        <f t="shared" si="22"/>
        <v>3.609081086090515E-3</v>
      </c>
      <c r="J182" s="304">
        <f t="shared" si="22"/>
        <v>3.343071340036976E-3</v>
      </c>
      <c r="K182" s="304">
        <f t="shared" si="22"/>
        <v>3.1076327277754553E-3</v>
      </c>
      <c r="L182" s="304">
        <f t="shared" si="22"/>
        <v>3.1554354594975575E-3</v>
      </c>
      <c r="M182" s="304">
        <f t="shared" si="22"/>
        <v>2.353507550108937E-3</v>
      </c>
      <c r="N182" s="304">
        <f t="shared" si="22"/>
        <v>3.0615154293290284E-3</v>
      </c>
      <c r="O182" s="304">
        <f t="shared" si="22"/>
        <v>2.7711059462655974E-3</v>
      </c>
      <c r="P182" s="304">
        <f t="shared" si="22"/>
        <v>2.6549074797838517E-3</v>
      </c>
      <c r="Q182" s="304">
        <f t="shared" si="22"/>
        <v>3.0562637392445085E-3</v>
      </c>
      <c r="R182" s="304">
        <f t="shared" si="22"/>
        <v>2.9016347372323266E-3</v>
      </c>
      <c r="S182" s="304">
        <f t="shared" si="22"/>
        <v>3.4787291354151082E-3</v>
      </c>
      <c r="T182" s="304">
        <f t="shared" si="22"/>
        <v>3.2598371193502608E-3</v>
      </c>
      <c r="U182" s="304">
        <f t="shared" si="22"/>
        <v>3.12309551748959E-3</v>
      </c>
      <c r="V182" s="304">
        <f t="shared" si="22"/>
        <v>2.4626717455187622E-3</v>
      </c>
      <c r="W182" s="304">
        <f t="shared" si="22"/>
        <v>3.2290524340028563E-3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2.4179054934949401E-2</v>
      </c>
      <c r="C183" s="304">
        <f t="shared" si="23"/>
        <v>2.3694422532899259E-2</v>
      </c>
      <c r="D183" s="304">
        <f t="shared" si="23"/>
        <v>2.3444428208845184E-2</v>
      </c>
      <c r="E183" s="304">
        <f t="shared" si="23"/>
        <v>2.2995545703254495E-2</v>
      </c>
      <c r="F183" s="304">
        <f t="shared" si="23"/>
        <v>2.4680715900324966E-2</v>
      </c>
      <c r="G183" s="304">
        <f t="shared" si="23"/>
        <v>2.4793544188149025E-2</v>
      </c>
      <c r="H183" s="304">
        <f t="shared" si="23"/>
        <v>2.3886096200686879E-2</v>
      </c>
      <c r="I183" s="304">
        <f t="shared" si="23"/>
        <v>2.5513356918918931E-2</v>
      </c>
      <c r="J183" s="304">
        <f t="shared" si="23"/>
        <v>2.5217068948079152E-2</v>
      </c>
      <c r="K183" s="304">
        <f t="shared" si="23"/>
        <v>2.2122234984274958E-2</v>
      </c>
      <c r="L183" s="304">
        <f t="shared" si="23"/>
        <v>2.3072120175567666E-2</v>
      </c>
      <c r="M183" s="304">
        <f t="shared" si="23"/>
        <v>2.2748100695373068E-2</v>
      </c>
      <c r="N183" s="304">
        <f t="shared" si="23"/>
        <v>2.4508257899457975E-2</v>
      </c>
      <c r="O183" s="304">
        <f t="shared" si="23"/>
        <v>1.8972628535000063E-2</v>
      </c>
      <c r="P183" s="304">
        <f t="shared" si="23"/>
        <v>1.6148769799135956E-2</v>
      </c>
      <c r="Q183" s="304">
        <f t="shared" si="23"/>
        <v>1.7144379695000125E-2</v>
      </c>
      <c r="R183" s="304">
        <f t="shared" si="23"/>
        <v>1.7404846702430005E-2</v>
      </c>
      <c r="S183" s="304">
        <f t="shared" si="23"/>
        <v>1.7618127732098473E-2</v>
      </c>
      <c r="T183" s="304">
        <f t="shared" si="23"/>
        <v>1.79051773433626E-2</v>
      </c>
      <c r="U183" s="304">
        <f t="shared" si="23"/>
        <v>1.9387984513075496E-2</v>
      </c>
      <c r="V183" s="304">
        <f t="shared" si="23"/>
        <v>1.8361075116365561E-2</v>
      </c>
      <c r="W183" s="304">
        <f t="shared" si="23"/>
        <v>1.824212869241543E-2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1.0873517041853166E-2</v>
      </c>
      <c r="C184" s="305">
        <f t="shared" si="24"/>
        <v>1.1359683288422788E-2</v>
      </c>
      <c r="D184" s="305">
        <f t="shared" si="24"/>
        <v>1.1418448307411854E-2</v>
      </c>
      <c r="E184" s="305">
        <f t="shared" si="24"/>
        <v>1.1654879868672726E-2</v>
      </c>
      <c r="F184" s="305">
        <f t="shared" si="24"/>
        <v>1.104317177876646E-2</v>
      </c>
      <c r="G184" s="305">
        <f t="shared" si="24"/>
        <v>1.1071830733573608E-2</v>
      </c>
      <c r="H184" s="305">
        <f t="shared" si="24"/>
        <v>1.1166003883067059E-2</v>
      </c>
      <c r="I184" s="305">
        <f t="shared" si="24"/>
        <v>1.0481167508050941E-2</v>
      </c>
      <c r="J184" s="305">
        <f t="shared" si="24"/>
        <v>1.0801887454503624E-2</v>
      </c>
      <c r="K184" s="305">
        <f t="shared" si="24"/>
        <v>1.1079680692189489E-2</v>
      </c>
      <c r="L184" s="305">
        <f t="shared" si="24"/>
        <v>1.1024081570985653E-2</v>
      </c>
      <c r="M184" s="305">
        <f t="shared" si="24"/>
        <v>1.1996529890693258E-2</v>
      </c>
      <c r="N184" s="305">
        <f t="shared" si="24"/>
        <v>1.1125618466292023E-2</v>
      </c>
      <c r="O184" s="305">
        <f t="shared" si="24"/>
        <v>1.1471808065576551E-2</v>
      </c>
      <c r="P184" s="305">
        <f t="shared" si="24"/>
        <v>1.1609914242584939E-2</v>
      </c>
      <c r="Q184" s="305">
        <f t="shared" si="24"/>
        <v>1.1127155770098983E-2</v>
      </c>
      <c r="R184" s="305">
        <f t="shared" si="24"/>
        <v>1.1315903434818041E-2</v>
      </c>
      <c r="S184" s="305">
        <f t="shared" si="24"/>
        <v>1.0615275316438334E-2</v>
      </c>
      <c r="T184" s="305">
        <f t="shared" si="24"/>
        <v>1.0879338344907109E-2</v>
      </c>
      <c r="U184" s="305">
        <f t="shared" si="24"/>
        <v>1.1050114929853782E-2</v>
      </c>
      <c r="V184" s="305">
        <f t="shared" si="24"/>
        <v>1.1848274481795576E-2</v>
      </c>
      <c r="W184" s="305">
        <f t="shared" si="24"/>
        <v>1.0917913250061676E-2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0.99999999999999989</v>
      </c>
      <c r="C187" s="234">
        <f t="shared" si="25"/>
        <v>1</v>
      </c>
      <c r="D187" s="234">
        <f t="shared" si="25"/>
        <v>1.0000000000000002</v>
      </c>
      <c r="E187" s="234">
        <f t="shared" si="25"/>
        <v>0.99999999999999989</v>
      </c>
      <c r="F187" s="234">
        <f t="shared" si="25"/>
        <v>1.0000000000000002</v>
      </c>
      <c r="G187" s="234">
        <f t="shared" si="25"/>
        <v>1</v>
      </c>
      <c r="H187" s="234">
        <f t="shared" si="25"/>
        <v>0.99999999999999978</v>
      </c>
      <c r="I187" s="234">
        <f t="shared" si="25"/>
        <v>0</v>
      </c>
      <c r="J187" s="234">
        <f t="shared" si="25"/>
        <v>0</v>
      </c>
      <c r="K187" s="234">
        <f t="shared" si="25"/>
        <v>0</v>
      </c>
      <c r="L187" s="234">
        <f t="shared" si="25"/>
        <v>0</v>
      </c>
      <c r="M187" s="234">
        <f t="shared" si="25"/>
        <v>0</v>
      </c>
      <c r="N187" s="234">
        <f t="shared" si="25"/>
        <v>0</v>
      </c>
      <c r="O187" s="234">
        <f t="shared" si="25"/>
        <v>0</v>
      </c>
      <c r="P187" s="234">
        <f t="shared" si="25"/>
        <v>0</v>
      </c>
      <c r="Q187" s="234">
        <f t="shared" si="25"/>
        <v>0</v>
      </c>
      <c r="R187" s="234">
        <f t="shared" si="25"/>
        <v>0</v>
      </c>
      <c r="S187" s="234">
        <f t="shared" si="25"/>
        <v>0</v>
      </c>
      <c r="T187" s="234">
        <f t="shared" si="25"/>
        <v>0</v>
      </c>
      <c r="U187" s="234">
        <f t="shared" si="25"/>
        <v>0</v>
      </c>
      <c r="V187" s="234">
        <f t="shared" si="25"/>
        <v>0</v>
      </c>
      <c r="W187" s="234">
        <f t="shared" si="25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1.4673459731669467E-3</v>
      </c>
      <c r="C188" s="301">
        <f t="shared" si="26"/>
        <v>1.4568145569114411E-3</v>
      </c>
      <c r="D188" s="301">
        <f t="shared" si="26"/>
        <v>1.4559709375909721E-3</v>
      </c>
      <c r="E188" s="301">
        <f t="shared" si="26"/>
        <v>1.4524907621187423E-3</v>
      </c>
      <c r="F188" s="301">
        <f t="shared" si="26"/>
        <v>1.4621146032746757E-3</v>
      </c>
      <c r="G188" s="301">
        <f t="shared" si="26"/>
        <v>1.4616338554503648E-3</v>
      </c>
      <c r="H188" s="301">
        <f t="shared" si="26"/>
        <v>1.4602551618330406E-3</v>
      </c>
      <c r="I188" s="301">
        <f t="shared" si="26"/>
        <v>0</v>
      </c>
      <c r="J188" s="301">
        <f t="shared" si="26"/>
        <v>0</v>
      </c>
      <c r="K188" s="301">
        <f t="shared" si="26"/>
        <v>0</v>
      </c>
      <c r="L188" s="301">
        <f t="shared" si="26"/>
        <v>0</v>
      </c>
      <c r="M188" s="301">
        <f t="shared" si="26"/>
        <v>0</v>
      </c>
      <c r="N188" s="301">
        <f t="shared" si="26"/>
        <v>0</v>
      </c>
      <c r="O188" s="301">
        <f t="shared" si="26"/>
        <v>0</v>
      </c>
      <c r="P188" s="301">
        <f t="shared" si="26"/>
        <v>0</v>
      </c>
      <c r="Q188" s="301">
        <f t="shared" si="26"/>
        <v>0</v>
      </c>
      <c r="R188" s="301">
        <f t="shared" si="26"/>
        <v>0</v>
      </c>
      <c r="S188" s="301">
        <f t="shared" si="26"/>
        <v>0</v>
      </c>
      <c r="T188" s="301">
        <f t="shared" si="26"/>
        <v>0</v>
      </c>
      <c r="U188" s="301">
        <f t="shared" si="26"/>
        <v>0</v>
      </c>
      <c r="V188" s="301">
        <f t="shared" si="26"/>
        <v>0</v>
      </c>
      <c r="W188" s="301">
        <f t="shared" si="26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1.9810209332542372E-4</v>
      </c>
      <c r="C189" s="235">
        <f t="shared" si="27"/>
        <v>1.9668027758186461E-4</v>
      </c>
      <c r="D189" s="235">
        <f t="shared" si="27"/>
        <v>1.9656638300184662E-4</v>
      </c>
      <c r="E189" s="235">
        <f t="shared" si="27"/>
        <v>1.9609653467786848E-4</v>
      </c>
      <c r="F189" s="235">
        <f t="shared" si="27"/>
        <v>1.9739582135850519E-4</v>
      </c>
      <c r="G189" s="235">
        <f t="shared" si="27"/>
        <v>1.9733091699913861E-4</v>
      </c>
      <c r="H189" s="235">
        <f t="shared" si="27"/>
        <v>1.9714478360139816E-4</v>
      </c>
      <c r="I189" s="235">
        <f t="shared" si="27"/>
        <v>0</v>
      </c>
      <c r="J189" s="235">
        <f t="shared" si="27"/>
        <v>0</v>
      </c>
      <c r="K189" s="235">
        <f t="shared" si="27"/>
        <v>0</v>
      </c>
      <c r="L189" s="235">
        <f t="shared" si="27"/>
        <v>0</v>
      </c>
      <c r="M189" s="235">
        <f t="shared" si="27"/>
        <v>0</v>
      </c>
      <c r="N189" s="235">
        <f t="shared" si="27"/>
        <v>0</v>
      </c>
      <c r="O189" s="235">
        <f t="shared" si="27"/>
        <v>0</v>
      </c>
      <c r="P189" s="235">
        <f t="shared" si="27"/>
        <v>0</v>
      </c>
      <c r="Q189" s="235">
        <f t="shared" si="27"/>
        <v>0</v>
      </c>
      <c r="R189" s="235">
        <f t="shared" si="27"/>
        <v>0</v>
      </c>
      <c r="S189" s="235">
        <f t="shared" si="27"/>
        <v>0</v>
      </c>
      <c r="T189" s="235">
        <f t="shared" si="27"/>
        <v>0</v>
      </c>
      <c r="U189" s="235">
        <f t="shared" si="27"/>
        <v>0</v>
      </c>
      <c r="V189" s="235">
        <f t="shared" si="27"/>
        <v>0</v>
      </c>
      <c r="W189" s="235">
        <f t="shared" si="27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2.5502543172022871E-2</v>
      </c>
      <c r="C190" s="235">
        <f t="shared" si="28"/>
        <v>2.5319506653962383E-2</v>
      </c>
      <c r="D190" s="235">
        <f t="shared" si="28"/>
        <v>2.5304844509836555E-2</v>
      </c>
      <c r="E190" s="235">
        <f t="shared" si="28"/>
        <v>2.5244358893731177E-2</v>
      </c>
      <c r="F190" s="235">
        <f t="shared" si="28"/>
        <v>2.5411621713167111E-2</v>
      </c>
      <c r="G190" s="235">
        <f t="shared" si="28"/>
        <v>2.5403266292994536E-2</v>
      </c>
      <c r="H190" s="235">
        <f t="shared" si="28"/>
        <v>2.5379304532005806E-2</v>
      </c>
      <c r="I190" s="235">
        <f t="shared" si="28"/>
        <v>0</v>
      </c>
      <c r="J190" s="235">
        <f t="shared" si="28"/>
        <v>0</v>
      </c>
      <c r="K190" s="235">
        <f t="shared" si="28"/>
        <v>0</v>
      </c>
      <c r="L190" s="235">
        <f t="shared" si="28"/>
        <v>0</v>
      </c>
      <c r="M190" s="235">
        <f t="shared" si="28"/>
        <v>0</v>
      </c>
      <c r="N190" s="235">
        <f t="shared" si="28"/>
        <v>0</v>
      </c>
      <c r="O190" s="235">
        <f t="shared" si="28"/>
        <v>0</v>
      </c>
      <c r="P190" s="235">
        <f t="shared" si="28"/>
        <v>0</v>
      </c>
      <c r="Q190" s="235">
        <f t="shared" si="28"/>
        <v>0</v>
      </c>
      <c r="R190" s="235">
        <f t="shared" si="28"/>
        <v>0</v>
      </c>
      <c r="S190" s="235">
        <f t="shared" si="28"/>
        <v>0</v>
      </c>
      <c r="T190" s="235">
        <f t="shared" si="28"/>
        <v>0</v>
      </c>
      <c r="U190" s="235">
        <f t="shared" si="28"/>
        <v>0</v>
      </c>
      <c r="V190" s="235">
        <f t="shared" si="28"/>
        <v>0</v>
      </c>
      <c r="W190" s="235">
        <f t="shared" si="28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4.8456165884465895E-4</v>
      </c>
      <c r="C191" s="235">
        <f t="shared" si="29"/>
        <v>4.8108386926805542E-4</v>
      </c>
      <c r="D191" s="235">
        <f t="shared" si="29"/>
        <v>4.8080528086093434E-4</v>
      </c>
      <c r="E191" s="235">
        <f t="shared" si="29"/>
        <v>4.7965602251918494E-4</v>
      </c>
      <c r="F191" s="235">
        <f t="shared" si="29"/>
        <v>4.8283410357181613E-4</v>
      </c>
      <c r="G191" s="235">
        <f t="shared" si="29"/>
        <v>4.8267534621840812E-4</v>
      </c>
      <c r="H191" s="235">
        <f t="shared" si="29"/>
        <v>4.8222006022692008E-4</v>
      </c>
      <c r="I191" s="235">
        <f t="shared" si="29"/>
        <v>0</v>
      </c>
      <c r="J191" s="235">
        <f t="shared" si="29"/>
        <v>0</v>
      </c>
      <c r="K191" s="235">
        <f t="shared" si="29"/>
        <v>0</v>
      </c>
      <c r="L191" s="235">
        <f t="shared" si="29"/>
        <v>0</v>
      </c>
      <c r="M191" s="235">
        <f t="shared" si="29"/>
        <v>0</v>
      </c>
      <c r="N191" s="235">
        <f t="shared" si="29"/>
        <v>0</v>
      </c>
      <c r="O191" s="235">
        <f t="shared" si="29"/>
        <v>0</v>
      </c>
      <c r="P191" s="235">
        <f t="shared" si="29"/>
        <v>0</v>
      </c>
      <c r="Q191" s="235">
        <f t="shared" si="29"/>
        <v>0</v>
      </c>
      <c r="R191" s="235">
        <f t="shared" si="29"/>
        <v>0</v>
      </c>
      <c r="S191" s="235">
        <f t="shared" si="29"/>
        <v>0</v>
      </c>
      <c r="T191" s="235">
        <f t="shared" si="29"/>
        <v>0</v>
      </c>
      <c r="U191" s="235">
        <f t="shared" si="29"/>
        <v>0</v>
      </c>
      <c r="V191" s="235">
        <f t="shared" si="29"/>
        <v>0</v>
      </c>
      <c r="W191" s="235">
        <f t="shared" si="29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3.900146990013704E-3</v>
      </c>
      <c r="C192" s="302">
        <f t="shared" si="30"/>
        <v>3.9159485724163329E-3</v>
      </c>
      <c r="D192" s="302">
        <f t="shared" si="30"/>
        <v>3.9237024063971384E-3</v>
      </c>
      <c r="E192" s="302">
        <f t="shared" si="30"/>
        <v>3.9379476258934584E-3</v>
      </c>
      <c r="F192" s="302">
        <f t="shared" si="30"/>
        <v>3.8871324212410804E-3</v>
      </c>
      <c r="G192" s="302">
        <f t="shared" si="30"/>
        <v>3.8836422756240202E-3</v>
      </c>
      <c r="H192" s="302">
        <f t="shared" si="30"/>
        <v>3.9108785107510443E-3</v>
      </c>
      <c r="I192" s="302">
        <f t="shared" si="30"/>
        <v>0</v>
      </c>
      <c r="J192" s="302">
        <f t="shared" si="30"/>
        <v>0</v>
      </c>
      <c r="K192" s="302">
        <f t="shared" si="30"/>
        <v>0</v>
      </c>
      <c r="L192" s="302">
        <f t="shared" si="30"/>
        <v>0</v>
      </c>
      <c r="M192" s="302">
        <f t="shared" si="30"/>
        <v>0</v>
      </c>
      <c r="N192" s="302">
        <f t="shared" si="30"/>
        <v>0</v>
      </c>
      <c r="O192" s="302">
        <f t="shared" si="30"/>
        <v>0</v>
      </c>
      <c r="P192" s="302">
        <f t="shared" si="30"/>
        <v>0</v>
      </c>
      <c r="Q192" s="302">
        <f t="shared" si="30"/>
        <v>0</v>
      </c>
      <c r="R192" s="302">
        <f t="shared" si="30"/>
        <v>0</v>
      </c>
      <c r="S192" s="302">
        <f t="shared" si="30"/>
        <v>0</v>
      </c>
      <c r="T192" s="302">
        <f t="shared" si="30"/>
        <v>0</v>
      </c>
      <c r="U192" s="302">
        <f t="shared" si="30"/>
        <v>0</v>
      </c>
      <c r="V192" s="302">
        <f t="shared" si="30"/>
        <v>0</v>
      </c>
      <c r="W192" s="302">
        <f t="shared" si="30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0.22702707441342027</v>
      </c>
      <c r="C193" s="303">
        <f t="shared" si="31"/>
        <v>0.2278402148114364</v>
      </c>
      <c r="D193" s="303">
        <f t="shared" si="31"/>
        <v>0.22828832102256108</v>
      </c>
      <c r="E193" s="303">
        <f t="shared" si="31"/>
        <v>0.22910497999460397</v>
      </c>
      <c r="F193" s="303">
        <f t="shared" si="31"/>
        <v>0.22617990634545182</v>
      </c>
      <c r="G193" s="303">
        <f t="shared" si="31"/>
        <v>0.22597536471095181</v>
      </c>
      <c r="H193" s="303">
        <f t="shared" si="31"/>
        <v>0.22755521770876519</v>
      </c>
      <c r="I193" s="303">
        <f t="shared" si="31"/>
        <v>0</v>
      </c>
      <c r="J193" s="303">
        <f t="shared" si="31"/>
        <v>0</v>
      </c>
      <c r="K193" s="303">
        <f t="shared" si="31"/>
        <v>0</v>
      </c>
      <c r="L193" s="303">
        <f t="shared" si="31"/>
        <v>0</v>
      </c>
      <c r="M193" s="303">
        <f t="shared" si="31"/>
        <v>0</v>
      </c>
      <c r="N193" s="303">
        <f t="shared" si="31"/>
        <v>0</v>
      </c>
      <c r="O193" s="303">
        <f t="shared" si="31"/>
        <v>0</v>
      </c>
      <c r="P193" s="303">
        <f t="shared" si="31"/>
        <v>0</v>
      </c>
      <c r="Q193" s="303">
        <f t="shared" si="31"/>
        <v>0</v>
      </c>
      <c r="R193" s="303">
        <f t="shared" si="31"/>
        <v>0</v>
      </c>
      <c r="S193" s="303">
        <f t="shared" si="31"/>
        <v>0</v>
      </c>
      <c r="T193" s="303">
        <f t="shared" si="31"/>
        <v>0</v>
      </c>
      <c r="U193" s="303">
        <f t="shared" si="31"/>
        <v>0</v>
      </c>
      <c r="V193" s="303">
        <f t="shared" si="31"/>
        <v>0</v>
      </c>
      <c r="W193" s="303">
        <f t="shared" si="31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5.2453164191699264E-2</v>
      </c>
      <c r="C194" s="304">
        <f t="shared" si="32"/>
        <v>4.6062380147954732E-2</v>
      </c>
      <c r="D194" s="304">
        <f t="shared" si="32"/>
        <v>4.53380265868095E-2</v>
      </c>
      <c r="E194" s="304">
        <f t="shared" si="32"/>
        <v>4.2233593307984957E-2</v>
      </c>
      <c r="F194" s="304">
        <f t="shared" si="32"/>
        <v>5.0105067960701369E-2</v>
      </c>
      <c r="G194" s="304">
        <f t="shared" si="32"/>
        <v>4.9667097457157479E-2</v>
      </c>
      <c r="H194" s="304">
        <f t="shared" si="32"/>
        <v>4.8690290873210758E-2</v>
      </c>
      <c r="I194" s="304">
        <f t="shared" si="32"/>
        <v>0</v>
      </c>
      <c r="J194" s="304">
        <f t="shared" si="32"/>
        <v>0</v>
      </c>
      <c r="K194" s="304">
        <f t="shared" si="32"/>
        <v>0</v>
      </c>
      <c r="L194" s="304">
        <f t="shared" si="32"/>
        <v>0</v>
      </c>
      <c r="M194" s="304">
        <f t="shared" si="32"/>
        <v>0</v>
      </c>
      <c r="N194" s="304">
        <f t="shared" si="32"/>
        <v>0</v>
      </c>
      <c r="O194" s="304">
        <f t="shared" si="32"/>
        <v>0</v>
      </c>
      <c r="P194" s="304">
        <f t="shared" si="32"/>
        <v>0</v>
      </c>
      <c r="Q194" s="304">
        <f t="shared" si="32"/>
        <v>0</v>
      </c>
      <c r="R194" s="304">
        <f t="shared" si="32"/>
        <v>0</v>
      </c>
      <c r="S194" s="304">
        <f t="shared" si="32"/>
        <v>0</v>
      </c>
      <c r="T194" s="304">
        <f t="shared" si="32"/>
        <v>0</v>
      </c>
      <c r="U194" s="304">
        <f t="shared" si="32"/>
        <v>0</v>
      </c>
      <c r="V194" s="304">
        <f t="shared" si="32"/>
        <v>0</v>
      </c>
      <c r="W194" s="304">
        <f t="shared" si="32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0.17457391022172095</v>
      </c>
      <c r="C195" s="304">
        <f t="shared" si="33"/>
        <v>0.18177783466348163</v>
      </c>
      <c r="D195" s="304">
        <f t="shared" si="33"/>
        <v>0.1829502944357515</v>
      </c>
      <c r="E195" s="304">
        <f t="shared" si="33"/>
        <v>0.18687138668661901</v>
      </c>
      <c r="F195" s="304">
        <f t="shared" si="33"/>
        <v>0.17607483838475044</v>
      </c>
      <c r="G195" s="304">
        <f t="shared" si="33"/>
        <v>0.17630826725379434</v>
      </c>
      <c r="H195" s="304">
        <f t="shared" si="33"/>
        <v>0.17886492683555441</v>
      </c>
      <c r="I195" s="304">
        <f t="shared" si="33"/>
        <v>0</v>
      </c>
      <c r="J195" s="304">
        <f t="shared" si="33"/>
        <v>0</v>
      </c>
      <c r="K195" s="304">
        <f t="shared" si="33"/>
        <v>0</v>
      </c>
      <c r="L195" s="304">
        <f t="shared" si="33"/>
        <v>0</v>
      </c>
      <c r="M195" s="304">
        <f t="shared" si="33"/>
        <v>0</v>
      </c>
      <c r="N195" s="304">
        <f t="shared" si="33"/>
        <v>0</v>
      </c>
      <c r="O195" s="304">
        <f t="shared" si="33"/>
        <v>0</v>
      </c>
      <c r="P195" s="304">
        <f t="shared" si="33"/>
        <v>0</v>
      </c>
      <c r="Q195" s="304">
        <f t="shared" si="33"/>
        <v>0</v>
      </c>
      <c r="R195" s="304">
        <f t="shared" si="33"/>
        <v>0</v>
      </c>
      <c r="S195" s="304">
        <f t="shared" si="33"/>
        <v>0</v>
      </c>
      <c r="T195" s="304">
        <f t="shared" si="33"/>
        <v>0</v>
      </c>
      <c r="U195" s="304">
        <f t="shared" si="33"/>
        <v>0</v>
      </c>
      <c r="V195" s="304">
        <f t="shared" si="33"/>
        <v>0</v>
      </c>
      <c r="W195" s="304">
        <f t="shared" si="33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0.44822861762437177</v>
      </c>
      <c r="C196" s="303">
        <f t="shared" si="34"/>
        <v>0.44983403317878978</v>
      </c>
      <c r="D196" s="303">
        <f t="shared" si="34"/>
        <v>0.45071874716314708</v>
      </c>
      <c r="E196" s="303">
        <f t="shared" si="34"/>
        <v>0.45233110957875394</v>
      </c>
      <c r="F196" s="303">
        <f t="shared" si="34"/>
        <v>0.44655601988252913</v>
      </c>
      <c r="G196" s="303">
        <f t="shared" si="34"/>
        <v>0.44615218516671185</v>
      </c>
      <c r="H196" s="303">
        <f t="shared" si="34"/>
        <v>0.44927135201978102</v>
      </c>
      <c r="I196" s="303">
        <f t="shared" si="34"/>
        <v>0</v>
      </c>
      <c r="J196" s="303">
        <f t="shared" si="34"/>
        <v>0</v>
      </c>
      <c r="K196" s="303">
        <f t="shared" si="34"/>
        <v>0</v>
      </c>
      <c r="L196" s="303">
        <f t="shared" si="34"/>
        <v>0</v>
      </c>
      <c r="M196" s="303">
        <f t="shared" si="34"/>
        <v>0</v>
      </c>
      <c r="N196" s="303">
        <f t="shared" si="34"/>
        <v>0</v>
      </c>
      <c r="O196" s="303">
        <f t="shared" si="34"/>
        <v>0</v>
      </c>
      <c r="P196" s="303">
        <f t="shared" si="34"/>
        <v>0</v>
      </c>
      <c r="Q196" s="303">
        <f t="shared" si="34"/>
        <v>0</v>
      </c>
      <c r="R196" s="303">
        <f t="shared" si="34"/>
        <v>0</v>
      </c>
      <c r="S196" s="303">
        <f t="shared" si="34"/>
        <v>0</v>
      </c>
      <c r="T196" s="303">
        <f t="shared" si="34"/>
        <v>0</v>
      </c>
      <c r="U196" s="303">
        <f t="shared" si="34"/>
        <v>0</v>
      </c>
      <c r="V196" s="303">
        <f t="shared" si="34"/>
        <v>0</v>
      </c>
      <c r="W196" s="303">
        <f t="shared" si="34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0.10356037638425281</v>
      </c>
      <c r="C197" s="304">
        <f t="shared" si="35"/>
        <v>9.0942796279039714E-2</v>
      </c>
      <c r="D197" s="304">
        <f t="shared" si="35"/>
        <v>8.9512676121687076E-2</v>
      </c>
      <c r="E197" s="304">
        <f t="shared" si="35"/>
        <v>8.3383469547229458E-2</v>
      </c>
      <c r="F197" s="304">
        <f t="shared" si="35"/>
        <v>9.8924436241921584E-2</v>
      </c>
      <c r="G197" s="304">
        <f t="shared" si="35"/>
        <v>9.8059733589733702E-2</v>
      </c>
      <c r="H197" s="304">
        <f t="shared" si="35"/>
        <v>9.6131185349661238E-2</v>
      </c>
      <c r="I197" s="304">
        <f t="shared" si="35"/>
        <v>0</v>
      </c>
      <c r="J197" s="304">
        <f t="shared" si="35"/>
        <v>0</v>
      </c>
      <c r="K197" s="304">
        <f t="shared" si="35"/>
        <v>0</v>
      </c>
      <c r="L197" s="304">
        <f t="shared" si="35"/>
        <v>0</v>
      </c>
      <c r="M197" s="304">
        <f t="shared" si="35"/>
        <v>0</v>
      </c>
      <c r="N197" s="304">
        <f t="shared" si="35"/>
        <v>0</v>
      </c>
      <c r="O197" s="304">
        <f t="shared" si="35"/>
        <v>0</v>
      </c>
      <c r="P197" s="304">
        <f t="shared" si="35"/>
        <v>0</v>
      </c>
      <c r="Q197" s="304">
        <f t="shared" si="35"/>
        <v>0</v>
      </c>
      <c r="R197" s="304">
        <f t="shared" si="35"/>
        <v>0</v>
      </c>
      <c r="S197" s="304">
        <f t="shared" si="35"/>
        <v>0</v>
      </c>
      <c r="T197" s="304">
        <f t="shared" si="35"/>
        <v>0</v>
      </c>
      <c r="U197" s="304">
        <f t="shared" si="35"/>
        <v>0</v>
      </c>
      <c r="V197" s="304">
        <f t="shared" si="35"/>
        <v>0</v>
      </c>
      <c r="W197" s="304">
        <f t="shared" si="35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0.34466824124011897</v>
      </c>
      <c r="C198" s="304">
        <f t="shared" si="36"/>
        <v>0.35889123689975005</v>
      </c>
      <c r="D198" s="304">
        <f t="shared" si="36"/>
        <v>0.36120607104146008</v>
      </c>
      <c r="E198" s="304">
        <f t="shared" si="36"/>
        <v>0.36894764003152453</v>
      </c>
      <c r="F198" s="304">
        <f t="shared" si="36"/>
        <v>0.34763158364060759</v>
      </c>
      <c r="G198" s="304">
        <f t="shared" si="36"/>
        <v>0.34809245157697821</v>
      </c>
      <c r="H198" s="304">
        <f t="shared" si="36"/>
        <v>0.35314016667011983</v>
      </c>
      <c r="I198" s="304">
        <f t="shared" si="36"/>
        <v>0</v>
      </c>
      <c r="J198" s="304">
        <f t="shared" si="36"/>
        <v>0</v>
      </c>
      <c r="K198" s="304">
        <f t="shared" si="36"/>
        <v>0</v>
      </c>
      <c r="L198" s="304">
        <f t="shared" si="36"/>
        <v>0</v>
      </c>
      <c r="M198" s="304">
        <f t="shared" si="36"/>
        <v>0</v>
      </c>
      <c r="N198" s="304">
        <f t="shared" si="36"/>
        <v>0</v>
      </c>
      <c r="O198" s="304">
        <f t="shared" si="36"/>
        <v>0</v>
      </c>
      <c r="P198" s="304">
        <f t="shared" si="36"/>
        <v>0</v>
      </c>
      <c r="Q198" s="304">
        <f t="shared" si="36"/>
        <v>0</v>
      </c>
      <c r="R198" s="304">
        <f t="shared" si="36"/>
        <v>0</v>
      </c>
      <c r="S198" s="304">
        <f t="shared" si="36"/>
        <v>0</v>
      </c>
      <c r="T198" s="304">
        <f t="shared" si="36"/>
        <v>0</v>
      </c>
      <c r="U198" s="304">
        <f t="shared" si="36"/>
        <v>0</v>
      </c>
      <c r="V198" s="304">
        <f t="shared" si="36"/>
        <v>0</v>
      </c>
      <c r="W198" s="304">
        <f t="shared" si="36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0.29319160807483424</v>
      </c>
      <c r="C199" s="303">
        <f t="shared" si="37"/>
        <v>0.29095571807963372</v>
      </c>
      <c r="D199" s="303">
        <f t="shared" si="37"/>
        <v>0.28963104229660447</v>
      </c>
      <c r="E199" s="303">
        <f t="shared" si="37"/>
        <v>0.28725336058770151</v>
      </c>
      <c r="F199" s="303">
        <f t="shared" si="37"/>
        <v>0.29582297510940592</v>
      </c>
      <c r="G199" s="303">
        <f t="shared" si="37"/>
        <v>0.29644390143504989</v>
      </c>
      <c r="H199" s="303">
        <f t="shared" si="37"/>
        <v>0.29174362722303548</v>
      </c>
      <c r="I199" s="303">
        <f t="shared" si="37"/>
        <v>0</v>
      </c>
      <c r="J199" s="303">
        <f t="shared" si="37"/>
        <v>0</v>
      </c>
      <c r="K199" s="303">
        <f t="shared" si="37"/>
        <v>0</v>
      </c>
      <c r="L199" s="303">
        <f t="shared" si="37"/>
        <v>0</v>
      </c>
      <c r="M199" s="303">
        <f t="shared" si="37"/>
        <v>0</v>
      </c>
      <c r="N199" s="303">
        <f t="shared" si="37"/>
        <v>0</v>
      </c>
      <c r="O199" s="303">
        <f t="shared" si="37"/>
        <v>0</v>
      </c>
      <c r="P199" s="303">
        <f t="shared" si="37"/>
        <v>0</v>
      </c>
      <c r="Q199" s="303">
        <f t="shared" si="37"/>
        <v>0</v>
      </c>
      <c r="R199" s="303">
        <f t="shared" si="37"/>
        <v>0</v>
      </c>
      <c r="S199" s="303">
        <f t="shared" si="37"/>
        <v>0</v>
      </c>
      <c r="T199" s="303">
        <f t="shared" si="37"/>
        <v>0</v>
      </c>
      <c r="U199" s="303">
        <f t="shared" si="37"/>
        <v>0</v>
      </c>
      <c r="V199" s="303">
        <f t="shared" si="37"/>
        <v>0</v>
      </c>
      <c r="W199" s="303">
        <f t="shared" si="37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2.5057739503696365E-2</v>
      </c>
      <c r="C200" s="304">
        <f t="shared" si="38"/>
        <v>2.194575251455019E-2</v>
      </c>
      <c r="D200" s="304">
        <f t="shared" si="38"/>
        <v>2.1563477160744103E-2</v>
      </c>
      <c r="E200" s="304">
        <f t="shared" si="38"/>
        <v>2.0033309741193394E-2</v>
      </c>
      <c r="F200" s="304">
        <f t="shared" si="38"/>
        <v>2.4027506505927474E-2</v>
      </c>
      <c r="G200" s="304">
        <f t="shared" si="38"/>
        <v>2.3840692944338791E-2</v>
      </c>
      <c r="H200" s="304">
        <f t="shared" si="38"/>
        <v>2.3218626801272235E-2</v>
      </c>
      <c r="I200" s="304">
        <f t="shared" si="38"/>
        <v>0</v>
      </c>
      <c r="J200" s="304">
        <f t="shared" si="38"/>
        <v>0</v>
      </c>
      <c r="K200" s="304">
        <f t="shared" si="38"/>
        <v>0</v>
      </c>
      <c r="L200" s="304">
        <f t="shared" si="38"/>
        <v>0</v>
      </c>
      <c r="M200" s="304">
        <f t="shared" si="38"/>
        <v>0</v>
      </c>
      <c r="N200" s="304">
        <f t="shared" si="38"/>
        <v>0</v>
      </c>
      <c r="O200" s="304">
        <f t="shared" si="38"/>
        <v>0</v>
      </c>
      <c r="P200" s="304">
        <f t="shared" si="38"/>
        <v>0</v>
      </c>
      <c r="Q200" s="304">
        <f t="shared" si="38"/>
        <v>0</v>
      </c>
      <c r="R200" s="304">
        <f t="shared" si="38"/>
        <v>0</v>
      </c>
      <c r="S200" s="304">
        <f t="shared" si="38"/>
        <v>0</v>
      </c>
      <c r="T200" s="304">
        <f t="shared" si="38"/>
        <v>0</v>
      </c>
      <c r="U200" s="304">
        <f t="shared" si="38"/>
        <v>0</v>
      </c>
      <c r="V200" s="304">
        <f t="shared" si="38"/>
        <v>0</v>
      </c>
      <c r="W200" s="304">
        <f t="shared" si="38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0.18473703953542045</v>
      </c>
      <c r="C201" s="304">
        <f t="shared" si="39"/>
        <v>0.18240455439566697</v>
      </c>
      <c r="D201" s="304">
        <f t="shared" si="39"/>
        <v>0.18105353314964032</v>
      </c>
      <c r="E201" s="304">
        <f t="shared" si="39"/>
        <v>0.17857847247170375</v>
      </c>
      <c r="F201" s="304">
        <f t="shared" si="39"/>
        <v>0.18736011112351433</v>
      </c>
      <c r="G201" s="304">
        <f t="shared" si="39"/>
        <v>0.18797351442067045</v>
      </c>
      <c r="H201" s="304">
        <f t="shared" si="39"/>
        <v>0.18323082966303877</v>
      </c>
      <c r="I201" s="304">
        <f t="shared" si="39"/>
        <v>0</v>
      </c>
      <c r="J201" s="304">
        <f t="shared" si="39"/>
        <v>0</v>
      </c>
      <c r="K201" s="304">
        <f t="shared" si="39"/>
        <v>0</v>
      </c>
      <c r="L201" s="304">
        <f t="shared" si="39"/>
        <v>0</v>
      </c>
      <c r="M201" s="304">
        <f t="shared" si="39"/>
        <v>0</v>
      </c>
      <c r="N201" s="304">
        <f t="shared" si="39"/>
        <v>0</v>
      </c>
      <c r="O201" s="304">
        <f t="shared" si="39"/>
        <v>0</v>
      </c>
      <c r="P201" s="304">
        <f t="shared" si="39"/>
        <v>0</v>
      </c>
      <c r="Q201" s="304">
        <f t="shared" si="39"/>
        <v>0</v>
      </c>
      <c r="R201" s="304">
        <f t="shared" si="39"/>
        <v>0</v>
      </c>
      <c r="S201" s="304">
        <f t="shared" si="39"/>
        <v>0</v>
      </c>
      <c r="T201" s="304">
        <f t="shared" si="39"/>
        <v>0</v>
      </c>
      <c r="U201" s="304">
        <f t="shared" si="39"/>
        <v>0</v>
      </c>
      <c r="V201" s="304">
        <f t="shared" si="39"/>
        <v>0</v>
      </c>
      <c r="W201" s="304">
        <f t="shared" si="39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8.3396829035717421E-2</v>
      </c>
      <c r="C202" s="305">
        <f t="shared" si="40"/>
        <v>8.6605411169416557E-2</v>
      </c>
      <c r="D202" s="305">
        <f t="shared" si="40"/>
        <v>8.7014031986220056E-2</v>
      </c>
      <c r="E202" s="305">
        <f t="shared" si="40"/>
        <v>8.8641578374804395E-2</v>
      </c>
      <c r="F202" s="305">
        <f t="shared" si="40"/>
        <v>8.4435357479964154E-2</v>
      </c>
      <c r="G202" s="305">
        <f t="shared" si="40"/>
        <v>8.4629694070040645E-2</v>
      </c>
      <c r="H202" s="305">
        <f t="shared" si="40"/>
        <v>8.5294170758724461E-2</v>
      </c>
      <c r="I202" s="305">
        <f t="shared" si="40"/>
        <v>0</v>
      </c>
      <c r="J202" s="305">
        <f t="shared" si="40"/>
        <v>0</v>
      </c>
      <c r="K202" s="305">
        <f t="shared" si="40"/>
        <v>0</v>
      </c>
      <c r="L202" s="305">
        <f t="shared" si="40"/>
        <v>0</v>
      </c>
      <c r="M202" s="305">
        <f t="shared" si="40"/>
        <v>0</v>
      </c>
      <c r="N202" s="305">
        <f t="shared" si="40"/>
        <v>0</v>
      </c>
      <c r="O202" s="305">
        <f t="shared" si="40"/>
        <v>0</v>
      </c>
      <c r="P202" s="305">
        <f t="shared" si="40"/>
        <v>0</v>
      </c>
      <c r="Q202" s="305">
        <f t="shared" si="40"/>
        <v>0</v>
      </c>
      <c r="R202" s="305">
        <f t="shared" si="40"/>
        <v>0</v>
      </c>
      <c r="S202" s="305">
        <f t="shared" si="40"/>
        <v>0</v>
      </c>
      <c r="T202" s="305">
        <f t="shared" si="40"/>
        <v>0</v>
      </c>
      <c r="U202" s="305">
        <f t="shared" si="40"/>
        <v>0</v>
      </c>
      <c r="V202" s="305">
        <f t="shared" si="40"/>
        <v>0</v>
      </c>
      <c r="W202" s="305">
        <f t="shared" si="40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1.0000000000000004</v>
      </c>
      <c r="C204" s="234">
        <f t="shared" si="41"/>
        <v>1</v>
      </c>
      <c r="D204" s="234">
        <f t="shared" si="41"/>
        <v>1</v>
      </c>
      <c r="E204" s="234">
        <f t="shared" si="41"/>
        <v>1.0000000000000002</v>
      </c>
      <c r="F204" s="234">
        <f t="shared" si="41"/>
        <v>1</v>
      </c>
      <c r="G204" s="234">
        <f t="shared" si="41"/>
        <v>0.99999999999999989</v>
      </c>
      <c r="H204" s="234">
        <f t="shared" si="41"/>
        <v>1</v>
      </c>
      <c r="I204" s="234">
        <f t="shared" si="41"/>
        <v>0.99999999999999989</v>
      </c>
      <c r="J204" s="234">
        <f t="shared" si="41"/>
        <v>1</v>
      </c>
      <c r="K204" s="234">
        <f t="shared" si="41"/>
        <v>0.99999999999999978</v>
      </c>
      <c r="L204" s="234">
        <f t="shared" si="41"/>
        <v>1</v>
      </c>
      <c r="M204" s="234">
        <f t="shared" si="41"/>
        <v>1.0000000000000002</v>
      </c>
      <c r="N204" s="234">
        <f t="shared" si="41"/>
        <v>1</v>
      </c>
      <c r="O204" s="234">
        <f t="shared" si="41"/>
        <v>1.0000000000000002</v>
      </c>
      <c r="P204" s="234">
        <f t="shared" si="41"/>
        <v>1</v>
      </c>
      <c r="Q204" s="234">
        <f t="shared" si="41"/>
        <v>1</v>
      </c>
      <c r="R204" s="234">
        <f t="shared" si="41"/>
        <v>0.99999999999999978</v>
      </c>
      <c r="S204" s="234">
        <f t="shared" si="41"/>
        <v>1.0000000000000002</v>
      </c>
      <c r="T204" s="234">
        <f t="shared" si="41"/>
        <v>1</v>
      </c>
      <c r="U204" s="234">
        <f t="shared" si="41"/>
        <v>0.99999999999999989</v>
      </c>
      <c r="V204" s="234">
        <f t="shared" si="41"/>
        <v>0.99999999999999989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1.7023157913191641E-3</v>
      </c>
      <c r="C205" s="301">
        <f t="shared" si="42"/>
        <v>1.6901479423532041E-3</v>
      </c>
      <c r="D205" s="301">
        <f t="shared" si="42"/>
        <v>1.689295704910709E-3</v>
      </c>
      <c r="E205" s="301">
        <f t="shared" si="42"/>
        <v>1.6851979046127975E-3</v>
      </c>
      <c r="F205" s="301">
        <f t="shared" si="42"/>
        <v>1.6957476847851724E-3</v>
      </c>
      <c r="G205" s="301">
        <f t="shared" si="42"/>
        <v>1.695017053266263E-3</v>
      </c>
      <c r="H205" s="301">
        <f t="shared" si="42"/>
        <v>1.6941703229222044E-3</v>
      </c>
      <c r="I205" s="301">
        <f t="shared" si="42"/>
        <v>1.7064565402539168E-3</v>
      </c>
      <c r="J205" s="301">
        <f t="shared" si="42"/>
        <v>1.7001078869748236E-3</v>
      </c>
      <c r="K205" s="301">
        <f t="shared" si="42"/>
        <v>1.6980623714267515E-3</v>
      </c>
      <c r="L205" s="301">
        <f t="shared" si="42"/>
        <v>1.6980837599306824E-3</v>
      </c>
      <c r="M205" s="301">
        <f t="shared" si="42"/>
        <v>1.6784600725441789E-3</v>
      </c>
      <c r="N205" s="301">
        <f t="shared" si="42"/>
        <v>1.6893077105954108E-3</v>
      </c>
      <c r="O205" s="301">
        <f t="shared" si="42"/>
        <v>1.6943776830155401E-3</v>
      </c>
      <c r="P205" s="301">
        <f t="shared" si="42"/>
        <v>1.6935849241807872E-3</v>
      </c>
      <c r="Q205" s="301">
        <f t="shared" si="42"/>
        <v>1.7030796982151816E-3</v>
      </c>
      <c r="R205" s="301">
        <f t="shared" si="42"/>
        <v>1.6988798495337003E-3</v>
      </c>
      <c r="S205" s="301">
        <f t="shared" si="42"/>
        <v>1.7132452484373735E-3</v>
      </c>
      <c r="T205" s="301">
        <f t="shared" si="42"/>
        <v>1.7077893486134143E-3</v>
      </c>
      <c r="U205" s="301">
        <f t="shared" si="42"/>
        <v>1.7025014899657495E-3</v>
      </c>
      <c r="V205" s="301">
        <f t="shared" si="42"/>
        <v>1.687352876421E-3</v>
      </c>
      <c r="W205" s="301">
        <f t="shared" si="42"/>
        <v>1.70659129367845E-3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2.2051024707058921E-4</v>
      </c>
      <c r="C206" s="235">
        <f t="shared" si="43"/>
        <v>2.1893407924351266E-4</v>
      </c>
      <c r="D206" s="235">
        <f t="shared" si="43"/>
        <v>2.1882368428038912E-4</v>
      </c>
      <c r="E206" s="235">
        <f t="shared" si="43"/>
        <v>2.1829287386275313E-4</v>
      </c>
      <c r="F206" s="235">
        <f t="shared" si="43"/>
        <v>2.1965944441576911E-4</v>
      </c>
      <c r="G206" s="235">
        <f t="shared" si="43"/>
        <v>2.1956480173103687E-4</v>
      </c>
      <c r="H206" s="235">
        <f t="shared" si="43"/>
        <v>2.1945512013240372E-4</v>
      </c>
      <c r="I206" s="235">
        <f t="shared" si="43"/>
        <v>2.2104662085935134E-4</v>
      </c>
      <c r="J206" s="235">
        <f t="shared" si="43"/>
        <v>2.2022424518130317E-4</v>
      </c>
      <c r="K206" s="235">
        <f t="shared" si="43"/>
        <v>2.1995927839829366E-4</v>
      </c>
      <c r="L206" s="235">
        <f t="shared" si="43"/>
        <v>2.1996204896783806E-4</v>
      </c>
      <c r="M206" s="235">
        <f t="shared" si="43"/>
        <v>2.1742008573393033E-4</v>
      </c>
      <c r="N206" s="235">
        <f t="shared" si="43"/>
        <v>2.1882523944219485E-4</v>
      </c>
      <c r="O206" s="235">
        <f t="shared" si="43"/>
        <v>2.194819806160152E-4</v>
      </c>
      <c r="P206" s="235">
        <f t="shared" si="43"/>
        <v>2.1937929024128534E-4</v>
      </c>
      <c r="Q206" s="235">
        <f t="shared" si="43"/>
        <v>2.2060920009636672E-4</v>
      </c>
      <c r="R206" s="235">
        <f t="shared" si="43"/>
        <v>2.2006517079514349E-4</v>
      </c>
      <c r="S206" s="235">
        <f t="shared" si="43"/>
        <v>2.2192599924875361E-4</v>
      </c>
      <c r="T206" s="235">
        <f t="shared" si="43"/>
        <v>2.2121926679387742E-4</v>
      </c>
      <c r="U206" s="235">
        <f t="shared" si="43"/>
        <v>2.2053430162888445E-4</v>
      </c>
      <c r="V206" s="235">
        <f t="shared" si="43"/>
        <v>2.1857201911199545E-4</v>
      </c>
      <c r="W206" s="235">
        <f t="shared" si="43"/>
        <v>2.2106407620523308E-4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3.0807315135140297E-2</v>
      </c>
      <c r="C207" s="235">
        <f t="shared" si="44"/>
        <v>3.0587109953749914E-2</v>
      </c>
      <c r="D207" s="235">
        <f t="shared" si="44"/>
        <v>3.0571686759302226E-2</v>
      </c>
      <c r="E207" s="235">
        <f t="shared" si="44"/>
        <v>3.049752764864698E-2</v>
      </c>
      <c r="F207" s="235">
        <f t="shared" si="44"/>
        <v>3.0688450157874806E-2</v>
      </c>
      <c r="G207" s="235">
        <f t="shared" si="44"/>
        <v>3.0675227701991159E-2</v>
      </c>
      <c r="H207" s="235">
        <f t="shared" si="44"/>
        <v>3.0659904171141662E-2</v>
      </c>
      <c r="I207" s="235">
        <f t="shared" si="44"/>
        <v>3.0882251500049168E-2</v>
      </c>
      <c r="J207" s="235">
        <f t="shared" si="44"/>
        <v>3.0767358033601797E-2</v>
      </c>
      <c r="K207" s="235">
        <f t="shared" si="44"/>
        <v>3.0730339730402925E-2</v>
      </c>
      <c r="L207" s="235">
        <f t="shared" si="44"/>
        <v>3.0730726804519388E-2</v>
      </c>
      <c r="M207" s="235">
        <f t="shared" si="44"/>
        <v>3.0375591097905875E-2</v>
      </c>
      <c r="N207" s="235">
        <f t="shared" si="44"/>
        <v>3.05719040297487E-2</v>
      </c>
      <c r="O207" s="235">
        <f t="shared" si="44"/>
        <v>3.066365682841855E-2</v>
      </c>
      <c r="P207" s="235">
        <f t="shared" si="44"/>
        <v>3.0649310036023756E-2</v>
      </c>
      <c r="Q207" s="235">
        <f t="shared" si="44"/>
        <v>3.082113978541938E-2</v>
      </c>
      <c r="R207" s="235">
        <f t="shared" si="44"/>
        <v>3.0745133874817993E-2</v>
      </c>
      <c r="S207" s="235">
        <f t="shared" si="44"/>
        <v>3.1005108770970787E-2</v>
      </c>
      <c r="T207" s="235">
        <f t="shared" si="44"/>
        <v>3.0906371729301101E-2</v>
      </c>
      <c r="U207" s="235">
        <f t="shared" si="44"/>
        <v>3.081067577877334E-2</v>
      </c>
      <c r="V207" s="235">
        <f t="shared" si="44"/>
        <v>3.053652681433712E-2</v>
      </c>
      <c r="W207" s="235">
        <f t="shared" si="44"/>
        <v>3.0884690172847885E-2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5.6224312896106842E-4</v>
      </c>
      <c r="C208" s="235">
        <f t="shared" si="45"/>
        <v>5.5822431558329535E-4</v>
      </c>
      <c r="D208" s="235">
        <f t="shared" si="45"/>
        <v>5.579428374646474E-4</v>
      </c>
      <c r="E208" s="235">
        <f t="shared" si="45"/>
        <v>5.5658941051936223E-4</v>
      </c>
      <c r="F208" s="235">
        <f t="shared" si="45"/>
        <v>5.6007380597889779E-4</v>
      </c>
      <c r="G208" s="235">
        <f t="shared" si="45"/>
        <v>5.5983249202680658E-4</v>
      </c>
      <c r="H208" s="235">
        <f t="shared" si="45"/>
        <v>5.5955283279997183E-4</v>
      </c>
      <c r="I208" s="235">
        <f t="shared" si="45"/>
        <v>5.6361074103938511E-4</v>
      </c>
      <c r="J208" s="235">
        <f t="shared" si="45"/>
        <v>5.6151389937080171E-4</v>
      </c>
      <c r="K208" s="235">
        <f t="shared" si="45"/>
        <v>5.6083830376865078E-4</v>
      </c>
      <c r="L208" s="235">
        <f t="shared" si="45"/>
        <v>5.6084536799224304E-4</v>
      </c>
      <c r="M208" s="235">
        <f t="shared" si="45"/>
        <v>5.5436403036134918E-4</v>
      </c>
      <c r="N208" s="235">
        <f t="shared" si="45"/>
        <v>5.5794680271819576E-4</v>
      </c>
      <c r="O208" s="235">
        <f t="shared" si="45"/>
        <v>5.5962131996803617E-4</v>
      </c>
      <c r="P208" s="235">
        <f t="shared" si="45"/>
        <v>5.5935948652324492E-4</v>
      </c>
      <c r="Q208" s="235">
        <f t="shared" si="45"/>
        <v>5.6249543314907053E-4</v>
      </c>
      <c r="R208" s="235">
        <f t="shared" si="45"/>
        <v>5.6110830152761651E-4</v>
      </c>
      <c r="S208" s="235">
        <f t="shared" si="45"/>
        <v>5.6585292462843137E-4</v>
      </c>
      <c r="T208" s="235">
        <f t="shared" si="45"/>
        <v>5.6405094276116413E-4</v>
      </c>
      <c r="U208" s="235">
        <f t="shared" si="45"/>
        <v>5.6230446175762228E-4</v>
      </c>
      <c r="V208" s="235">
        <f t="shared" si="45"/>
        <v>5.5730115748102763E-4</v>
      </c>
      <c r="W208" s="235">
        <f t="shared" si="45"/>
        <v>5.6365524758008353E-4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4.6349948230783649E-3</v>
      </c>
      <c r="C209" s="302">
        <f t="shared" si="46"/>
        <v>4.6474759371588322E-3</v>
      </c>
      <c r="D209" s="302">
        <f t="shared" si="46"/>
        <v>4.6528911992922582E-3</v>
      </c>
      <c r="E209" s="302">
        <f t="shared" si="46"/>
        <v>4.6631723409395996E-3</v>
      </c>
      <c r="F209" s="302">
        <f t="shared" si="46"/>
        <v>4.6272434501873193E-3</v>
      </c>
      <c r="G209" s="302">
        <f t="shared" si="46"/>
        <v>4.6249316166264796E-3</v>
      </c>
      <c r="H209" s="302">
        <f t="shared" si="46"/>
        <v>4.6436927053292556E-3</v>
      </c>
      <c r="I209" s="302">
        <f t="shared" si="46"/>
        <v>4.610581788256937E-3</v>
      </c>
      <c r="J209" s="302">
        <f t="shared" si="46"/>
        <v>4.616331490897717E-3</v>
      </c>
      <c r="K209" s="302">
        <f t="shared" si="46"/>
        <v>4.6798038104717008E-3</v>
      </c>
      <c r="L209" s="302">
        <f t="shared" si="46"/>
        <v>4.660196307010641E-3</v>
      </c>
      <c r="M209" s="302">
        <f t="shared" si="46"/>
        <v>4.6691408180704295E-3</v>
      </c>
      <c r="N209" s="302">
        <f t="shared" si="46"/>
        <v>4.6132285698995378E-3</v>
      </c>
      <c r="O209" s="302">
        <f t="shared" si="46"/>
        <v>4.745569168121638E-3</v>
      </c>
      <c r="P209" s="302">
        <f t="shared" si="46"/>
        <v>4.8051990072662436E-3</v>
      </c>
      <c r="Q209" s="302">
        <f t="shared" si="46"/>
        <v>4.7818424542777913E-3</v>
      </c>
      <c r="R209" s="302">
        <f t="shared" si="46"/>
        <v>4.7784847531181004E-3</v>
      </c>
      <c r="S209" s="302">
        <f t="shared" si="46"/>
        <v>4.7673707265703177E-3</v>
      </c>
      <c r="T209" s="302">
        <f t="shared" si="46"/>
        <v>4.7644750172742461E-3</v>
      </c>
      <c r="U209" s="302">
        <f t="shared" si="46"/>
        <v>4.7359043359412089E-3</v>
      </c>
      <c r="V209" s="302">
        <f t="shared" si="46"/>
        <v>4.7635257708338258E-3</v>
      </c>
      <c r="W209" s="302">
        <f t="shared" si="46"/>
        <v>4.7581762346122162E-3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0.4738705821519717</v>
      </c>
      <c r="C210" s="303">
        <f t="shared" si="47"/>
        <v>0.47492427595979536</v>
      </c>
      <c r="D210" s="303">
        <f t="shared" si="47"/>
        <v>0.47547134452482553</v>
      </c>
      <c r="E210" s="303">
        <f t="shared" si="47"/>
        <v>0.4764966785239293</v>
      </c>
      <c r="F210" s="303">
        <f t="shared" si="47"/>
        <v>0.47289078493221814</v>
      </c>
      <c r="G210" s="303">
        <f t="shared" si="47"/>
        <v>0.47265146617405762</v>
      </c>
      <c r="H210" s="303">
        <f t="shared" si="47"/>
        <v>0.47455850746822514</v>
      </c>
      <c r="I210" s="303">
        <f t="shared" si="47"/>
        <v>0.47124870784005168</v>
      </c>
      <c r="J210" s="303">
        <f t="shared" si="47"/>
        <v>0.47180162623455524</v>
      </c>
      <c r="K210" s="303">
        <f t="shared" si="47"/>
        <v>0.47825787904348538</v>
      </c>
      <c r="L210" s="303">
        <f t="shared" si="47"/>
        <v>0.47626025589317073</v>
      </c>
      <c r="M210" s="303">
        <f t="shared" si="47"/>
        <v>0.47707046135982173</v>
      </c>
      <c r="N210" s="303">
        <f t="shared" si="47"/>
        <v>0.47144844878739867</v>
      </c>
      <c r="O210" s="303">
        <f t="shared" si="47"/>
        <v>0.48499962138138247</v>
      </c>
      <c r="P210" s="303">
        <f t="shared" si="47"/>
        <v>0.49101262237445126</v>
      </c>
      <c r="Q210" s="303">
        <f t="shared" si="47"/>
        <v>0.48867375679246794</v>
      </c>
      <c r="R210" s="303">
        <f t="shared" si="47"/>
        <v>0.4883052373323416</v>
      </c>
      <c r="S210" s="303">
        <f t="shared" si="47"/>
        <v>0.48725186337029375</v>
      </c>
      <c r="T210" s="303">
        <f t="shared" si="47"/>
        <v>0.4868940157269312</v>
      </c>
      <c r="U210" s="303">
        <f t="shared" si="47"/>
        <v>0.48396360119691095</v>
      </c>
      <c r="V210" s="303">
        <f t="shared" si="47"/>
        <v>0.48667982946996968</v>
      </c>
      <c r="W210" s="303">
        <f t="shared" si="47"/>
        <v>0.48623748971224257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0.10948478949242091</v>
      </c>
      <c r="C211" s="304">
        <f t="shared" si="48"/>
        <v>9.601528228393412E-2</v>
      </c>
      <c r="D211" s="304">
        <f t="shared" si="48"/>
        <v>9.4428538274641732E-2</v>
      </c>
      <c r="E211" s="304">
        <f t="shared" si="48"/>
        <v>8.7838190744955663E-2</v>
      </c>
      <c r="F211" s="304">
        <f t="shared" si="48"/>
        <v>0.104758310761829</v>
      </c>
      <c r="G211" s="304">
        <f t="shared" si="48"/>
        <v>0.10388400728443466</v>
      </c>
      <c r="H211" s="304">
        <f t="shared" si="48"/>
        <v>0.10154191144303788</v>
      </c>
      <c r="I211" s="304">
        <f t="shared" si="48"/>
        <v>0.12070580493642144</v>
      </c>
      <c r="J211" s="304">
        <f t="shared" si="48"/>
        <v>0.11150732340459997</v>
      </c>
      <c r="K211" s="304">
        <f t="shared" si="48"/>
        <v>0.10475907546671247</v>
      </c>
      <c r="L211" s="304">
        <f t="shared" si="48"/>
        <v>0.10598446309306192</v>
      </c>
      <c r="M211" s="304">
        <f t="shared" si="48"/>
        <v>7.8242927056887748E-2</v>
      </c>
      <c r="N211" s="304">
        <f t="shared" si="48"/>
        <v>0.10173631338894712</v>
      </c>
      <c r="O211" s="304">
        <f t="shared" si="48"/>
        <v>9.4361682843066175E-2</v>
      </c>
      <c r="P211" s="304">
        <f t="shared" si="48"/>
        <v>9.1385164790811116E-2</v>
      </c>
      <c r="Q211" s="304">
        <f t="shared" si="48"/>
        <v>0.10530012753421963</v>
      </c>
      <c r="R211" s="304">
        <f t="shared" si="48"/>
        <v>9.9657438711955468E-2</v>
      </c>
      <c r="S211" s="304">
        <f t="shared" si="48"/>
        <v>0.1202651282807448</v>
      </c>
      <c r="T211" s="304">
        <f t="shared" si="48"/>
        <v>0.1122551445569407</v>
      </c>
      <c r="U211" s="304">
        <f t="shared" si="48"/>
        <v>0.10664235595326964</v>
      </c>
      <c r="V211" s="304">
        <f t="shared" si="48"/>
        <v>8.3749365423652036E-2</v>
      </c>
      <c r="W211" s="304">
        <f t="shared" si="48"/>
        <v>0.11098396537621755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0.36438579265955079</v>
      </c>
      <c r="C212" s="304">
        <f t="shared" si="49"/>
        <v>0.37890899367586106</v>
      </c>
      <c r="D212" s="304">
        <f t="shared" si="49"/>
        <v>0.38104280625018383</v>
      </c>
      <c r="E212" s="304">
        <f t="shared" si="49"/>
        <v>0.3886584877789736</v>
      </c>
      <c r="F212" s="304">
        <f t="shared" si="49"/>
        <v>0.36813247417038919</v>
      </c>
      <c r="G212" s="304">
        <f t="shared" si="49"/>
        <v>0.36876745888962303</v>
      </c>
      <c r="H212" s="304">
        <f t="shared" si="49"/>
        <v>0.37301659602518711</v>
      </c>
      <c r="I212" s="304">
        <f t="shared" si="49"/>
        <v>0.35054290290363027</v>
      </c>
      <c r="J212" s="304">
        <f t="shared" si="49"/>
        <v>0.36029430282995534</v>
      </c>
      <c r="K212" s="304">
        <f t="shared" si="49"/>
        <v>0.37349880357677284</v>
      </c>
      <c r="L212" s="304">
        <f t="shared" si="49"/>
        <v>0.37027579280010869</v>
      </c>
      <c r="M212" s="304">
        <f t="shared" si="49"/>
        <v>0.39882753430293399</v>
      </c>
      <c r="N212" s="304">
        <f t="shared" si="49"/>
        <v>0.3697121353984516</v>
      </c>
      <c r="O212" s="304">
        <f t="shared" si="49"/>
        <v>0.3906379385383163</v>
      </c>
      <c r="P212" s="304">
        <f t="shared" si="49"/>
        <v>0.3996274575836401</v>
      </c>
      <c r="Q212" s="304">
        <f t="shared" si="49"/>
        <v>0.38337362925824819</v>
      </c>
      <c r="R212" s="304">
        <f t="shared" si="49"/>
        <v>0.38864779862038612</v>
      </c>
      <c r="S212" s="304">
        <f t="shared" si="49"/>
        <v>0.36698673508954893</v>
      </c>
      <c r="T212" s="304">
        <f t="shared" si="49"/>
        <v>0.37463887116999056</v>
      </c>
      <c r="U212" s="304">
        <f t="shared" si="49"/>
        <v>0.37732124524364147</v>
      </c>
      <c r="V212" s="304">
        <f t="shared" si="49"/>
        <v>0.40293046404631766</v>
      </c>
      <c r="W212" s="304">
        <f t="shared" si="49"/>
        <v>0.37525352433602505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0.3237577330341756</v>
      </c>
      <c r="C213" s="303">
        <f t="shared" si="50"/>
        <v>0.32447763743715408</v>
      </c>
      <c r="D213" s="303">
        <f t="shared" si="50"/>
        <v>0.32485140547657121</v>
      </c>
      <c r="E213" s="303">
        <f t="shared" si="50"/>
        <v>0.32555193389858289</v>
      </c>
      <c r="F213" s="303">
        <f t="shared" si="50"/>
        <v>0.32308831623843365</v>
      </c>
      <c r="G213" s="303">
        <f t="shared" si="50"/>
        <v>0.32292480894016934</v>
      </c>
      <c r="H213" s="303">
        <f t="shared" si="50"/>
        <v>0.32422773718567949</v>
      </c>
      <c r="I213" s="303">
        <f t="shared" si="50"/>
        <v>0.32196641676450372</v>
      </c>
      <c r="J213" s="303">
        <f t="shared" si="50"/>
        <v>0.32234418152285682</v>
      </c>
      <c r="K213" s="303">
        <f t="shared" si="50"/>
        <v>0.32675522084887348</v>
      </c>
      <c r="L213" s="303">
        <f t="shared" si="50"/>
        <v>0.32539040529171165</v>
      </c>
      <c r="M213" s="303">
        <f t="shared" si="50"/>
        <v>0.32594395365502959</v>
      </c>
      <c r="N213" s="303">
        <f t="shared" si="50"/>
        <v>0.32210288372139628</v>
      </c>
      <c r="O213" s="303">
        <f t="shared" si="50"/>
        <v>0.33136131225489829</v>
      </c>
      <c r="P213" s="303">
        <f t="shared" si="50"/>
        <v>0.33546951319323765</v>
      </c>
      <c r="Q213" s="303">
        <f t="shared" si="50"/>
        <v>0.3338715540727204</v>
      </c>
      <c r="R213" s="303">
        <f t="shared" si="50"/>
        <v>0.3336197743052412</v>
      </c>
      <c r="S213" s="303">
        <f t="shared" si="50"/>
        <v>0.33290008842720858</v>
      </c>
      <c r="T213" s="303">
        <f t="shared" si="50"/>
        <v>0.33265559985553894</v>
      </c>
      <c r="U213" s="303">
        <f t="shared" si="50"/>
        <v>0.33065348282016349</v>
      </c>
      <c r="V213" s="303">
        <f t="shared" si="50"/>
        <v>0.3325092635780556</v>
      </c>
      <c r="W213" s="303">
        <f t="shared" si="50"/>
        <v>0.33220704832649428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7.4802168741553821E-2</v>
      </c>
      <c r="C214" s="304">
        <f t="shared" si="51"/>
        <v>6.5599535610998752E-2</v>
      </c>
      <c r="D214" s="304">
        <f t="shared" si="51"/>
        <v>6.4515440791225093E-2</v>
      </c>
      <c r="E214" s="304">
        <f t="shared" si="51"/>
        <v>6.0012785305778089E-2</v>
      </c>
      <c r="F214" s="304">
        <f t="shared" si="51"/>
        <v>7.1572945201021962E-2</v>
      </c>
      <c r="G214" s="304">
        <f t="shared" si="51"/>
        <v>7.0975603811861174E-2</v>
      </c>
      <c r="H214" s="304">
        <f t="shared" si="51"/>
        <v>6.9375437714367091E-2</v>
      </c>
      <c r="I214" s="304">
        <f t="shared" si="51"/>
        <v>8.246858792713227E-2</v>
      </c>
      <c r="J214" s="304">
        <f t="shared" si="51"/>
        <v>7.6184003822807808E-2</v>
      </c>
      <c r="K214" s="304">
        <f t="shared" si="51"/>
        <v>7.1573467662488913E-2</v>
      </c>
      <c r="L214" s="304">
        <f t="shared" si="51"/>
        <v>7.2410676670470395E-2</v>
      </c>
      <c r="M214" s="304">
        <f t="shared" si="51"/>
        <v>5.3457111802252329E-2</v>
      </c>
      <c r="N214" s="304">
        <f t="shared" si="51"/>
        <v>6.9508256960118045E-2</v>
      </c>
      <c r="O214" s="304">
        <f t="shared" si="51"/>
        <v>6.4469763841055225E-2</v>
      </c>
      <c r="P214" s="304">
        <f t="shared" si="51"/>
        <v>6.2436147969487252E-2</v>
      </c>
      <c r="Q214" s="304">
        <f t="shared" si="51"/>
        <v>7.1943125112069586E-2</v>
      </c>
      <c r="R214" s="304">
        <f t="shared" si="51"/>
        <v>6.8087928756521934E-2</v>
      </c>
      <c r="S214" s="304">
        <f t="shared" si="51"/>
        <v>8.2167508939711129E-2</v>
      </c>
      <c r="T214" s="304">
        <f t="shared" si="51"/>
        <v>7.6694929991504221E-2</v>
      </c>
      <c r="U214" s="304">
        <f t="shared" si="51"/>
        <v>7.2860162055346844E-2</v>
      </c>
      <c r="V214" s="304">
        <f t="shared" si="51"/>
        <v>5.721921915785156E-2</v>
      </c>
      <c r="W214" s="304">
        <f t="shared" si="51"/>
        <v>7.5826435289929384E-2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0.24895556429262181</v>
      </c>
      <c r="C215" s="304">
        <f t="shared" si="52"/>
        <v>0.25887810182615528</v>
      </c>
      <c r="D215" s="304">
        <f t="shared" si="52"/>
        <v>0.26033596468534609</v>
      </c>
      <c r="E215" s="304">
        <f t="shared" si="52"/>
        <v>0.26553914859280481</v>
      </c>
      <c r="F215" s="304">
        <f t="shared" si="52"/>
        <v>0.25151537103741178</v>
      </c>
      <c r="G215" s="304">
        <f t="shared" si="52"/>
        <v>0.25194920512830815</v>
      </c>
      <c r="H215" s="304">
        <f t="shared" si="52"/>
        <v>0.25485229947131244</v>
      </c>
      <c r="I215" s="304">
        <f t="shared" si="52"/>
        <v>0.2394978288373715</v>
      </c>
      <c r="J215" s="304">
        <f t="shared" si="52"/>
        <v>0.24616017770004908</v>
      </c>
      <c r="K215" s="304">
        <f t="shared" si="52"/>
        <v>0.25518175318638453</v>
      </c>
      <c r="L215" s="304">
        <f t="shared" si="52"/>
        <v>0.25297972862124118</v>
      </c>
      <c r="M215" s="304">
        <f t="shared" si="52"/>
        <v>0.27248684185277733</v>
      </c>
      <c r="N215" s="304">
        <f t="shared" si="52"/>
        <v>0.25259462676127825</v>
      </c>
      <c r="O215" s="304">
        <f t="shared" si="52"/>
        <v>0.26689154841384305</v>
      </c>
      <c r="P215" s="304">
        <f t="shared" si="52"/>
        <v>0.27303336522375032</v>
      </c>
      <c r="Q215" s="304">
        <f t="shared" si="52"/>
        <v>0.26192842896065088</v>
      </c>
      <c r="R215" s="304">
        <f t="shared" si="52"/>
        <v>0.26553184554871923</v>
      </c>
      <c r="S215" s="304">
        <f t="shared" si="52"/>
        <v>0.25073257948749739</v>
      </c>
      <c r="T215" s="304">
        <f t="shared" si="52"/>
        <v>0.25596066986403465</v>
      </c>
      <c r="U215" s="304">
        <f t="shared" si="52"/>
        <v>0.25779332076481665</v>
      </c>
      <c r="V215" s="304">
        <f t="shared" si="52"/>
        <v>0.27529004442020405</v>
      </c>
      <c r="W215" s="304">
        <f t="shared" si="52"/>
        <v>0.2563806130365649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0.16444430568828342</v>
      </c>
      <c r="C216" s="303">
        <f t="shared" si="53"/>
        <v>0.16289619437496197</v>
      </c>
      <c r="D216" s="303">
        <f t="shared" si="53"/>
        <v>0.16198660981335303</v>
      </c>
      <c r="E216" s="303">
        <f t="shared" si="53"/>
        <v>0.16033060739890642</v>
      </c>
      <c r="F216" s="303">
        <f t="shared" si="53"/>
        <v>0.16622972428610625</v>
      </c>
      <c r="G216" s="303">
        <f t="shared" si="53"/>
        <v>0.1666491512201313</v>
      </c>
      <c r="H216" s="303">
        <f t="shared" si="53"/>
        <v>0.16343698019376993</v>
      </c>
      <c r="I216" s="303">
        <f t="shared" si="53"/>
        <v>0.16880092820498577</v>
      </c>
      <c r="J216" s="303">
        <f t="shared" si="53"/>
        <v>0.16798865668656152</v>
      </c>
      <c r="K216" s="303">
        <f t="shared" si="53"/>
        <v>0.15709789661317264</v>
      </c>
      <c r="L216" s="303">
        <f t="shared" si="53"/>
        <v>0.16047952452669689</v>
      </c>
      <c r="M216" s="303">
        <f t="shared" si="53"/>
        <v>0.15949060888053296</v>
      </c>
      <c r="N216" s="303">
        <f t="shared" si="53"/>
        <v>0.16879745513880098</v>
      </c>
      <c r="O216" s="303">
        <f t="shared" si="53"/>
        <v>0.14575635938357967</v>
      </c>
      <c r="P216" s="303">
        <f t="shared" si="53"/>
        <v>0.13559103168807593</v>
      </c>
      <c r="Q216" s="303">
        <f t="shared" si="53"/>
        <v>0.13936552256365392</v>
      </c>
      <c r="R216" s="303">
        <f t="shared" si="53"/>
        <v>0.14007131641262452</v>
      </c>
      <c r="S216" s="303">
        <f t="shared" si="53"/>
        <v>0.1415745445326422</v>
      </c>
      <c r="T216" s="303">
        <f t="shared" si="53"/>
        <v>0.14228647811278619</v>
      </c>
      <c r="U216" s="303">
        <f t="shared" si="53"/>
        <v>0.14735099561485865</v>
      </c>
      <c r="V216" s="303">
        <f t="shared" si="53"/>
        <v>0.14304762831378975</v>
      </c>
      <c r="W216" s="303">
        <f t="shared" si="53"/>
        <v>0.14342128493633938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1.0594598781063802E-2</v>
      </c>
      <c r="C217" s="304">
        <f t="shared" si="54"/>
        <v>9.2911846235890581E-3</v>
      </c>
      <c r="D217" s="304">
        <f t="shared" si="54"/>
        <v>9.1376389463799536E-3</v>
      </c>
      <c r="E217" s="304">
        <f t="shared" si="54"/>
        <v>8.499905721258005E-3</v>
      </c>
      <c r="F217" s="304">
        <f t="shared" si="54"/>
        <v>1.013722798069961E-2</v>
      </c>
      <c r="G217" s="304">
        <f t="shared" si="54"/>
        <v>1.0052623584063104E-2</v>
      </c>
      <c r="H217" s="304">
        <f t="shared" si="54"/>
        <v>9.8259841955102845E-3</v>
      </c>
      <c r="I217" s="304">
        <f t="shared" si="54"/>
        <v>1.1680431407645563E-2</v>
      </c>
      <c r="J217" s="304">
        <f t="shared" si="54"/>
        <v>1.07903148747785E-2</v>
      </c>
      <c r="K217" s="304">
        <f t="shared" si="54"/>
        <v>1.0137301979484866E-2</v>
      </c>
      <c r="L217" s="304">
        <f t="shared" si="54"/>
        <v>1.0255880005826615E-2</v>
      </c>
      <c r="M217" s="304">
        <f t="shared" si="54"/>
        <v>7.5713934644880618E-3</v>
      </c>
      <c r="N217" s="304">
        <f t="shared" si="54"/>
        <v>9.8447960380384954E-3</v>
      </c>
      <c r="O217" s="304">
        <f t="shared" si="54"/>
        <v>9.1311694954437864E-3</v>
      </c>
      <c r="P217" s="304">
        <f t="shared" si="54"/>
        <v>8.8431384851597634E-3</v>
      </c>
      <c r="Q217" s="304">
        <f t="shared" si="54"/>
        <v>1.0189658380784805E-2</v>
      </c>
      <c r="R217" s="304">
        <f t="shared" si="54"/>
        <v>9.6436279742284584E-3</v>
      </c>
      <c r="S217" s="304">
        <f t="shared" si="54"/>
        <v>1.163778811097649E-2</v>
      </c>
      <c r="T217" s="304">
        <f t="shared" si="54"/>
        <v>1.0862679859045024E-2</v>
      </c>
      <c r="U217" s="304">
        <f t="shared" si="54"/>
        <v>1.0319542829924295E-2</v>
      </c>
      <c r="V217" s="304">
        <f t="shared" si="54"/>
        <v>8.1042392184871859E-3</v>
      </c>
      <c r="W217" s="304">
        <f t="shared" si="54"/>
        <v>1.0739670686163206E-2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0.11858890682123974</v>
      </c>
      <c r="C218" s="304">
        <f t="shared" si="55"/>
        <v>0.1169388319092875</v>
      </c>
      <c r="D218" s="304">
        <f t="shared" si="55"/>
        <v>0.11597630874333818</v>
      </c>
      <c r="E218" s="304">
        <f t="shared" si="55"/>
        <v>0.11422108704567013</v>
      </c>
      <c r="F218" s="304">
        <f t="shared" si="55"/>
        <v>0.12046913820975448</v>
      </c>
      <c r="G218" s="304">
        <f t="shared" si="55"/>
        <v>0.12091172348600447</v>
      </c>
      <c r="H218" s="304">
        <f t="shared" si="55"/>
        <v>0.11751501232886973</v>
      </c>
      <c r="I218" s="304">
        <f t="shared" si="55"/>
        <v>0.12319924226480573</v>
      </c>
      <c r="J218" s="304">
        <f t="shared" si="55"/>
        <v>0.12233346606709593</v>
      </c>
      <c r="K218" s="304">
        <f t="shared" si="55"/>
        <v>0.11081794881550139</v>
      </c>
      <c r="L218" s="304">
        <f t="shared" si="55"/>
        <v>0.11439288226389913</v>
      </c>
      <c r="M218" s="304">
        <f t="shared" si="55"/>
        <v>0.11332556484257368</v>
      </c>
      <c r="N218" s="304">
        <f t="shared" si="55"/>
        <v>0.12317644071283672</v>
      </c>
      <c r="O218" s="304">
        <f t="shared" si="55"/>
        <v>9.8824028223009577E-2</v>
      </c>
      <c r="P218" s="304">
        <f t="shared" si="55"/>
        <v>8.8076835838474213E-2</v>
      </c>
      <c r="Q218" s="304">
        <f t="shared" si="55"/>
        <v>9.2077653517609381E-2</v>
      </c>
      <c r="R218" s="304">
        <f t="shared" si="55"/>
        <v>9.2819108172443127E-2</v>
      </c>
      <c r="S218" s="304">
        <f t="shared" si="55"/>
        <v>9.442426894032957E-2</v>
      </c>
      <c r="T218" s="304">
        <f t="shared" si="55"/>
        <v>9.5170830638440881E-2</v>
      </c>
      <c r="U218" s="304">
        <f t="shared" si="55"/>
        <v>0.10051891781582348</v>
      </c>
      <c r="V218" s="304">
        <f t="shared" si="55"/>
        <v>9.5952707165607623E-2</v>
      </c>
      <c r="W218" s="304">
        <f t="shared" si="55"/>
        <v>9.6369168019500767E-2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3.5260800085979878E-2</v>
      </c>
      <c r="C219" s="305">
        <f t="shared" si="56"/>
        <v>3.666617784208543E-2</v>
      </c>
      <c r="D219" s="305">
        <f t="shared" si="56"/>
        <v>3.6872662123634894E-2</v>
      </c>
      <c r="E219" s="305">
        <f t="shared" si="56"/>
        <v>3.7609614631978261E-2</v>
      </c>
      <c r="F219" s="305">
        <f t="shared" si="56"/>
        <v>3.5623358095652188E-2</v>
      </c>
      <c r="G219" s="305">
        <f t="shared" si="56"/>
        <v>3.5684804150063733E-2</v>
      </c>
      <c r="H219" s="305">
        <f t="shared" si="56"/>
        <v>3.6095983669389917E-2</v>
      </c>
      <c r="I219" s="305">
        <f t="shared" si="56"/>
        <v>3.3921254532534507E-2</v>
      </c>
      <c r="J219" s="305">
        <f t="shared" si="56"/>
        <v>3.4864875744687086E-2</v>
      </c>
      <c r="K219" s="305">
        <f t="shared" si="56"/>
        <v>3.6142645818186402E-2</v>
      </c>
      <c r="L219" s="305">
        <f t="shared" si="56"/>
        <v>3.5830762256971141E-2</v>
      </c>
      <c r="M219" s="305">
        <f t="shared" si="56"/>
        <v>3.8593650573471222E-2</v>
      </c>
      <c r="N219" s="305">
        <f t="shared" si="56"/>
        <v>3.577621838792578E-2</v>
      </c>
      <c r="O219" s="305">
        <f t="shared" si="56"/>
        <v>3.7801161665126301E-2</v>
      </c>
      <c r="P219" s="305">
        <f t="shared" si="56"/>
        <v>3.8671057364441958E-2</v>
      </c>
      <c r="Q219" s="305">
        <f t="shared" si="56"/>
        <v>3.7098210665259722E-2</v>
      </c>
      <c r="R219" s="305">
        <f t="shared" si="56"/>
        <v>3.7608580265952936E-2</v>
      </c>
      <c r="S219" s="305">
        <f t="shared" si="56"/>
        <v>3.5512487481336147E-2</v>
      </c>
      <c r="T219" s="305">
        <f t="shared" si="56"/>
        <v>3.6252967615300287E-2</v>
      </c>
      <c r="U219" s="305">
        <f t="shared" si="56"/>
        <v>3.6512534969110874E-2</v>
      </c>
      <c r="V219" s="305">
        <f t="shared" si="56"/>
        <v>3.8990681929694938E-2</v>
      </c>
      <c r="W219" s="305">
        <f t="shared" si="56"/>
        <v>3.6312446230675401E-2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0.57951729688221887</v>
      </c>
      <c r="C233" s="306">
        <f>IF(C$34=0,0,C$34/NFM_fec!C$34)</f>
        <v>0.58022169204089824</v>
      </c>
      <c r="D233" s="306">
        <f>IF(D$34=0,0,D$34/NFM_fec!D$34)</f>
        <v>0.58029512990105647</v>
      </c>
      <c r="E233" s="306">
        <f>IF(E$34=0,0,E$34/NFM_fec!E$34)</f>
        <v>0.58054478639349893</v>
      </c>
      <c r="F233" s="306">
        <f>IF(F$34=0,0,F$34/NFM_fec!F$34)</f>
        <v>0.57978707945733321</v>
      </c>
      <c r="G233" s="306">
        <f>IF(G$34=0,0,G$34/NFM_fec!G$34)</f>
        <v>0.57980795332485935</v>
      </c>
      <c r="H233" s="306">
        <f>IF(H$34=0,0,H$34/NFM_fec!H$34)</f>
        <v>0.57997898238796342</v>
      </c>
      <c r="I233" s="306">
        <f>IF(I$34=0,0,I$34/NFM_fec!I$34)</f>
        <v>0.57912155727699444</v>
      </c>
      <c r="J233" s="306">
        <f>IF(J$34=0,0,J$34/NFM_fec!J$34)</f>
        <v>0.57948947715666299</v>
      </c>
      <c r="K233" s="306">
        <f>IF(K$34=0,0,K$34/NFM_fec!K$34)</f>
        <v>0.58005104176472644</v>
      </c>
      <c r="L233" s="306">
        <f>IF(L$34=0,0,L$34/NFM_fec!L$34)</f>
        <v>0.57990576084139422</v>
      </c>
      <c r="M233" s="306">
        <f>IF(M$34=0,0,M$34/NFM_fec!M$34)</f>
        <v>0.59298136038188731</v>
      </c>
      <c r="N233" s="306">
        <f>IF(N$34=0,0,N$34/NFM_fec!N$34)</f>
        <v>0.59266374056304982</v>
      </c>
      <c r="O233" s="306">
        <f>IF(O$34=0,0,O$34/NFM_fec!O$34)</f>
        <v>0.59290607420973074</v>
      </c>
      <c r="P233" s="306">
        <f>IF(P$34=0,0,P$34/NFM_fec!P$34)</f>
        <v>0.59347720730016096</v>
      </c>
      <c r="Q233" s="306">
        <f>IF(Q$34=0,0,Q$34/NFM_fec!Q$34)</f>
        <v>0.59284114644518182</v>
      </c>
      <c r="R233" s="306">
        <f>IF(R$34=0,0,R$34/NFM_fec!R$34)</f>
        <v>0.59296781186559244</v>
      </c>
      <c r="S233" s="306">
        <f>IF(S$34=0,0,S$34/NFM_fec!S$34)</f>
        <v>0.59232185985351626</v>
      </c>
      <c r="T233" s="306">
        <f>IF(T$34=0,0,T$34/NFM_fec!T$34)</f>
        <v>0.59248978452204193</v>
      </c>
      <c r="U233" s="306">
        <f>IF(U$34=0,0,U$34/NFM_fec!U$34)</f>
        <v>0.59244843246481538</v>
      </c>
      <c r="V233" s="306">
        <f>IF(V$34=0,0,V$34/NFM_fec!V$34)</f>
        <v>0.59329679450997119</v>
      </c>
      <c r="W233" s="306">
        <f>IF(W$34=0,0,W$34/NFM_fec!W$34)</f>
        <v>0.59247644447669079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0.48585687851053394</v>
      </c>
      <c r="C234" s="307">
        <f>IF(C$35=0,0,C$35/NFM_fec!C$35)</f>
        <v>0.48585687851053388</v>
      </c>
      <c r="D234" s="307">
        <f>IF(D$35=0,0,D$35/NFM_fec!D$35)</f>
        <v>0.48585687851053405</v>
      </c>
      <c r="E234" s="307">
        <f>IF(E$35=0,0,E$35/NFM_fec!E$35)</f>
        <v>0.48585687851053372</v>
      </c>
      <c r="F234" s="307">
        <f>IF(F$35=0,0,F$35/NFM_fec!F$35)</f>
        <v>0.485856878510534</v>
      </c>
      <c r="G234" s="307">
        <f>IF(G$35=0,0,G$35/NFM_fec!G$35)</f>
        <v>0.48585687851053394</v>
      </c>
      <c r="H234" s="307">
        <f>IF(H$35=0,0,H$35/NFM_fec!H$35)</f>
        <v>0.48585687851053388</v>
      </c>
      <c r="I234" s="307">
        <f>IF(I$35=0,0,I$35/NFM_fec!I$35)</f>
        <v>0.48585687851053388</v>
      </c>
      <c r="J234" s="307">
        <f>IF(J$35=0,0,J$35/NFM_fec!J$35)</f>
        <v>0.48585687851053383</v>
      </c>
      <c r="K234" s="307">
        <f>IF(K$35=0,0,K$35/NFM_fec!K$35)</f>
        <v>0.485856878510534</v>
      </c>
      <c r="L234" s="307">
        <f>IF(L$35=0,0,L$35/NFM_fec!L$35)</f>
        <v>0.48585687851053394</v>
      </c>
      <c r="M234" s="307">
        <f>IF(M$35=0,0,M$35/NFM_fec!M$35)</f>
        <v>0.49227119065948044</v>
      </c>
      <c r="N234" s="307">
        <f>IF(N$35=0,0,N$35/NFM_fec!N$35)</f>
        <v>0.49604549590905861</v>
      </c>
      <c r="O234" s="307">
        <f>IF(O$35=0,0,O$35/NFM_fec!O$35)</f>
        <v>0.49604549590905894</v>
      </c>
      <c r="P234" s="307">
        <f>IF(P$35=0,0,P$35/NFM_fec!P$35)</f>
        <v>0.49604549590905861</v>
      </c>
      <c r="Q234" s="307">
        <f>IF(Q$35=0,0,Q$35/NFM_fec!Q$35)</f>
        <v>0.49604549590905866</v>
      </c>
      <c r="R234" s="307">
        <f>IF(R$35=0,0,R$35/NFM_fec!R$35)</f>
        <v>0.49604549590905866</v>
      </c>
      <c r="S234" s="307">
        <f>IF(S$35=0,0,S$35/NFM_fec!S$35)</f>
        <v>0.49604549590905866</v>
      </c>
      <c r="T234" s="307">
        <f>IF(T$35=0,0,T$35/NFM_fec!T$35)</f>
        <v>0.49604549590905866</v>
      </c>
      <c r="U234" s="307">
        <f>IF(U$35=0,0,U$35/NFM_fec!U$35)</f>
        <v>0.49604549590905855</v>
      </c>
      <c r="V234" s="307">
        <f>IF(V$35=0,0,V$35/NFM_fec!V$35)</f>
        <v>0.49604549590905861</v>
      </c>
      <c r="W234" s="307">
        <f>IF(W$35=0,0,W$35/NFM_fec!W$35)</f>
        <v>0.49604549590905866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0.12607091577151533</v>
      </c>
      <c r="C235" s="308">
        <f>IF(C$36=0,0,C$36/NFM_fec!C$36)</f>
        <v>0.1260709157715153</v>
      </c>
      <c r="D235" s="308">
        <f>IF(D$36=0,0,D$36/NFM_fec!D$36)</f>
        <v>0.12607091577151536</v>
      </c>
      <c r="E235" s="308">
        <f>IF(E$36=0,0,E$36/NFM_fec!E$36)</f>
        <v>0.12607091577151527</v>
      </c>
      <c r="F235" s="308">
        <f>IF(F$36=0,0,F$36/NFM_fec!F$36)</f>
        <v>0.12607091577151533</v>
      </c>
      <c r="G235" s="308">
        <f>IF(G$36=0,0,G$36/NFM_fec!G$36)</f>
        <v>0.1260709157715153</v>
      </c>
      <c r="H235" s="308">
        <f>IF(H$36=0,0,H$36/NFM_fec!H$36)</f>
        <v>0.1260709157715153</v>
      </c>
      <c r="I235" s="308">
        <f>IF(I$36=0,0,I$36/NFM_fec!I$36)</f>
        <v>0.12607091577151527</v>
      </c>
      <c r="J235" s="308">
        <f>IF(J$36=0,0,J$36/NFM_fec!J$36)</f>
        <v>0.12607091577151536</v>
      </c>
      <c r="K235" s="308">
        <f>IF(K$36=0,0,K$36/NFM_fec!K$36)</f>
        <v>0.12607091577151536</v>
      </c>
      <c r="L235" s="308">
        <f>IF(L$36=0,0,L$36/NFM_fec!L$36)</f>
        <v>0.12607091577151536</v>
      </c>
      <c r="M235" s="308">
        <f>IF(M$36=0,0,M$36/NFM_fec!M$36)</f>
        <v>0.12871467442286008</v>
      </c>
      <c r="N235" s="308">
        <f>IF(N$36=0,0,N$36/NFM_fec!N$36)</f>
        <v>0.12871467442286014</v>
      </c>
      <c r="O235" s="308">
        <f>IF(O$36=0,0,O$36/NFM_fec!O$36)</f>
        <v>0.12871467442286014</v>
      </c>
      <c r="P235" s="308">
        <f>IF(P$36=0,0,P$36/NFM_fec!P$36)</f>
        <v>0.12871467442286014</v>
      </c>
      <c r="Q235" s="308">
        <f>IF(Q$36=0,0,Q$36/NFM_fec!Q$36)</f>
        <v>0.12871467442286014</v>
      </c>
      <c r="R235" s="308">
        <f>IF(R$36=0,0,R$36/NFM_fec!R$36)</f>
        <v>0.12871467442286011</v>
      </c>
      <c r="S235" s="308">
        <f>IF(S$36=0,0,S$36/NFM_fec!S$36)</f>
        <v>0.12871467442286011</v>
      </c>
      <c r="T235" s="308">
        <f>IF(T$36=0,0,T$36/NFM_fec!T$36)</f>
        <v>0.12871467442286016</v>
      </c>
      <c r="U235" s="308">
        <f>IF(U$36=0,0,U$36/NFM_fec!U$36)</f>
        <v>0.12871467442286014</v>
      </c>
      <c r="V235" s="308">
        <f>IF(V$36=0,0,V$36/NFM_fec!V$36)</f>
        <v>0.12871467442286014</v>
      </c>
      <c r="W235" s="308">
        <f>IF(W$36=0,0,W$36/NFM_fec!W$36)</f>
        <v>0.12871467442286016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0.69080162641244325</v>
      </c>
      <c r="C236" s="308">
        <f>IF(C$37=0,0,C$37/NFM_fec!C$37)</f>
        <v>0.69080162641244314</v>
      </c>
      <c r="D236" s="308">
        <f>IF(D$37=0,0,D$37/NFM_fec!D$37)</f>
        <v>0.69080162641244314</v>
      </c>
      <c r="E236" s="308">
        <f>IF(E$37=0,0,E$37/NFM_fec!E$37)</f>
        <v>0.69080162641244325</v>
      </c>
      <c r="F236" s="308">
        <f>IF(F$37=0,0,F$37/NFM_fec!F$37)</f>
        <v>0.69080162641244325</v>
      </c>
      <c r="G236" s="308">
        <f>IF(G$37=0,0,G$37/NFM_fec!G$37)</f>
        <v>0.69080162641244314</v>
      </c>
      <c r="H236" s="308">
        <f>IF(H$37=0,0,H$37/NFM_fec!H$37)</f>
        <v>0.69080162641244325</v>
      </c>
      <c r="I236" s="308">
        <f>IF(I$37=0,0,I$37/NFM_fec!I$37)</f>
        <v>0.69080162641244336</v>
      </c>
      <c r="J236" s="308">
        <f>IF(J$37=0,0,J$37/NFM_fec!J$37)</f>
        <v>0.69080162641244325</v>
      </c>
      <c r="K236" s="308">
        <f>IF(K$37=0,0,K$37/NFM_fec!K$37)</f>
        <v>0.69080162641244347</v>
      </c>
      <c r="L236" s="308">
        <f>IF(L$37=0,0,L$37/NFM_fec!L$37)</f>
        <v>0.69080162641244325</v>
      </c>
      <c r="M236" s="308">
        <f>IF(M$37=0,0,M$37/NFM_fec!M$37)</f>
        <v>0.698337465686932</v>
      </c>
      <c r="N236" s="308">
        <f>IF(N$37=0,0,N$37/NFM_fec!N$37)</f>
        <v>0.70511972103397158</v>
      </c>
      <c r="O236" s="308">
        <f>IF(O$37=0,0,O$37/NFM_fec!O$37)</f>
        <v>0.70528801897185689</v>
      </c>
      <c r="P236" s="308">
        <f>IF(P$37=0,0,P$37/NFM_fec!P$37)</f>
        <v>0.70528801897185689</v>
      </c>
      <c r="Q236" s="308">
        <f>IF(Q$37=0,0,Q$37/NFM_fec!Q$37)</f>
        <v>0.70528801897185722</v>
      </c>
      <c r="R236" s="308">
        <f>IF(R$37=0,0,R$37/NFM_fec!R$37)</f>
        <v>0.70528801897185733</v>
      </c>
      <c r="S236" s="308">
        <f>IF(S$37=0,0,S$37/NFM_fec!S$37)</f>
        <v>0.70528801897185711</v>
      </c>
      <c r="T236" s="308">
        <f>IF(T$37=0,0,T$37/NFM_fec!T$37)</f>
        <v>0.70528801897185711</v>
      </c>
      <c r="U236" s="308">
        <f>IF(U$37=0,0,U$37/NFM_fec!U$37)</f>
        <v>0.70528801897185722</v>
      </c>
      <c r="V236" s="308">
        <f>IF(V$37=0,0,V$37/NFM_fec!V$37)</f>
        <v>0.70528801897185722</v>
      </c>
      <c r="W236" s="308">
        <f>IF(W$37=0,0,W$37/NFM_fec!W$37)</f>
        <v>0.705288018971857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0.48193263925213237</v>
      </c>
      <c r="C237" s="308">
        <f>IF(C$38=0,0,C$38/NFM_fec!C$38)</f>
        <v>0.48193263925213198</v>
      </c>
      <c r="D237" s="308">
        <f>IF(D$38=0,0,D$38/NFM_fec!D$38)</f>
        <v>0.4819326392521322</v>
      </c>
      <c r="E237" s="308">
        <f>IF(E$38=0,0,E$38/NFM_fec!E$38)</f>
        <v>0.48193263925213226</v>
      </c>
      <c r="F237" s="308">
        <f>IF(F$38=0,0,F$38/NFM_fec!F$38)</f>
        <v>0.4819326392521322</v>
      </c>
      <c r="G237" s="308">
        <f>IF(G$38=0,0,G$38/NFM_fec!G$38)</f>
        <v>0.4819326392521322</v>
      </c>
      <c r="H237" s="308">
        <f>IF(H$38=0,0,H$38/NFM_fec!H$38)</f>
        <v>0.48193263925213198</v>
      </c>
      <c r="I237" s="308">
        <f>IF(I$38=0,0,I$38/NFM_fec!I$38)</f>
        <v>0.48193263925213226</v>
      </c>
      <c r="J237" s="308">
        <f>IF(J$38=0,0,J$38/NFM_fec!J$38)</f>
        <v>0.48193263925213209</v>
      </c>
      <c r="K237" s="308">
        <f>IF(K$38=0,0,K$38/NFM_fec!K$38)</f>
        <v>0.48193263925213214</v>
      </c>
      <c r="L237" s="308">
        <f>IF(L$38=0,0,L$38/NFM_fec!L$38)</f>
        <v>0.4819326392521322</v>
      </c>
      <c r="M237" s="308">
        <f>IF(M$38=0,0,M$38/NFM_fec!M$38)</f>
        <v>0.49203896374887363</v>
      </c>
      <c r="N237" s="308">
        <f>IF(N$38=0,0,N$38/NFM_fec!N$38)</f>
        <v>0.4920389637488734</v>
      </c>
      <c r="O237" s="308">
        <f>IF(O$38=0,0,O$38/NFM_fec!O$38)</f>
        <v>0.49203896374887335</v>
      </c>
      <c r="P237" s="308">
        <f>IF(P$38=0,0,P$38/NFM_fec!P$38)</f>
        <v>0.49203896374887329</v>
      </c>
      <c r="Q237" s="308">
        <f>IF(Q$38=0,0,Q$38/NFM_fec!Q$38)</f>
        <v>0.4920389637488734</v>
      </c>
      <c r="R237" s="308">
        <f>IF(R$38=0,0,R$38/NFM_fec!R$38)</f>
        <v>0.49203896374887346</v>
      </c>
      <c r="S237" s="308">
        <f>IF(S$38=0,0,S$38/NFM_fec!S$38)</f>
        <v>0.49203896374887357</v>
      </c>
      <c r="T237" s="308">
        <f>IF(T$38=0,0,T$38/NFM_fec!T$38)</f>
        <v>0.49203896374887335</v>
      </c>
      <c r="U237" s="308">
        <f>IF(U$38=0,0,U$38/NFM_fec!U$38)</f>
        <v>0.49203896374887329</v>
      </c>
      <c r="V237" s="308">
        <f>IF(V$38=0,0,V$38/NFM_fec!V$38)</f>
        <v>0.4920389637488734</v>
      </c>
      <c r="W237" s="308">
        <f>IF(W$38=0,0,W$38/NFM_fec!W$38)</f>
        <v>0.49203896374887346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0.80905592540132087</v>
      </c>
      <c r="C238" s="309">
        <f>IF(C$39=0,0,C$39/NFM_fec!C$39)</f>
        <v>0.81601229681211396</v>
      </c>
      <c r="D238" s="309">
        <f>IF(D$39=0,0,D$39/NFM_fec!D$39)</f>
        <v>0.81669412047453849</v>
      </c>
      <c r="E238" s="309">
        <f>IF(E$39=0,0,E$39/NFM_fec!E$39)</f>
        <v>0.81942861016193569</v>
      </c>
      <c r="F238" s="309">
        <f>IF(F$39=0,0,F$39/NFM_fec!F$39)</f>
        <v>0.81233443425469098</v>
      </c>
      <c r="G238" s="309">
        <f>IF(G$39=0,0,G$39/NFM_fec!G$39)</f>
        <v>0.81266323712648314</v>
      </c>
      <c r="H238" s="309">
        <f>IF(H$39=0,0,H$39/NFM_fec!H$39)</f>
        <v>0.81376616942733615</v>
      </c>
      <c r="I238" s="309">
        <f>IF(I$39=0,0,I$39/NFM_fec!I$39)</f>
        <v>0.80583889924325347</v>
      </c>
      <c r="J238" s="309">
        <f>IF(J$39=0,0,J$39/NFM_fec!J$39)</f>
        <v>0.80954142550174846</v>
      </c>
      <c r="K238" s="309">
        <f>IF(K$39=0,0,K$39/NFM_fec!K$39)</f>
        <v>0.81280463237671807</v>
      </c>
      <c r="L238" s="309">
        <f>IF(L$39=0,0,L$39/NFM_fec!L$39)</f>
        <v>0.81214395255440708</v>
      </c>
      <c r="M238" s="309">
        <f>IF(M$39=0,0,M$39/NFM_fec!M$39)</f>
        <v>0.84062597199577982</v>
      </c>
      <c r="N238" s="309">
        <f>IF(N$39=0,0,N$39/NFM_fec!N$39)</f>
        <v>0.83047788085974905</v>
      </c>
      <c r="O238" s="309">
        <f>IF(O$39=0,0,O$39/NFM_fec!O$39)</f>
        <v>0.83403820107654902</v>
      </c>
      <c r="P238" s="309">
        <f>IF(P$39=0,0,P$39/NFM_fec!P$39)</f>
        <v>0.83626399250828154</v>
      </c>
      <c r="Q238" s="309">
        <f>IF(Q$39=0,0,Q$39/NFM_fec!Q$39)</f>
        <v>0.83051701459510197</v>
      </c>
      <c r="R238" s="309">
        <f>IF(R$39=0,0,R$39/NFM_fec!R$39)</f>
        <v>0.83273600649802015</v>
      </c>
      <c r="S238" s="309">
        <f>IF(S$39=0,0,S$39/NFM_fec!S$39)</f>
        <v>0.82446296721602053</v>
      </c>
      <c r="T238" s="309">
        <f>IF(T$39=0,0,T$39/NFM_fec!T$39)</f>
        <v>0.82744728872491413</v>
      </c>
      <c r="U238" s="309">
        <f>IF(U$39=0,0,U$39/NFM_fec!U$39)</f>
        <v>0.82945080449507269</v>
      </c>
      <c r="V238" s="309">
        <f>IF(V$39=0,0,V$39/NFM_fec!V$39)</f>
        <v>0.83886105804541578</v>
      </c>
      <c r="W238" s="309">
        <f>IF(W$39=0,0,W$39/NFM_fec!W$39)</f>
        <v>0.82791795882514574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0.58769781361483608</v>
      </c>
      <c r="C239" s="310">
        <f>IF(C$45=0,0,C$45/NFM_fec!C$45)</f>
        <v>0.58769781361483608</v>
      </c>
      <c r="D239" s="310">
        <f>IF(D$45=0,0,D$45/NFM_fec!D$45)</f>
        <v>0.58769781361483631</v>
      </c>
      <c r="E239" s="310">
        <f>IF(E$45=0,0,E$45/NFM_fec!E$45)</f>
        <v>0.5876978136148362</v>
      </c>
      <c r="F239" s="310">
        <f>IF(F$45=0,0,F$45/NFM_fec!F$45)</f>
        <v>0.58769781361483608</v>
      </c>
      <c r="G239" s="310">
        <f>IF(G$45=0,0,G$45/NFM_fec!G$45)</f>
        <v>0.5876978136148362</v>
      </c>
      <c r="H239" s="310">
        <f>IF(H$45=0,0,H$45/NFM_fec!H$45)</f>
        <v>0.58769781361483597</v>
      </c>
      <c r="I239" s="310">
        <f>IF(I$45=0,0,I$45/NFM_fec!I$45)</f>
        <v>0.58769781361483631</v>
      </c>
      <c r="J239" s="310">
        <f>IF(J$45=0,0,J$45/NFM_fec!J$45)</f>
        <v>0.58769781361483597</v>
      </c>
      <c r="K239" s="310">
        <f>IF(K$45=0,0,K$45/NFM_fec!K$45)</f>
        <v>0.58769781361483597</v>
      </c>
      <c r="L239" s="310">
        <f>IF(L$45=0,0,L$45/NFM_fec!L$45)</f>
        <v>0.58769781361483631</v>
      </c>
      <c r="M239" s="310">
        <f>IF(M$45=0,0,M$45/NFM_fec!M$45)</f>
        <v>0.60002207706300992</v>
      </c>
      <c r="N239" s="310">
        <f>IF(N$45=0,0,N$45/NFM_fec!N$45)</f>
        <v>0.60002207706300981</v>
      </c>
      <c r="O239" s="310">
        <f>IF(O$45=0,0,O$45/NFM_fec!O$45)</f>
        <v>0.60002207706300981</v>
      </c>
      <c r="P239" s="310">
        <f>IF(P$45=0,0,P$45/NFM_fec!P$45)</f>
        <v>0.6000220770630097</v>
      </c>
      <c r="Q239" s="310">
        <f>IF(Q$45=0,0,Q$45/NFM_fec!Q$45)</f>
        <v>0.60002207706300992</v>
      </c>
      <c r="R239" s="310">
        <f>IF(R$45=0,0,R$45/NFM_fec!R$45)</f>
        <v>0.6000220770630097</v>
      </c>
      <c r="S239" s="310">
        <f>IF(S$45=0,0,S$45/NFM_fec!S$45)</f>
        <v>0.60002207706300958</v>
      </c>
      <c r="T239" s="310">
        <f>IF(T$45=0,0,T$45/NFM_fec!T$45)</f>
        <v>0.60002207706300981</v>
      </c>
      <c r="U239" s="310">
        <f>IF(U$45=0,0,U$45/NFM_fec!U$45)</f>
        <v>0.6000220770630097</v>
      </c>
      <c r="V239" s="310">
        <f>IF(V$45=0,0,V$45/NFM_fec!V$45)</f>
        <v>0.60002207706300981</v>
      </c>
      <c r="W239" s="310">
        <f>IF(W$45=0,0,W$45/NFM_fec!W$45)</f>
        <v>0.60002207706300992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0.51172896217507846</v>
      </c>
      <c r="C240" s="310">
        <f>IF(C$46=0,0,C$46/NFM_fec!C$46)</f>
        <v>0.51588735391125384</v>
      </c>
      <c r="D240" s="310">
        <f>IF(D$46=0,0,D$46/NFM_fec!D$46)</f>
        <v>0.51631154845065141</v>
      </c>
      <c r="E240" s="310">
        <f>IF(E$46=0,0,E$46/NFM_fec!E$46)</f>
        <v>0.51801280297929042</v>
      </c>
      <c r="F240" s="310">
        <f>IF(F$46=0,0,F$46/NFM_fec!F$46)</f>
        <v>0.51359918279092953</v>
      </c>
      <c r="G240" s="310">
        <f>IF(G$46=0,0,G$46/NFM_fec!G$46)</f>
        <v>0.51380374650797112</v>
      </c>
      <c r="H240" s="310">
        <f>IF(H$46=0,0,H$46/NFM_fec!H$46)</f>
        <v>0.51448993251929742</v>
      </c>
      <c r="I240" s="310">
        <f>IF(I$46=0,0,I$46/NFM_fec!I$46)</f>
        <v>0.50955800523408201</v>
      </c>
      <c r="J240" s="310">
        <f>IF(J$46=0,0,J$46/NFM_fec!J$46)</f>
        <v>0.51186152080179426</v>
      </c>
      <c r="K240" s="310">
        <f>IF(K$46=0,0,K$46/NFM_fec!K$46)</f>
        <v>0.51389171513732768</v>
      </c>
      <c r="L240" s="310">
        <f>IF(L$46=0,0,L$46/NFM_fec!L$46)</f>
        <v>0.5134806751744172</v>
      </c>
      <c r="M240" s="310">
        <f>IF(M$46=0,0,M$46/NFM_fec!M$46)</f>
        <v>0.5313727979165741</v>
      </c>
      <c r="N240" s="310">
        <f>IF(N$46=0,0,N$46/NFM_fec!N$46)</f>
        <v>0.52505919356041864</v>
      </c>
      <c r="O240" s="310">
        <f>IF(O$46=0,0,O$46/NFM_fec!O$46)</f>
        <v>0.5273391245917417</v>
      </c>
      <c r="P240" s="310">
        <f>IF(P$46=0,0,P$46/NFM_fec!P$46)</f>
        <v>0.52865900550728573</v>
      </c>
      <c r="Q240" s="310">
        <f>IF(Q$46=0,0,Q$46/NFM_fec!Q$46)</f>
        <v>0.52507885408511212</v>
      </c>
      <c r="R240" s="310">
        <f>IF(R$46=0,0,R$46/NFM_fec!R$46)</f>
        <v>0.52645440513646147</v>
      </c>
      <c r="S240" s="310">
        <f>IF(S$46=0,0,S$46/NFM_fec!S$46)</f>
        <v>0.52131162188505364</v>
      </c>
      <c r="T240" s="310">
        <f>IF(T$46=0,0,T$46/NFM_fec!T$46)</f>
        <v>0.52313068234212401</v>
      </c>
      <c r="U240" s="310">
        <f>IF(U$46=0,0,U$46/NFM_fec!U$46)</f>
        <v>0.52435333232793468</v>
      </c>
      <c r="V240" s="310">
        <f>IF(V$46=0,0,V$46/NFM_fec!V$46)</f>
        <v>0.53020716672606183</v>
      </c>
      <c r="W240" s="310">
        <f>IF(W$46=0,0,W$46/NFM_fec!W$46)</f>
        <v>0.52340712521688459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0.54821732659169564</v>
      </c>
      <c r="C241" s="311">
        <f>IF(C$53=0,0,C$53/NFM_fec!C$53)</f>
        <v>0.55160485230996548</v>
      </c>
      <c r="D241" s="311">
        <f>IF(D$53=0,0,D$53/NFM_fec!D$53)</f>
        <v>0.55170559242479278</v>
      </c>
      <c r="E241" s="311">
        <f>IF(E$53=0,0,E$53/NFM_fec!E$53)</f>
        <v>0.55205246087428561</v>
      </c>
      <c r="F241" s="311">
        <f>IF(F$53=0,0,F$53/NFM_fec!F$53)</f>
        <v>0.55005904117472038</v>
      </c>
      <c r="G241" s="311">
        <f>IF(G$53=0,0,G$53/NFM_fec!G$53)</f>
        <v>0.55012625971017703</v>
      </c>
      <c r="H241" s="311">
        <f>IF(H$53=0,0,H$53/NFM_fec!H$53)</f>
        <v>0.55050308472343468</v>
      </c>
      <c r="I241" s="311">
        <f>IF(I$53=0,0,I$53/NFM_fec!I$53)</f>
        <v>0.54842477355812458</v>
      </c>
      <c r="J241" s="311">
        <f>IF(J$53=0,0,J$53/NFM_fec!J$53)</f>
        <v>0.54933191898077227</v>
      </c>
      <c r="K241" s="311">
        <f>IF(K$53=0,0,K$53/NFM_fec!K$53)</f>
        <v>0.55054203304793992</v>
      </c>
      <c r="L241" s="311">
        <f>IF(L$53=0,0,L$53/NFM_fec!L$53)</f>
        <v>0.55022064296096773</v>
      </c>
      <c r="M241" s="311">
        <f>IF(M$53=0,0,M$53/NFM_fec!M$53)</f>
        <v>0.5649371089427877</v>
      </c>
      <c r="N241" s="311">
        <f>IF(N$53=0,0,N$53/NFM_fec!N$53)</f>
        <v>0.57036282011132167</v>
      </c>
      <c r="O241" s="311">
        <f>IF(O$53=0,0,O$53/NFM_fec!O$53)</f>
        <v>0.56384454545125307</v>
      </c>
      <c r="P241" s="311">
        <f>IF(P$53=0,0,P$53/NFM_fec!P$53)</f>
        <v>0.5662715719402478</v>
      </c>
      <c r="Q241" s="311">
        <f>IF(Q$53=0,0,Q$53/NFM_fec!Q$53)</f>
        <v>0.56295820166195298</v>
      </c>
      <c r="R241" s="311">
        <f>IF(R$53=0,0,R$53/NFM_fec!R$53)</f>
        <v>0.5635683510245667</v>
      </c>
      <c r="S241" s="311">
        <f>IF(S$53=0,0,S$53/NFM_fec!S$53)</f>
        <v>0.56104765602941709</v>
      </c>
      <c r="T241" s="311">
        <f>IF(T$53=0,0,T$53/NFM_fec!T$53)</f>
        <v>0.56166664236104902</v>
      </c>
      <c r="U241" s="311">
        <f>IF(U$53=0,0,U$53/NFM_fec!U$53)</f>
        <v>0.56198774594528145</v>
      </c>
      <c r="V241" s="311">
        <f>IF(V$53=0,0,V$53/NFM_fec!V$53)</f>
        <v>0.56478114797662327</v>
      </c>
      <c r="W241" s="311">
        <f>IF(W$53=0,0,W$53/NFM_fec!W$53)</f>
        <v>0.56174345966213934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0.50694411919209548</v>
      </c>
      <c r="C243" s="306">
        <f>IF(C$72=0,0,C$72/NFM_fec!C$72)</f>
        <v>0.51060885435874448</v>
      </c>
      <c r="D243" s="306">
        <f>IF(D$72=0,0,D$72/NFM_fec!D$72)</f>
        <v>0.5109047115634392</v>
      </c>
      <c r="E243" s="306">
        <f>IF(E$72=0,0,E$72/NFM_fec!E$72)</f>
        <v>0.51212884192915931</v>
      </c>
      <c r="F243" s="306">
        <f>IF(F$72=0,0,F$72/NFM_fec!F$72)</f>
        <v>0.5087579388449226</v>
      </c>
      <c r="G243" s="306">
        <f>IF(G$72=0,0,G$72/NFM_fec!G$72)</f>
        <v>0.50892527505642871</v>
      </c>
      <c r="H243" s="306">
        <f>IF(H$72=0,0,H$72/NFM_fec!H$72)</f>
        <v>0.50940577466054926</v>
      </c>
      <c r="I243" s="306">
        <f>IF(I$72=0,0,I$72/NFM_fec!I$72)</f>
        <v>0</v>
      </c>
      <c r="J243" s="306">
        <f>IF(J$72=0,0,J$72/NFM_fec!J$72)</f>
        <v>0</v>
      </c>
      <c r="K243" s="306">
        <f>IF(K$72=0,0,K$72/NFM_fec!K$72)</f>
        <v>0</v>
      </c>
      <c r="L243" s="306">
        <f>IF(L$72=0,0,L$72/NFM_fec!L$72)</f>
        <v>0</v>
      </c>
      <c r="M243" s="306">
        <f>IF(M$72=0,0,M$72/NFM_fec!M$72)</f>
        <v>0</v>
      </c>
      <c r="N243" s="306">
        <f>IF(N$72=0,0,N$72/NFM_fec!N$72)</f>
        <v>0</v>
      </c>
      <c r="O243" s="306">
        <f>IF(O$72=0,0,O$72/NFM_fec!O$72)</f>
        <v>0</v>
      </c>
      <c r="P243" s="306">
        <f>IF(P$72=0,0,P$72/NFM_fec!P$72)</f>
        <v>0</v>
      </c>
      <c r="Q243" s="306">
        <f>IF(Q$72=0,0,Q$72/NFM_fec!Q$72)</f>
        <v>0</v>
      </c>
      <c r="R243" s="306">
        <f>IF(R$72=0,0,R$72/NFM_fec!R$72)</f>
        <v>0</v>
      </c>
      <c r="S243" s="306">
        <f>IF(S$72=0,0,S$72/NFM_fec!S$72)</f>
        <v>0</v>
      </c>
      <c r="T243" s="306">
        <f>IF(T$72=0,0,T$72/NFM_fec!T$72)</f>
        <v>0</v>
      </c>
      <c r="U243" s="306">
        <f>IF(U$72=0,0,U$72/NFM_fec!U$72)</f>
        <v>0</v>
      </c>
      <c r="V243" s="306">
        <f>IF(V$72=0,0,V$72/NFM_fec!V$72)</f>
        <v>0</v>
      </c>
      <c r="W243" s="306">
        <f>IF(W$72=0,0,W$72/NFM_fec!W$72)</f>
        <v>0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0.43331863494034273</v>
      </c>
      <c r="C244" s="307">
        <f>IF(C$73=0,0,C$73/NFM_fec!C$73)</f>
        <v>0.43331863494034245</v>
      </c>
      <c r="D244" s="307">
        <f>IF(D$73=0,0,D$73/NFM_fec!D$73)</f>
        <v>0.43331863494034262</v>
      </c>
      <c r="E244" s="307">
        <f>IF(E$73=0,0,E$73/NFM_fec!E$73)</f>
        <v>0.43331863494034284</v>
      </c>
      <c r="F244" s="307">
        <f>IF(F$73=0,0,F$73/NFM_fec!F$73)</f>
        <v>0.43331863494034262</v>
      </c>
      <c r="G244" s="307">
        <f>IF(G$73=0,0,G$73/NFM_fec!G$73)</f>
        <v>0.43331863494034278</v>
      </c>
      <c r="H244" s="307">
        <f>IF(H$73=0,0,H$73/NFM_fec!H$73)</f>
        <v>0.43331863494034267</v>
      </c>
      <c r="I244" s="307">
        <f>IF(I$73=0,0,I$73/NFM_fec!I$73)</f>
        <v>0</v>
      </c>
      <c r="J244" s="307">
        <f>IF(J$73=0,0,J$73/NFM_fec!J$73)</f>
        <v>0</v>
      </c>
      <c r="K244" s="307">
        <f>IF(K$73=0,0,K$73/NFM_fec!K$73)</f>
        <v>0</v>
      </c>
      <c r="L244" s="307">
        <f>IF(L$73=0,0,L$73/NFM_fec!L$73)</f>
        <v>0</v>
      </c>
      <c r="M244" s="307">
        <f>IF(M$73=0,0,M$73/NFM_fec!M$73)</f>
        <v>0</v>
      </c>
      <c r="N244" s="307">
        <f>IF(N$73=0,0,N$73/NFM_fec!N$73)</f>
        <v>0</v>
      </c>
      <c r="O244" s="307">
        <f>IF(O$73=0,0,O$73/NFM_fec!O$73)</f>
        <v>0</v>
      </c>
      <c r="P244" s="307">
        <f>IF(P$73=0,0,P$73/NFM_fec!P$73)</f>
        <v>0</v>
      </c>
      <c r="Q244" s="307">
        <f>IF(Q$73=0,0,Q$73/NFM_fec!Q$73)</f>
        <v>0</v>
      </c>
      <c r="R244" s="307">
        <f>IF(R$73=0,0,R$73/NFM_fec!R$73)</f>
        <v>0</v>
      </c>
      <c r="S244" s="307">
        <f>IF(S$73=0,0,S$73/NFM_fec!S$73)</f>
        <v>0</v>
      </c>
      <c r="T244" s="307">
        <f>IF(T$73=0,0,T$73/NFM_fec!T$73)</f>
        <v>0</v>
      </c>
      <c r="U244" s="307">
        <f>IF(U$73=0,0,U$73/NFM_fec!U$73)</f>
        <v>0</v>
      </c>
      <c r="V244" s="307">
        <f>IF(V$73=0,0,V$73/NFM_fec!V$73)</f>
        <v>0</v>
      </c>
      <c r="W244" s="307">
        <f>IF(W$73=0,0,W$73/NFM_fec!W$73)</f>
        <v>0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0.1124655713454156</v>
      </c>
      <c r="C245" s="308">
        <f>IF(C$74=0,0,C$74/NFM_fec!C$74)</f>
        <v>0.11246557134541564</v>
      </c>
      <c r="D245" s="308">
        <f>IF(D$74=0,0,D$74/NFM_fec!D$74)</f>
        <v>0.11246557134541557</v>
      </c>
      <c r="E245" s="308">
        <f>IF(E$74=0,0,E$74/NFM_fec!E$74)</f>
        <v>0.11246557134541557</v>
      </c>
      <c r="F245" s="308">
        <f>IF(F$74=0,0,F$74/NFM_fec!F$74)</f>
        <v>0.11246557134541559</v>
      </c>
      <c r="G245" s="308">
        <f>IF(G$74=0,0,G$74/NFM_fec!G$74)</f>
        <v>0.11246557134541559</v>
      </c>
      <c r="H245" s="308">
        <f>IF(H$74=0,0,H$74/NFM_fec!H$74)</f>
        <v>0.11246557134541557</v>
      </c>
      <c r="I245" s="308">
        <f>IF(I$74=0,0,I$74/NFM_fec!I$74)</f>
        <v>0</v>
      </c>
      <c r="J245" s="308">
        <f>IF(J$74=0,0,J$74/NFM_fec!J$74)</f>
        <v>0</v>
      </c>
      <c r="K245" s="308">
        <f>IF(K$74=0,0,K$74/NFM_fec!K$74)</f>
        <v>0</v>
      </c>
      <c r="L245" s="308">
        <f>IF(L$74=0,0,L$74/NFM_fec!L$74)</f>
        <v>0</v>
      </c>
      <c r="M245" s="308">
        <f>IF(M$74=0,0,M$74/NFM_fec!M$74)</f>
        <v>0</v>
      </c>
      <c r="N245" s="308">
        <f>IF(N$74=0,0,N$74/NFM_fec!N$74)</f>
        <v>0</v>
      </c>
      <c r="O245" s="308">
        <f>IF(O$74=0,0,O$74/NFM_fec!O$74)</f>
        <v>0</v>
      </c>
      <c r="P245" s="308">
        <f>IF(P$74=0,0,P$74/NFM_fec!P$74)</f>
        <v>0</v>
      </c>
      <c r="Q245" s="308">
        <f>IF(Q$74=0,0,Q$74/NFM_fec!Q$74)</f>
        <v>0</v>
      </c>
      <c r="R245" s="308">
        <f>IF(R$74=0,0,R$74/NFM_fec!R$74)</f>
        <v>0</v>
      </c>
      <c r="S245" s="308">
        <f>IF(S$74=0,0,S$74/NFM_fec!S$74)</f>
        <v>0</v>
      </c>
      <c r="T245" s="308">
        <f>IF(T$74=0,0,T$74/NFM_fec!T$74)</f>
        <v>0</v>
      </c>
      <c r="U245" s="308">
        <f>IF(U$74=0,0,U$74/NFM_fec!U$74)</f>
        <v>0</v>
      </c>
      <c r="V245" s="308">
        <f>IF(V$74=0,0,V$74/NFM_fec!V$74)</f>
        <v>0</v>
      </c>
      <c r="W245" s="308">
        <f>IF(W$74=0,0,W$74/NFM_fec!W$74)</f>
        <v>0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0.61854357425810402</v>
      </c>
      <c r="C246" s="308">
        <f>IF(C$75=0,0,C$75/NFM_fec!C$75)</f>
        <v>0.61854357425810391</v>
      </c>
      <c r="D246" s="308">
        <f>IF(D$75=0,0,D$75/NFM_fec!D$75)</f>
        <v>0.61854357425810413</v>
      </c>
      <c r="E246" s="308">
        <f>IF(E$75=0,0,E$75/NFM_fec!E$75)</f>
        <v>0.61854357425810425</v>
      </c>
      <c r="F246" s="308">
        <f>IF(F$75=0,0,F$75/NFM_fec!F$75)</f>
        <v>0.61854357425810391</v>
      </c>
      <c r="G246" s="308">
        <f>IF(G$75=0,0,G$75/NFM_fec!G$75)</f>
        <v>0.61854357425810391</v>
      </c>
      <c r="H246" s="308">
        <f>IF(H$75=0,0,H$75/NFM_fec!H$75)</f>
        <v>0.61854357425810413</v>
      </c>
      <c r="I246" s="308">
        <f>IF(I$75=0,0,I$75/NFM_fec!I$75)</f>
        <v>0</v>
      </c>
      <c r="J246" s="308">
        <f>IF(J$75=0,0,J$75/NFM_fec!J$75)</f>
        <v>0</v>
      </c>
      <c r="K246" s="308">
        <f>IF(K$75=0,0,K$75/NFM_fec!K$75)</f>
        <v>0</v>
      </c>
      <c r="L246" s="308">
        <f>IF(L$75=0,0,L$75/NFM_fec!L$75)</f>
        <v>0</v>
      </c>
      <c r="M246" s="308">
        <f>IF(M$75=0,0,M$75/NFM_fec!M$75)</f>
        <v>0</v>
      </c>
      <c r="N246" s="308">
        <f>IF(N$75=0,0,N$75/NFM_fec!N$75)</f>
        <v>0</v>
      </c>
      <c r="O246" s="308">
        <f>IF(O$75=0,0,O$75/NFM_fec!O$75)</f>
        <v>0</v>
      </c>
      <c r="P246" s="308">
        <f>IF(P$75=0,0,P$75/NFM_fec!P$75)</f>
        <v>0</v>
      </c>
      <c r="Q246" s="308">
        <f>IF(Q$75=0,0,Q$75/NFM_fec!Q$75)</f>
        <v>0</v>
      </c>
      <c r="R246" s="308">
        <f>IF(R$75=0,0,R$75/NFM_fec!R$75)</f>
        <v>0</v>
      </c>
      <c r="S246" s="308">
        <f>IF(S$75=0,0,S$75/NFM_fec!S$75)</f>
        <v>0</v>
      </c>
      <c r="T246" s="308">
        <f>IF(T$75=0,0,T$75/NFM_fec!T$75)</f>
        <v>0</v>
      </c>
      <c r="U246" s="308">
        <f>IF(U$75=0,0,U$75/NFM_fec!U$75)</f>
        <v>0</v>
      </c>
      <c r="V246" s="308">
        <f>IF(V$75=0,0,V$75/NFM_fec!V$75)</f>
        <v>0</v>
      </c>
      <c r="W246" s="308">
        <f>IF(W$75=0,0,W$75/NFM_fec!W$75)</f>
        <v>0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0.42928443678859596</v>
      </c>
      <c r="C247" s="308">
        <f>IF(C$76=0,0,C$76/NFM_fec!C$76)</f>
        <v>0.42928443678859557</v>
      </c>
      <c r="D247" s="308">
        <f>IF(D$76=0,0,D$76/NFM_fec!D$76)</f>
        <v>0.42928443678859568</v>
      </c>
      <c r="E247" s="308">
        <f>IF(E$76=0,0,E$76/NFM_fec!E$76)</f>
        <v>0.42928443678859579</v>
      </c>
      <c r="F247" s="308">
        <f>IF(F$76=0,0,F$76/NFM_fec!F$76)</f>
        <v>0.42928443678859562</v>
      </c>
      <c r="G247" s="308">
        <f>IF(G$76=0,0,G$76/NFM_fec!G$76)</f>
        <v>0.42928443678859568</v>
      </c>
      <c r="H247" s="308">
        <f>IF(H$76=0,0,H$76/NFM_fec!H$76)</f>
        <v>0.42928443678859562</v>
      </c>
      <c r="I247" s="308">
        <f>IF(I$76=0,0,I$76/NFM_fec!I$76)</f>
        <v>0</v>
      </c>
      <c r="J247" s="308">
        <f>IF(J$76=0,0,J$76/NFM_fec!J$76)</f>
        <v>0</v>
      </c>
      <c r="K247" s="308">
        <f>IF(K$76=0,0,K$76/NFM_fec!K$76)</f>
        <v>0</v>
      </c>
      <c r="L247" s="308">
        <f>IF(L$76=0,0,L$76/NFM_fec!L$76)</f>
        <v>0</v>
      </c>
      <c r="M247" s="308">
        <f>IF(M$76=0,0,M$76/NFM_fec!M$76)</f>
        <v>0</v>
      </c>
      <c r="N247" s="308">
        <f>IF(N$76=0,0,N$76/NFM_fec!N$76)</f>
        <v>0</v>
      </c>
      <c r="O247" s="308">
        <f>IF(O$76=0,0,O$76/NFM_fec!O$76)</f>
        <v>0</v>
      </c>
      <c r="P247" s="308">
        <f>IF(P$76=0,0,P$76/NFM_fec!P$76)</f>
        <v>0</v>
      </c>
      <c r="Q247" s="308">
        <f>IF(Q$76=0,0,Q$76/NFM_fec!Q$76)</f>
        <v>0</v>
      </c>
      <c r="R247" s="308">
        <f>IF(R$76=0,0,R$76/NFM_fec!R$76)</f>
        <v>0</v>
      </c>
      <c r="S247" s="308">
        <f>IF(S$76=0,0,S$76/NFM_fec!S$76)</f>
        <v>0</v>
      </c>
      <c r="T247" s="308">
        <f>IF(T$76=0,0,T$76/NFM_fec!T$76)</f>
        <v>0</v>
      </c>
      <c r="U247" s="308">
        <f>IF(U$76=0,0,U$76/NFM_fec!U$76)</f>
        <v>0</v>
      </c>
      <c r="V247" s="308">
        <f>IF(V$76=0,0,V$76/NFM_fec!V$76)</f>
        <v>0</v>
      </c>
      <c r="W247" s="308">
        <f>IF(W$76=0,0,W$76/NFM_fec!W$76)</f>
        <v>0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0.72447503428806947</v>
      </c>
      <c r="C248" s="309">
        <f>IF(C$77=0,0,C$77/NFM_fec!C$77)</f>
        <v>0.73070416784747694</v>
      </c>
      <c r="D248" s="309">
        <f>IF(D$77=0,0,D$77/NFM_fec!D$77)</f>
        <v>0.73131471182312158</v>
      </c>
      <c r="E248" s="309">
        <f>IF(E$77=0,0,E$77/NFM_fec!E$77)</f>
        <v>0.73376333057472998</v>
      </c>
      <c r="F248" s="309">
        <f>IF(F$77=0,0,F$77/NFM_fec!F$77)</f>
        <v>0.72741079897303984</v>
      </c>
      <c r="G248" s="309">
        <f>IF(G$77=0,0,G$77/NFM_fec!G$77)</f>
        <v>0.72770522790475745</v>
      </c>
      <c r="H248" s="309">
        <f>IF(H$77=0,0,H$77/NFM_fec!H$77)</f>
        <v>0.72869285668466088</v>
      </c>
      <c r="I248" s="309">
        <f>IF(I$77=0,0,I$77/NFM_fec!I$77)</f>
        <v>0</v>
      </c>
      <c r="J248" s="309">
        <f>IF(J$77=0,0,J$77/NFM_fec!J$77)</f>
        <v>0</v>
      </c>
      <c r="K248" s="309">
        <f>IF(K$77=0,0,K$77/NFM_fec!K$77)</f>
        <v>0</v>
      </c>
      <c r="L248" s="309">
        <f>IF(L$77=0,0,L$77/NFM_fec!L$77)</f>
        <v>0</v>
      </c>
      <c r="M248" s="309">
        <f>IF(M$77=0,0,M$77/NFM_fec!M$77)</f>
        <v>0</v>
      </c>
      <c r="N248" s="309">
        <f>IF(N$77=0,0,N$77/NFM_fec!N$77)</f>
        <v>0</v>
      </c>
      <c r="O248" s="309">
        <f>IF(O$77=0,0,O$77/NFM_fec!O$77)</f>
        <v>0</v>
      </c>
      <c r="P248" s="309">
        <f>IF(P$77=0,0,P$77/NFM_fec!P$77)</f>
        <v>0</v>
      </c>
      <c r="Q248" s="309">
        <f>IF(Q$77=0,0,Q$77/NFM_fec!Q$77)</f>
        <v>0</v>
      </c>
      <c r="R248" s="309">
        <f>IF(R$77=0,0,R$77/NFM_fec!R$77)</f>
        <v>0</v>
      </c>
      <c r="S248" s="309">
        <f>IF(S$77=0,0,S$77/NFM_fec!S$77)</f>
        <v>0</v>
      </c>
      <c r="T248" s="309">
        <f>IF(T$77=0,0,T$77/NFM_fec!T$77)</f>
        <v>0</v>
      </c>
      <c r="U248" s="309">
        <f>IF(U$77=0,0,U$77/NFM_fec!U$77)</f>
        <v>0</v>
      </c>
      <c r="V248" s="309">
        <f>IF(V$77=0,0,V$77/NFM_fec!V$77)</f>
        <v>0</v>
      </c>
      <c r="W248" s="309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0.48891139926355587</v>
      </c>
      <c r="C249" s="310">
        <f>IF(C$83=0,0,C$83/NFM_fec!C$83)</f>
        <v>0.49288437181874989</v>
      </c>
      <c r="D249" s="310">
        <f>IF(D$83=0,0,D$83/NFM_fec!D$83)</f>
        <v>0.49328965188133483</v>
      </c>
      <c r="E249" s="310">
        <f>IF(E$83=0,0,E$83/NFM_fec!E$83)</f>
        <v>0.49491504890511251</v>
      </c>
      <c r="F249" s="310">
        <f>IF(F$83=0,0,F$83/NFM_fec!F$83)</f>
        <v>0.49069822831919635</v>
      </c>
      <c r="G249" s="310">
        <f>IF(G$83=0,0,G$83/NFM_fec!G$83)</f>
        <v>0.49089367071259193</v>
      </c>
      <c r="H249" s="310">
        <f>IF(H$83=0,0,H$83/NFM_fec!H$83)</f>
        <v>0.49154926026829482</v>
      </c>
      <c r="I249" s="310">
        <f>IF(I$83=0,0,I$83/NFM_fec!I$83)</f>
        <v>0</v>
      </c>
      <c r="J249" s="310">
        <f>IF(J$83=0,0,J$83/NFM_fec!J$83)</f>
        <v>0</v>
      </c>
      <c r="K249" s="310">
        <f>IF(K$83=0,0,K$83/NFM_fec!K$83)</f>
        <v>0</v>
      </c>
      <c r="L249" s="310">
        <f>IF(L$83=0,0,L$83/NFM_fec!L$83)</f>
        <v>0</v>
      </c>
      <c r="M249" s="310">
        <f>IF(M$83=0,0,M$83/NFM_fec!M$83)</f>
        <v>0</v>
      </c>
      <c r="N249" s="310">
        <f>IF(N$83=0,0,N$83/NFM_fec!N$83)</f>
        <v>0</v>
      </c>
      <c r="O249" s="310">
        <f>IF(O$83=0,0,O$83/NFM_fec!O$83)</f>
        <v>0</v>
      </c>
      <c r="P249" s="310">
        <f>IF(P$83=0,0,P$83/NFM_fec!P$83)</f>
        <v>0</v>
      </c>
      <c r="Q249" s="310">
        <f>IF(Q$83=0,0,Q$83/NFM_fec!Q$83)</f>
        <v>0</v>
      </c>
      <c r="R249" s="310">
        <f>IF(R$83=0,0,R$83/NFM_fec!R$83)</f>
        <v>0</v>
      </c>
      <c r="S249" s="310">
        <f>IF(S$83=0,0,S$83/NFM_fec!S$83)</f>
        <v>0</v>
      </c>
      <c r="T249" s="310">
        <f>IF(T$83=0,0,T$83/NFM_fec!T$83)</f>
        <v>0</v>
      </c>
      <c r="U249" s="310">
        <f>IF(U$83=0,0,U$83/NFM_fec!U$83)</f>
        <v>0</v>
      </c>
      <c r="V249" s="310">
        <f>IF(V$83=0,0,V$83/NFM_fec!V$83)</f>
        <v>0</v>
      </c>
      <c r="W249" s="310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0.50329114630071903</v>
      </c>
      <c r="C250" s="310">
        <f>IF(C$90=0,0,C$90/NFM_fec!C$90)</f>
        <v>0.50738097098988943</v>
      </c>
      <c r="D250" s="310">
        <f>IF(D$90=0,0,D$90/NFM_fec!D$90)</f>
        <v>0.50779817105431502</v>
      </c>
      <c r="E250" s="310">
        <f>IF(E$90=0,0,E$90/NFM_fec!E$90)</f>
        <v>0.50947137387290986</v>
      </c>
      <c r="F250" s="310">
        <f>IF(F$90=0,0,F$90/NFM_fec!F$90)</f>
        <v>0.50513052915211376</v>
      </c>
      <c r="G250" s="310">
        <f>IF(G$90=0,0,G$90/NFM_fec!G$90)</f>
        <v>0.5053317198511974</v>
      </c>
      <c r="H250" s="310">
        <f>IF(H$90=0,0,H$90/NFM_fec!H$90)</f>
        <v>0.50600659145265625</v>
      </c>
      <c r="I250" s="310">
        <f>IF(I$90=0,0,I$90/NFM_fec!I$90)</f>
        <v>0</v>
      </c>
      <c r="J250" s="310">
        <f>IF(J$90=0,0,J$90/NFM_fec!J$90)</f>
        <v>0</v>
      </c>
      <c r="K250" s="310">
        <f>IF(K$90=0,0,K$90/NFM_fec!K$90)</f>
        <v>0</v>
      </c>
      <c r="L250" s="310">
        <f>IF(L$90=0,0,L$90/NFM_fec!L$90)</f>
        <v>0</v>
      </c>
      <c r="M250" s="310">
        <f>IF(M$90=0,0,M$90/NFM_fec!M$90)</f>
        <v>0</v>
      </c>
      <c r="N250" s="310">
        <f>IF(N$90=0,0,N$90/NFM_fec!N$90)</f>
        <v>0</v>
      </c>
      <c r="O250" s="310">
        <f>IF(O$90=0,0,O$90/NFM_fec!O$90)</f>
        <v>0</v>
      </c>
      <c r="P250" s="310">
        <f>IF(P$90=0,0,P$90/NFM_fec!P$90)</f>
        <v>0</v>
      </c>
      <c r="Q250" s="310">
        <f>IF(Q$90=0,0,Q$90/NFM_fec!Q$90)</f>
        <v>0</v>
      </c>
      <c r="R250" s="310">
        <f>IF(R$90=0,0,R$90/NFM_fec!R$90)</f>
        <v>0</v>
      </c>
      <c r="S250" s="310">
        <f>IF(S$90=0,0,S$90/NFM_fec!S$90)</f>
        <v>0</v>
      </c>
      <c r="T250" s="310">
        <f>IF(T$90=0,0,T$90/NFM_fec!T$90)</f>
        <v>0</v>
      </c>
      <c r="U250" s="310">
        <f>IF(U$90=0,0,U$90/NFM_fec!U$90)</f>
        <v>0</v>
      </c>
      <c r="V250" s="310">
        <f>IF(V$90=0,0,V$90/NFM_fec!V$90)</f>
        <v>0</v>
      </c>
      <c r="W250" s="310">
        <f>IF(W$90=0,0,W$90/NFM_fec!W$90)</f>
        <v>0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0.51913743501227316</v>
      </c>
      <c r="C251" s="311">
        <f>IF(C$97=0,0,C$97/NFM_fec!C$97)</f>
        <v>0.52228506716423306</v>
      </c>
      <c r="D251" s="311">
        <f>IF(D$97=0,0,D$97/NFM_fec!D$97)</f>
        <v>0.52239724867582726</v>
      </c>
      <c r="E251" s="311">
        <f>IF(E$97=0,0,E$97/NFM_fec!E$97)</f>
        <v>0.52277357238786104</v>
      </c>
      <c r="F251" s="311">
        <f>IF(F$97=0,0,F$97/NFM_fec!F$97)</f>
        <v>0.52089332727016213</v>
      </c>
      <c r="G251" s="311">
        <f>IF(G$97=0,0,G$97/NFM_fec!G$97)</f>
        <v>0.52095237109309933</v>
      </c>
      <c r="H251" s="311">
        <f>IF(H$97=0,0,H$97/NFM_fec!H$97)</f>
        <v>0.52132779843498478</v>
      </c>
      <c r="I251" s="311">
        <f>IF(I$97=0,0,I$97/NFM_fec!I$97)</f>
        <v>0</v>
      </c>
      <c r="J251" s="311">
        <f>IF(J$97=0,0,J$97/NFM_fec!J$97)</f>
        <v>0</v>
      </c>
      <c r="K251" s="311">
        <f>IF(K$97=0,0,K$97/NFM_fec!K$97)</f>
        <v>0</v>
      </c>
      <c r="L251" s="311">
        <f>IF(L$97=0,0,L$97/NFM_fec!L$97)</f>
        <v>0</v>
      </c>
      <c r="M251" s="311">
        <f>IF(M$97=0,0,M$97/NFM_fec!M$97)</f>
        <v>0</v>
      </c>
      <c r="N251" s="311">
        <f>IF(N$97=0,0,N$97/NFM_fec!N$97)</f>
        <v>0</v>
      </c>
      <c r="O251" s="311">
        <f>IF(O$97=0,0,O$97/NFM_fec!O$97)</f>
        <v>0</v>
      </c>
      <c r="P251" s="311">
        <f>IF(P$97=0,0,P$97/NFM_fec!P$97)</f>
        <v>0</v>
      </c>
      <c r="Q251" s="311">
        <f>IF(Q$97=0,0,Q$97/NFM_fec!Q$97)</f>
        <v>0</v>
      </c>
      <c r="R251" s="311">
        <f>IF(R$97=0,0,R$97/NFM_fec!R$97)</f>
        <v>0</v>
      </c>
      <c r="S251" s="311">
        <f>IF(S$97=0,0,S$97/NFM_fec!S$97)</f>
        <v>0</v>
      </c>
      <c r="T251" s="311">
        <f>IF(T$97=0,0,T$97/NFM_fec!T$97)</f>
        <v>0</v>
      </c>
      <c r="U251" s="311">
        <f>IF(U$97=0,0,U$97/NFM_fec!U$97)</f>
        <v>0</v>
      </c>
      <c r="V251" s="311">
        <f>IF(V$97=0,0,V$97/NFM_fec!V$97)</f>
        <v>0</v>
      </c>
      <c r="W251" s="311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0.38514157606423388</v>
      </c>
      <c r="C253" s="306">
        <f>IF(C$115=0,0,C$115/NFM_fec!C$115)</f>
        <v>0.38791431826682399</v>
      </c>
      <c r="D253" s="306">
        <f>IF(D$115=0,0,D$115/NFM_fec!D$115)</f>
        <v>0.38811001822861996</v>
      </c>
      <c r="E253" s="306">
        <f>IF(E$115=0,0,E$115/NFM_fec!E$115)</f>
        <v>0.39049929853005716</v>
      </c>
      <c r="F253" s="306">
        <f>IF(F$115=0,0,F$115/NFM_fec!F$115)</f>
        <v>0.38806987946388466</v>
      </c>
      <c r="G253" s="306">
        <f>IF(G$115=0,0,G$115/NFM_fec!G$115)</f>
        <v>0.39055415075868888</v>
      </c>
      <c r="H253" s="306">
        <f>IF(H$115=0,0,H$115/NFM_fec!H$115)</f>
        <v>0.39319502778839083</v>
      </c>
      <c r="I253" s="306">
        <f>IF(I$115=0,0,I$115/NFM_fec!I$115)</f>
        <v>0.39036408574499026</v>
      </c>
      <c r="J253" s="306">
        <f>IF(J$115=0,0,J$115/NFM_fec!J$115)</f>
        <v>0.3950392138044222</v>
      </c>
      <c r="K253" s="306">
        <f>IF(K$115=0,0,K$115/NFM_fec!K$115)</f>
        <v>0.39551508493140464</v>
      </c>
      <c r="L253" s="306">
        <f>IF(L$115=0,0,L$115/NFM_fec!L$115)</f>
        <v>0.40290941146775505</v>
      </c>
      <c r="M253" s="306">
        <f>IF(M$115=0,0,M$115/NFM_fec!M$115)</f>
        <v>0.40762001999922315</v>
      </c>
      <c r="N253" s="306">
        <f>IF(N$115=0,0,N$115/NFM_fec!N$115)</f>
        <v>0.40916439731242921</v>
      </c>
      <c r="O253" s="306">
        <f>IF(O$115=0,0,O$115/NFM_fec!O$115)</f>
        <v>0.4120097522769095</v>
      </c>
      <c r="P253" s="306">
        <f>IF(P$115=0,0,P$115/NFM_fec!P$115)</f>
        <v>0.41220261203090619</v>
      </c>
      <c r="Q253" s="306">
        <f>IF(Q$115=0,0,Q$115/NFM_fec!Q$115)</f>
        <v>0.41876443157105164</v>
      </c>
      <c r="R253" s="306">
        <f>IF(R$115=0,0,R$115/NFM_fec!R$115)</f>
        <v>0.42414899391988153</v>
      </c>
      <c r="S253" s="306">
        <f>IF(S$115=0,0,S$115/NFM_fec!S$115)</f>
        <v>0.42059254483719238</v>
      </c>
      <c r="T253" s="306">
        <f>IF(T$115=0,0,T$115/NFM_fec!T$115)</f>
        <v>0.42193621804326376</v>
      </c>
      <c r="U253" s="306">
        <f>IF(U$115=0,0,U$115/NFM_fec!U$115)</f>
        <v>0.42324672443284106</v>
      </c>
      <c r="V253" s="306">
        <f>IF(V$115=0,0,V$115/NFM_fec!V$115)</f>
        <v>0.42704652301173762</v>
      </c>
      <c r="W253" s="306">
        <f>IF(W$115=0,0,W$115/NFM_fec!W$115)</f>
        <v>0.42223242415386469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0.41144413388035311</v>
      </c>
      <c r="C254" s="307">
        <f>IF(C$116=0,0,C$116/NFM_fec!C$116)</f>
        <v>0.41144413388035345</v>
      </c>
      <c r="D254" s="307">
        <f>IF(D$116=0,0,D$116/NFM_fec!D$116)</f>
        <v>0.41144413388035317</v>
      </c>
      <c r="E254" s="307">
        <f>IF(E$116=0,0,E$116/NFM_fec!E$116)</f>
        <v>0.4129728607924818</v>
      </c>
      <c r="F254" s="307">
        <f>IF(F$116=0,0,F$116/NFM_fec!F$116)</f>
        <v>0.41297286079248169</v>
      </c>
      <c r="G254" s="307">
        <f>IF(G$116=0,0,G$116/NFM_fec!G$116)</f>
        <v>0.4154374782581457</v>
      </c>
      <c r="H254" s="307">
        <f>IF(H$116=0,0,H$116/NFM_fec!H$116)</f>
        <v>0.41803768186488904</v>
      </c>
      <c r="I254" s="307">
        <f>IF(I$116=0,0,I$116/NFM_fec!I$116)</f>
        <v>0.4180376818648891</v>
      </c>
      <c r="J254" s="307">
        <f>IF(J$116=0,0,J$116/NFM_fec!J$116)</f>
        <v>0.42147035599462362</v>
      </c>
      <c r="K254" s="307">
        <f>IF(K$116=0,0,K$116/NFM_fec!K$116)</f>
        <v>0.42147035599462385</v>
      </c>
      <c r="L254" s="307">
        <f>IF(L$116=0,0,L$116/NFM_fec!L$116)</f>
        <v>0.4293553356319787</v>
      </c>
      <c r="M254" s="307">
        <f>IF(M$116=0,0,M$116/NFM_fec!M$116)</f>
        <v>0.42935533563197859</v>
      </c>
      <c r="N254" s="307">
        <f>IF(N$116=0,0,N$116/NFM_fec!N$116)</f>
        <v>0.43376743602835877</v>
      </c>
      <c r="O254" s="307">
        <f>IF(O$116=0,0,O$116/NFM_fec!O$116)</f>
        <v>0.43809476357764149</v>
      </c>
      <c r="P254" s="307">
        <f>IF(P$116=0,0,P$116/NFM_fec!P$116)</f>
        <v>0.43809476357764171</v>
      </c>
      <c r="Q254" s="307">
        <f>IF(Q$116=0,0,Q$116/NFM_fec!Q$116)</f>
        <v>0.44756395471989763</v>
      </c>
      <c r="R254" s="307">
        <f>IF(R$116=0,0,R$116/NFM_fec!R$116)</f>
        <v>0.45220092883704777</v>
      </c>
      <c r="S254" s="307">
        <f>IF(S$116=0,0,S$116/NFM_fec!S$116)</f>
        <v>0.45220092883704782</v>
      </c>
      <c r="T254" s="307">
        <f>IF(T$116=0,0,T$116/NFM_fec!T$116)</f>
        <v>0.45220092883704749</v>
      </c>
      <c r="U254" s="307">
        <f>IF(U$116=0,0,U$116/NFM_fec!U$116)</f>
        <v>0.45220092883704799</v>
      </c>
      <c r="V254" s="307">
        <f>IF(V$116=0,0,V$116/NFM_fec!V$116)</f>
        <v>0.45220092883704782</v>
      </c>
      <c r="W254" s="307">
        <f>IF(W$116=0,0,W$116/NFM_fec!W$116)</f>
        <v>0.45220092883704771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0.10677667183947136</v>
      </c>
      <c r="C255" s="308">
        <f>IF(C$117=0,0,C$117/NFM_fec!C$117)</f>
        <v>0.10677667183947138</v>
      </c>
      <c r="D255" s="308">
        <f>IF(D$117=0,0,D$117/NFM_fec!D$117)</f>
        <v>0.10677667183947129</v>
      </c>
      <c r="E255" s="308">
        <f>IF(E$117=0,0,E$117/NFM_fec!E$117)</f>
        <v>0.10717340218118039</v>
      </c>
      <c r="F255" s="308">
        <f>IF(F$117=0,0,F$117/NFM_fec!F$117)</f>
        <v>0.10717340218118038</v>
      </c>
      <c r="G255" s="308">
        <f>IF(G$117=0,0,G$117/NFM_fec!G$117)</f>
        <v>0.1078130118600427</v>
      </c>
      <c r="H255" s="308">
        <f>IF(H$117=0,0,H$117/NFM_fec!H$117)</f>
        <v>0.10848780842261517</v>
      </c>
      <c r="I255" s="308">
        <f>IF(I$117=0,0,I$117/NFM_fec!I$117)</f>
        <v>0.10848780842261513</v>
      </c>
      <c r="J255" s="308">
        <f>IF(J$117=0,0,J$117/NFM_fec!J$117)</f>
        <v>0.10937864508523996</v>
      </c>
      <c r="K255" s="308">
        <f>IF(K$117=0,0,K$117/NFM_fec!K$117)</f>
        <v>0.10937864508523996</v>
      </c>
      <c r="L255" s="308">
        <f>IF(L$117=0,0,L$117/NFM_fec!L$117)</f>
        <v>0.11142492989979901</v>
      </c>
      <c r="M255" s="308">
        <f>IF(M$117=0,0,M$117/NFM_fec!M$117)</f>
        <v>0.11142492989979903</v>
      </c>
      <c r="N255" s="308">
        <f>IF(N$117=0,0,N$117/NFM_fec!N$117)</f>
        <v>0.1125699441492526</v>
      </c>
      <c r="O255" s="308">
        <f>IF(O$117=0,0,O$117/NFM_fec!O$117)</f>
        <v>0.11369295841929206</v>
      </c>
      <c r="P255" s="308">
        <f>IF(P$117=0,0,P$117/NFM_fec!P$117)</f>
        <v>0.11369295841929199</v>
      </c>
      <c r="Q255" s="308">
        <f>IF(Q$117=0,0,Q$117/NFM_fec!Q$117)</f>
        <v>0.11615037276044758</v>
      </c>
      <c r="R255" s="308">
        <f>IF(R$117=0,0,R$117/NFM_fec!R$117)</f>
        <v>0.11735374552205571</v>
      </c>
      <c r="S255" s="308">
        <f>IF(S$117=0,0,S$117/NFM_fec!S$117)</f>
        <v>0.1173537455220557</v>
      </c>
      <c r="T255" s="308">
        <f>IF(T$117=0,0,T$117/NFM_fec!T$117)</f>
        <v>0.1173537455220557</v>
      </c>
      <c r="U255" s="308">
        <f>IF(U$117=0,0,U$117/NFM_fec!U$117)</f>
        <v>0.11735374552205577</v>
      </c>
      <c r="V255" s="308">
        <f>IF(V$117=0,0,V$117/NFM_fec!V$117)</f>
        <v>0.11735374552205571</v>
      </c>
      <c r="W255" s="308">
        <f>IF(W$117=0,0,W$117/NFM_fec!W$117)</f>
        <v>0.1173537455220557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0.58683417095547719</v>
      </c>
      <c r="C256" s="308">
        <f>IF(C$118=0,0,C$118/NFM_fec!C$118)</f>
        <v>0.58683417095547719</v>
      </c>
      <c r="D256" s="308">
        <f>IF(D$118=0,0,D$118/NFM_fec!D$118)</f>
        <v>0.58683417095547707</v>
      </c>
      <c r="E256" s="308">
        <f>IF(E$118=0,0,E$118/NFM_fec!E$118)</f>
        <v>0.5890145622072267</v>
      </c>
      <c r="F256" s="308">
        <f>IF(F$118=0,0,F$118/NFM_fec!F$118)</f>
        <v>0.58901456220722648</v>
      </c>
      <c r="G256" s="308">
        <f>IF(G$118=0,0,G$118/NFM_fec!G$118)</f>
        <v>0.59252979459988431</v>
      </c>
      <c r="H256" s="308">
        <f>IF(H$118=0,0,H$118/NFM_fec!H$118)</f>
        <v>0.59623841067246741</v>
      </c>
      <c r="I256" s="308">
        <f>IF(I$118=0,0,I$118/NFM_fec!I$118)</f>
        <v>0.59623841067246741</v>
      </c>
      <c r="J256" s="308">
        <f>IF(J$118=0,0,J$118/NFM_fec!J$118)</f>
        <v>0.60113436205737392</v>
      </c>
      <c r="K256" s="308">
        <f>IF(K$118=0,0,K$118/NFM_fec!K$118)</f>
        <v>0.60113436205737403</v>
      </c>
      <c r="L256" s="308">
        <f>IF(L$118=0,0,L$118/NFM_fec!L$118)</f>
        <v>0.61238054375608686</v>
      </c>
      <c r="M256" s="308">
        <f>IF(M$118=0,0,M$118/NFM_fec!M$118)</f>
        <v>0.61238054375608697</v>
      </c>
      <c r="N256" s="308">
        <f>IF(N$118=0,0,N$118/NFM_fec!N$118)</f>
        <v>0.61867343035982436</v>
      </c>
      <c r="O256" s="308">
        <f>IF(O$118=0,0,O$118/NFM_fec!O$118)</f>
        <v>0.62484540722309057</v>
      </c>
      <c r="P256" s="308">
        <f>IF(P$118=0,0,P$118/NFM_fec!P$118)</f>
        <v>0.62484540722309057</v>
      </c>
      <c r="Q256" s="308">
        <f>IF(Q$118=0,0,Q$118/NFM_fec!Q$118)</f>
        <v>0.63835111668886413</v>
      </c>
      <c r="R256" s="308">
        <f>IF(R$118=0,0,R$118/NFM_fec!R$118)</f>
        <v>0.64496473598175941</v>
      </c>
      <c r="S256" s="308">
        <f>IF(S$118=0,0,S$118/NFM_fec!S$118)</f>
        <v>0.64496473598175941</v>
      </c>
      <c r="T256" s="308">
        <f>IF(T$118=0,0,T$118/NFM_fec!T$118)</f>
        <v>0.6449647359817593</v>
      </c>
      <c r="U256" s="308">
        <f>IF(U$118=0,0,U$118/NFM_fec!U$118)</f>
        <v>0.64496473598175952</v>
      </c>
      <c r="V256" s="308">
        <f>IF(V$118=0,0,V$118/NFM_fec!V$118)</f>
        <v>0.6449647359817593</v>
      </c>
      <c r="W256" s="308">
        <f>IF(W$118=0,0,W$118/NFM_fec!W$118)</f>
        <v>0.64496473598175919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0.40767695113660812</v>
      </c>
      <c r="C257" s="308">
        <f>IF(C$119=0,0,C$119/NFM_fec!C$119)</f>
        <v>0.40767695113660812</v>
      </c>
      <c r="D257" s="308">
        <f>IF(D$119=0,0,D$119/NFM_fec!D$119)</f>
        <v>0.40767695113660823</v>
      </c>
      <c r="E257" s="308">
        <f>IF(E$119=0,0,E$119/NFM_fec!E$119)</f>
        <v>0.4091916810241859</v>
      </c>
      <c r="F257" s="308">
        <f>IF(F$119=0,0,F$119/NFM_fec!F$119)</f>
        <v>0.40919168102418574</v>
      </c>
      <c r="G257" s="308">
        <f>IF(G$119=0,0,G$119/NFM_fec!G$119)</f>
        <v>0.41163373245081275</v>
      </c>
      <c r="H257" s="308">
        <f>IF(H$119=0,0,H$119/NFM_fec!H$119)</f>
        <v>0.41421012859172812</v>
      </c>
      <c r="I257" s="308">
        <f>IF(I$119=0,0,I$119/NFM_fec!I$119)</f>
        <v>0.41421012859172801</v>
      </c>
      <c r="J257" s="308">
        <f>IF(J$119=0,0,J$119/NFM_fec!J$119)</f>
        <v>0.41761137315501257</v>
      </c>
      <c r="K257" s="308">
        <f>IF(K$119=0,0,K$119/NFM_fec!K$119)</f>
        <v>0.41761137315501251</v>
      </c>
      <c r="L257" s="308">
        <f>IF(L$119=0,0,L$119/NFM_fec!L$119)</f>
        <v>0.42542415791394134</v>
      </c>
      <c r="M257" s="308">
        <f>IF(M$119=0,0,M$119/NFM_fec!M$119)</f>
        <v>0.42542415791394111</v>
      </c>
      <c r="N257" s="308">
        <f>IF(N$119=0,0,N$119/NFM_fec!N$119)</f>
        <v>0.42979586111636925</v>
      </c>
      <c r="O257" s="308">
        <f>IF(O$119=0,0,O$119/NFM_fec!O$119)</f>
        <v>0.43408356765193962</v>
      </c>
      <c r="P257" s="308">
        <f>IF(P$119=0,0,P$119/NFM_fec!P$119)</f>
        <v>0.43408356765193989</v>
      </c>
      <c r="Q257" s="308">
        <f>IF(Q$119=0,0,Q$119/NFM_fec!Q$119)</f>
        <v>0.44346605887425333</v>
      </c>
      <c r="R257" s="308">
        <f>IF(R$119=0,0,R$119/NFM_fec!R$119)</f>
        <v>0.44806057685352491</v>
      </c>
      <c r="S257" s="308">
        <f>IF(S$119=0,0,S$119/NFM_fec!S$119)</f>
        <v>0.44806057685352463</v>
      </c>
      <c r="T257" s="308">
        <f>IF(T$119=0,0,T$119/NFM_fec!T$119)</f>
        <v>0.44806057685352479</v>
      </c>
      <c r="U257" s="308">
        <f>IF(U$119=0,0,U$119/NFM_fec!U$119)</f>
        <v>0.44806057685352485</v>
      </c>
      <c r="V257" s="308">
        <f>IF(V$119=0,0,V$119/NFM_fec!V$119)</f>
        <v>0.44806057685352496</v>
      </c>
      <c r="W257" s="308">
        <f>IF(W$119=0,0,W$119/NFM_fec!W$119)</f>
        <v>0.44806057685352491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0.68754370371411466</v>
      </c>
      <c r="C258" s="309">
        <f>IF(C$120=0,0,C$120/NFM_fec!C$120)</f>
        <v>0.69345529673757011</v>
      </c>
      <c r="D258" s="309">
        <f>IF(D$120=0,0,D$120/NFM_fec!D$120)</f>
        <v>0.69403471720953658</v>
      </c>
      <c r="E258" s="309">
        <f>IF(E$120=0,0,E$120/NFM_fec!E$120)</f>
        <v>0.6989458441170191</v>
      </c>
      <c r="F258" s="309">
        <f>IF(F$120=0,0,F$120/NFM_fec!F$120)</f>
        <v>0.69289474374498827</v>
      </c>
      <c r="G258" s="309">
        <f>IF(G$120=0,0,G$120/NFM_fec!G$120)</f>
        <v>0.69731206379485589</v>
      </c>
      <c r="H258" s="309">
        <f>IF(H$120=0,0,H$120/NFM_fec!H$120)</f>
        <v>0.70262881021077683</v>
      </c>
      <c r="I258" s="309">
        <f>IF(I$120=0,0,I$120/NFM_fec!I$120)</f>
        <v>0.69578418011073107</v>
      </c>
      <c r="J258" s="309">
        <f>IF(J$120=0,0,J$120/NFM_fec!J$120)</f>
        <v>0.70472065852511245</v>
      </c>
      <c r="K258" s="309">
        <f>IF(K$120=0,0,K$120/NFM_fec!K$120)</f>
        <v>0.70756133995955151</v>
      </c>
      <c r="L258" s="309">
        <f>IF(L$120=0,0,L$120/NFM_fec!L$120)</f>
        <v>0.72021269223638362</v>
      </c>
      <c r="M258" s="309">
        <f>IF(M$120=0,0,M$120/NFM_fec!M$120)</f>
        <v>0.73015893611077132</v>
      </c>
      <c r="N258" s="309">
        <f>IF(N$120=0,0,N$120/NFM_fec!N$120)</f>
        <v>0.72875702088811811</v>
      </c>
      <c r="O258" s="309">
        <f>IF(O$120=0,0,O$120/NFM_fec!O$120)</f>
        <v>0.73918261097531424</v>
      </c>
      <c r="P258" s="309">
        <f>IF(P$120=0,0,P$120/NFM_fec!P$120)</f>
        <v>0.74115526201200654</v>
      </c>
      <c r="Q258" s="309">
        <f>IF(Q$120=0,0,Q$120/NFM_fec!Q$120)</f>
        <v>0.75197148691677007</v>
      </c>
      <c r="R258" s="309">
        <f>IF(R$120=0,0,R$120/NFM_fec!R$120)</f>
        <v>0.76179221490797366</v>
      </c>
      <c r="S258" s="309">
        <f>IF(S$120=0,0,S$120/NFM_fec!S$120)</f>
        <v>0.75422398575794725</v>
      </c>
      <c r="T258" s="309">
        <f>IF(T$120=0,0,T$120/NFM_fec!T$120)</f>
        <v>0.75695406212610883</v>
      </c>
      <c r="U258" s="309">
        <f>IF(U$120=0,0,U$120/NFM_fec!U$120)</f>
        <v>0.75878689114303921</v>
      </c>
      <c r="V258" s="309">
        <f>IF(V$120=0,0,V$120/NFM_fec!V$120)</f>
        <v>0.76739545116569052</v>
      </c>
      <c r="W258" s="309">
        <f>IF(W$120=0,0,W$120/NFM_fec!W$120)</f>
        <v>0.75738463413854518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0.32894359063343603</v>
      </c>
      <c r="C259" s="310">
        <f>IF(C$126=0,0,C$126/NFM_fec!C$126)</f>
        <v>0.33161663908303668</v>
      </c>
      <c r="D259" s="310">
        <f>IF(D$126=0,0,D$126/NFM_fec!D$126)</f>
        <v>0.3318893148259211</v>
      </c>
      <c r="E259" s="310">
        <f>IF(E$126=0,0,E$126/NFM_fec!E$126)</f>
        <v>0.3342200982370524</v>
      </c>
      <c r="F259" s="310">
        <f>IF(F$126=0,0,F$126/NFM_fec!F$126)</f>
        <v>0.3313724455063648</v>
      </c>
      <c r="G259" s="310">
        <f>IF(G$126=0,0,G$126/NFM_fec!G$126)</f>
        <v>0.33348284408838186</v>
      </c>
      <c r="H259" s="310">
        <f>IF(H$126=0,0,H$126/NFM_fec!H$126)</f>
        <v>0.33601825208919589</v>
      </c>
      <c r="I259" s="310">
        <f>IF(I$126=0,0,I$126/NFM_fec!I$126)</f>
        <v>0.33279716362650363</v>
      </c>
      <c r="J259" s="310">
        <f>IF(J$126=0,0,J$126/NFM_fec!J$126)</f>
        <v>0.33704669533994702</v>
      </c>
      <c r="K259" s="310">
        <f>IF(K$126=0,0,K$126/NFM_fec!K$126)</f>
        <v>0.33838352232123198</v>
      </c>
      <c r="L259" s="310">
        <f>IF(L$126=0,0,L$126/NFM_fec!L$126)</f>
        <v>0.34443836932134381</v>
      </c>
      <c r="M259" s="310">
        <f>IF(M$126=0,0,M$126/NFM_fec!M$126)</f>
        <v>0.3491190797355847</v>
      </c>
      <c r="N259" s="310">
        <f>IF(N$126=0,0,N$126/NFM_fec!N$126)</f>
        <v>0.3485159143823775</v>
      </c>
      <c r="O259" s="310">
        <f>IF(O$126=0,0,O$126/NFM_fec!O$126)</f>
        <v>0.35352119595208453</v>
      </c>
      <c r="P259" s="310">
        <f>IF(P$126=0,0,P$126/NFM_fec!P$126)</f>
        <v>0.35440602671471494</v>
      </c>
      <c r="Q259" s="310">
        <f>IF(Q$126=0,0,Q$126/NFM_fec!Q$126)</f>
        <v>0.35961436627747201</v>
      </c>
      <c r="R259" s="310">
        <f>IF(R$126=0,0,R$126/NFM_fec!R$126)</f>
        <v>0.36429198462382095</v>
      </c>
      <c r="S259" s="310">
        <f>IF(S$126=0,0,S$126/NFM_fec!S$126)</f>
        <v>0.36073331990591467</v>
      </c>
      <c r="T259" s="310">
        <f>IF(T$126=0,0,T$126/NFM_fec!T$126)</f>
        <v>0.36199205976560872</v>
      </c>
      <c r="U259" s="310">
        <f>IF(U$126=0,0,U$126/NFM_fec!U$126)</f>
        <v>0.36283809996488459</v>
      </c>
      <c r="V259" s="310">
        <f>IF(V$126=0,0,V$126/NFM_fec!V$126)</f>
        <v>0.36688879254100665</v>
      </c>
      <c r="W259" s="310">
        <f>IF(W$126=0,0,W$126/NFM_fec!W$126)</f>
        <v>0.3621833506399923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0.43859145417791445</v>
      </c>
      <c r="C260" s="310">
        <f>IF(C$134=0,0,C$134/NFM_fec!C$134)</f>
        <v>0.44215551877738235</v>
      </c>
      <c r="D260" s="310">
        <f>IF(D$134=0,0,D$134/NFM_fec!D$134)</f>
        <v>0.4425190864345615</v>
      </c>
      <c r="E260" s="310">
        <f>IF(E$134=0,0,E$134/NFM_fec!E$134)</f>
        <v>0.44562679764940288</v>
      </c>
      <c r="F260" s="310">
        <f>IF(F$134=0,0,F$134/NFM_fec!F$134)</f>
        <v>0.44182992734181969</v>
      </c>
      <c r="G260" s="310">
        <f>IF(G$134=0,0,G$134/NFM_fec!G$134)</f>
        <v>0.44464379211784244</v>
      </c>
      <c r="H260" s="310">
        <f>IF(H$134=0,0,H$134/NFM_fec!H$134)</f>
        <v>0.4480243361189275</v>
      </c>
      <c r="I260" s="310">
        <f>IF(I$134=0,0,I$134/NFM_fec!I$134)</f>
        <v>0.44372955150200477</v>
      </c>
      <c r="J260" s="310">
        <f>IF(J$134=0,0,J$134/NFM_fec!J$134)</f>
        <v>0.44939559378659594</v>
      </c>
      <c r="K260" s="310">
        <f>IF(K$134=0,0,K$134/NFM_fec!K$134)</f>
        <v>0.45117802976164256</v>
      </c>
      <c r="L260" s="310">
        <f>IF(L$134=0,0,L$134/NFM_fec!L$134)</f>
        <v>0.45925115909512515</v>
      </c>
      <c r="M260" s="310">
        <f>IF(M$134=0,0,M$134/NFM_fec!M$134)</f>
        <v>0.46549210631411309</v>
      </c>
      <c r="N260" s="310">
        <f>IF(N$134=0,0,N$134/NFM_fec!N$134)</f>
        <v>0.46468788584317017</v>
      </c>
      <c r="O260" s="310">
        <f>IF(O$134=0,0,O$134/NFM_fec!O$134)</f>
        <v>0.4713615946027791</v>
      </c>
      <c r="P260" s="310">
        <f>IF(P$134=0,0,P$134/NFM_fec!P$134)</f>
        <v>0.47254136895295323</v>
      </c>
      <c r="Q260" s="310">
        <f>IF(Q$134=0,0,Q$134/NFM_fec!Q$134)</f>
        <v>0.47948582170329601</v>
      </c>
      <c r="R260" s="310">
        <f>IF(R$134=0,0,R$134/NFM_fec!R$134)</f>
        <v>0.48572264616509436</v>
      </c>
      <c r="S260" s="310">
        <f>IF(S$134=0,0,S$134/NFM_fec!S$134)</f>
        <v>0.48097775987455288</v>
      </c>
      <c r="T260" s="310">
        <f>IF(T$134=0,0,T$134/NFM_fec!T$134)</f>
        <v>0.48265607968747848</v>
      </c>
      <c r="U260" s="310">
        <f>IF(U$134=0,0,U$134/NFM_fec!U$134)</f>
        <v>0.48378413328651304</v>
      </c>
      <c r="V260" s="310">
        <f>IF(V$134=0,0,V$134/NFM_fec!V$134)</f>
        <v>0.48918505672134199</v>
      </c>
      <c r="W260" s="310">
        <f>IF(W$134=0,0,W$134/NFM_fec!W$134)</f>
        <v>0.4829111341866566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0.46867853554382655</v>
      </c>
      <c r="C261" s="311">
        <f>IF(C$141=0,0,C$141/NFM_fec!C$141)</f>
        <v>0.47143237968402679</v>
      </c>
      <c r="D261" s="311">
        <f>IF(D$141=0,0,D$141/NFM_fec!D$141)</f>
        <v>0.47150925164889051</v>
      </c>
      <c r="E261" s="311">
        <f>IF(E$141=0,0,E$141/NFM_fec!E$141)</f>
        <v>0.47343791562417031</v>
      </c>
      <c r="F261" s="311">
        <f>IF(F$141=0,0,F$141/NFM_fec!F$141)</f>
        <v>0.47193008713255075</v>
      </c>
      <c r="G261" s="311">
        <f>IF(G$141=0,0,G$141/NFM_fec!G$141)</f>
        <v>0.47476826726865134</v>
      </c>
      <c r="H261" s="311">
        <f>IF(H$141=0,0,H$141/NFM_fec!H$141)</f>
        <v>0.47812863605150502</v>
      </c>
      <c r="I261" s="311">
        <f>IF(I$141=0,0,I$141/NFM_fec!I$141)</f>
        <v>0.47657783174418344</v>
      </c>
      <c r="J261" s="311">
        <f>IF(J$141=0,0,J$141/NFM_fec!J$141)</f>
        <v>0.48110148527501223</v>
      </c>
      <c r="K261" s="311">
        <f>IF(K$141=0,0,K$141/NFM_fec!K$141)</f>
        <v>0.48242233246079741</v>
      </c>
      <c r="L261" s="311">
        <f>IF(L$141=0,0,L$141/NFM_fec!L$141)</f>
        <v>0.4910516700721686</v>
      </c>
      <c r="M261" s="311">
        <f>IF(M$141=0,0,M$141/NFM_fec!M$141)</f>
        <v>0.49317911361073047</v>
      </c>
      <c r="N261" s="311">
        <f>IF(N$141=0,0,N$141/NFM_fec!N$141)</f>
        <v>0.50352398875228466</v>
      </c>
      <c r="O261" s="311">
        <f>IF(O$141=0,0,O$141/NFM_fec!O$141)</f>
        <v>0.50322033414384237</v>
      </c>
      <c r="P261" s="311">
        <f>IF(P$141=0,0,P$141/NFM_fec!P$141)</f>
        <v>0.50594695279013802</v>
      </c>
      <c r="Q261" s="311">
        <f>IF(Q$141=0,0,Q$141/NFM_fec!Q$141)</f>
        <v>0.51394424839977171</v>
      </c>
      <c r="R261" s="311">
        <f>IF(R$141=0,0,R$141/NFM_fec!R$141)</f>
        <v>0.5196287432988973</v>
      </c>
      <c r="S261" s="311">
        <f>IF(S$141=0,0,S$141/NFM_fec!S$141)</f>
        <v>0.51782187496257526</v>
      </c>
      <c r="T261" s="311">
        <f>IF(T$141=0,0,T$141/NFM_fec!T$141)</f>
        <v>0.51809707494021484</v>
      </c>
      <c r="U261" s="311">
        <f>IF(U$141=0,0,U$141/NFM_fec!U$141)</f>
        <v>0.51797461995987504</v>
      </c>
      <c r="V261" s="311">
        <f>IF(V$141=0,0,V$141/NFM_fec!V$141)</f>
        <v>0.52008198332166922</v>
      </c>
      <c r="W261" s="311">
        <f>IF(W$141=0,0,W$141/NFM_fec!W$141)</f>
        <v>0.51807208354846668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NL: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509.15263677333274</v>
      </c>
      <c r="C34" s="225">
        <f t="shared" si="0"/>
        <v>489.25925085271138</v>
      </c>
      <c r="D34" s="225">
        <f t="shared" si="0"/>
        <v>477.00449108175462</v>
      </c>
      <c r="E34" s="225">
        <f t="shared" si="0"/>
        <v>468.71372451705042</v>
      </c>
      <c r="F34" s="225">
        <f t="shared" si="0"/>
        <v>551.84279927275702</v>
      </c>
      <c r="G34" s="225">
        <f t="shared" si="0"/>
        <v>557.47719770555966</v>
      </c>
      <c r="H34" s="225">
        <f t="shared" si="0"/>
        <v>477.07483199673101</v>
      </c>
      <c r="I34" s="225">
        <f t="shared" si="0"/>
        <v>543.71650660468254</v>
      </c>
      <c r="J34" s="225">
        <f t="shared" si="0"/>
        <v>560.63096562881356</v>
      </c>
      <c r="K34" s="225">
        <f t="shared" si="0"/>
        <v>274.55291541390477</v>
      </c>
      <c r="L34" s="225">
        <f t="shared" si="0"/>
        <v>362.6063550553593</v>
      </c>
      <c r="M34" s="225">
        <f t="shared" si="0"/>
        <v>489.55214974184355</v>
      </c>
      <c r="N34" s="225">
        <f t="shared" si="0"/>
        <v>175.92828442752696</v>
      </c>
      <c r="O34" s="225">
        <f t="shared" si="0"/>
        <v>135.61298247918066</v>
      </c>
      <c r="P34" s="225">
        <f t="shared" si="0"/>
        <v>3.2704459819904925</v>
      </c>
      <c r="Q34" s="225">
        <f t="shared" si="0"/>
        <v>43.50092668640049</v>
      </c>
      <c r="R34" s="225">
        <f t="shared" si="0"/>
        <v>56.925732695228675</v>
      </c>
      <c r="S34" s="225">
        <f t="shared" si="0"/>
        <v>46.97685217589833</v>
      </c>
      <c r="T34" s="225">
        <f t="shared" si="0"/>
        <v>82.009106414340422</v>
      </c>
      <c r="U34" s="225">
        <f t="shared" si="0"/>
        <v>144.45150409568063</v>
      </c>
      <c r="V34" s="225">
        <f t="shared" si="0"/>
        <v>123.76834319613516</v>
      </c>
      <c r="W34" s="225">
        <f t="shared" si="0"/>
        <v>89.104858442995891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0.50663302011083933</v>
      </c>
      <c r="C39" s="262">
        <v>0.41385036579304868</v>
      </c>
      <c r="D39" s="262">
        <v>0.39833099262178018</v>
      </c>
      <c r="E39" s="262">
        <v>0.37093179283683059</v>
      </c>
      <c r="F39" s="262">
        <v>0.5218750613410752</v>
      </c>
      <c r="G39" s="262">
        <v>0.52254984460016818</v>
      </c>
      <c r="H39" s="262">
        <v>0.43450944805700981</v>
      </c>
      <c r="I39" s="262">
        <v>0.58427494774795707</v>
      </c>
      <c r="J39" s="262">
        <v>0.57150112953448784</v>
      </c>
      <c r="K39" s="262">
        <v>0.25335986012800987</v>
      </c>
      <c r="L39" s="262">
        <v>0.34949976952478512</v>
      </c>
      <c r="M39" s="262">
        <v>0.34543111186120512</v>
      </c>
      <c r="N39" s="262">
        <v>0.12109440701790571</v>
      </c>
      <c r="O39" s="262">
        <v>0.1020714035917495</v>
      </c>
      <c r="P39" s="262">
        <v>8.6929600394411422E-4</v>
      </c>
      <c r="Q39" s="262">
        <v>3.5906433158854612E-2</v>
      </c>
      <c r="R39" s="262">
        <v>4.7227830501390428E-2</v>
      </c>
      <c r="S39" s="262">
        <v>4.6298222696604573E-2</v>
      </c>
      <c r="T39" s="262">
        <v>6.1391127956595987E-2</v>
      </c>
      <c r="U39" s="262">
        <v>0.11868965519479199</v>
      </c>
      <c r="V39" s="262">
        <v>8.168271003598393E-2</v>
      </c>
      <c r="W39" s="262">
        <v>6.8236572049770669E-2</v>
      </c>
      <c r="DA39" s="68" t="s">
        <v>823</v>
      </c>
    </row>
    <row r="40" spans="1:105" ht="12" customHeight="1" x14ac:dyDescent="0.25">
      <c r="A40" s="37" t="s">
        <v>160</v>
      </c>
      <c r="B40" s="228">
        <v>4.6065501592056142E-2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4.157959611806929E-3</v>
      </c>
      <c r="P40" s="228">
        <v>0</v>
      </c>
      <c r="Q40" s="228">
        <v>7.688634134753331E-5</v>
      </c>
      <c r="R40" s="228">
        <v>1.049357009813685E-4</v>
      </c>
      <c r="S40" s="228">
        <v>1.7859818142948339E-4</v>
      </c>
      <c r="T40" s="228">
        <v>1.0613776943093681E-3</v>
      </c>
      <c r="U40" s="228">
        <v>2.0887767204096869E-3</v>
      </c>
      <c r="V40" s="228">
        <v>1.9774503114462329E-3</v>
      </c>
      <c r="W40" s="228">
        <v>1.1606670619979801E-3</v>
      </c>
      <c r="DA40" s="69" t="s">
        <v>824</v>
      </c>
    </row>
    <row r="41" spans="1:105" ht="12" customHeight="1" x14ac:dyDescent="0.25">
      <c r="A41" s="37" t="s">
        <v>162</v>
      </c>
      <c r="B41" s="228">
        <v>0.46056751851878308</v>
      </c>
      <c r="C41" s="228">
        <v>0.41385036579304868</v>
      </c>
      <c r="D41" s="228">
        <v>0.39833099262178018</v>
      </c>
      <c r="E41" s="228">
        <v>0.37093179283683059</v>
      </c>
      <c r="F41" s="228">
        <v>0.5218750613410752</v>
      </c>
      <c r="G41" s="228">
        <v>0.52254984460016818</v>
      </c>
      <c r="H41" s="228">
        <v>0.43450944805700981</v>
      </c>
      <c r="I41" s="228">
        <v>0.58427494774795707</v>
      </c>
      <c r="J41" s="228">
        <v>0.57150112953448784</v>
      </c>
      <c r="K41" s="228">
        <v>0.25335986012800987</v>
      </c>
      <c r="L41" s="228">
        <v>0.34949976952478512</v>
      </c>
      <c r="M41" s="228">
        <v>0.34543111186120512</v>
      </c>
      <c r="N41" s="228">
        <v>0.12109440701790571</v>
      </c>
      <c r="O41" s="228">
        <v>9.7913443979942533E-2</v>
      </c>
      <c r="P41" s="228">
        <v>8.6929600394411422E-4</v>
      </c>
      <c r="Q41" s="228">
        <v>3.582954681750708E-2</v>
      </c>
      <c r="R41" s="228">
        <v>4.7122894800409057E-2</v>
      </c>
      <c r="S41" s="228">
        <v>4.6119624515175081E-2</v>
      </c>
      <c r="T41" s="228">
        <v>6.0329750262286617E-2</v>
      </c>
      <c r="U41" s="228">
        <v>0.1166008784743823</v>
      </c>
      <c r="V41" s="228">
        <v>7.9705259724537694E-2</v>
      </c>
      <c r="W41" s="228">
        <v>6.7075904987772689E-2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27.15468792879124</v>
      </c>
      <c r="C46" s="296">
        <v>22.181691848406839</v>
      </c>
      <c r="D46" s="296">
        <v>21.349879237329791</v>
      </c>
      <c r="E46" s="296">
        <v>19.88132766227427</v>
      </c>
      <c r="F46" s="296">
        <v>27.971636008713631</v>
      </c>
      <c r="G46" s="296">
        <v>28.007803270011031</v>
      </c>
      <c r="H46" s="296">
        <v>23.28898432541585</v>
      </c>
      <c r="I46" s="296">
        <v>31.316166220740069</v>
      </c>
      <c r="J46" s="296">
        <v>30.631510792694769</v>
      </c>
      <c r="K46" s="296">
        <v>13.579667456245049</v>
      </c>
      <c r="L46" s="296">
        <v>18.732606829601622</v>
      </c>
      <c r="M46" s="296">
        <v>18.514533540341031</v>
      </c>
      <c r="N46" s="296">
        <v>6.4904589751648301</v>
      </c>
      <c r="O46" s="296">
        <v>5.4708576049410942</v>
      </c>
      <c r="P46" s="296">
        <v>4.6592821170012552E-2</v>
      </c>
      <c r="Q46" s="296">
        <v>1.925100844536018</v>
      </c>
      <c r="R46" s="296">
        <v>2.532604262686565</v>
      </c>
      <c r="S46" s="296">
        <v>2.4825245916297578</v>
      </c>
      <c r="T46" s="296">
        <v>3.2987754986180868</v>
      </c>
      <c r="U46" s="296">
        <v>6.3838971854179141</v>
      </c>
      <c r="V46" s="296">
        <v>4.3979445362572687</v>
      </c>
      <c r="W46" s="296">
        <v>3.6686832299808829</v>
      </c>
      <c r="DA46" s="70" t="s">
        <v>830</v>
      </c>
    </row>
    <row r="47" spans="1:105" ht="12" customHeight="1" x14ac:dyDescent="0.25">
      <c r="A47" s="60" t="s">
        <v>521</v>
      </c>
      <c r="B47" s="264">
        <v>27.15468792879124</v>
      </c>
      <c r="C47" s="264">
        <v>22.181691848406839</v>
      </c>
      <c r="D47" s="264">
        <v>21.349879237329791</v>
      </c>
      <c r="E47" s="264">
        <v>19.88132766227427</v>
      </c>
      <c r="F47" s="264">
        <v>27.971636008713631</v>
      </c>
      <c r="G47" s="264">
        <v>28.007803270011031</v>
      </c>
      <c r="H47" s="264">
        <v>23.28898432541585</v>
      </c>
      <c r="I47" s="264">
        <v>31.316166220740069</v>
      </c>
      <c r="J47" s="264">
        <v>30.631510792694769</v>
      </c>
      <c r="K47" s="264">
        <v>13.579667456245049</v>
      </c>
      <c r="L47" s="264">
        <v>18.732606829601622</v>
      </c>
      <c r="M47" s="264">
        <v>18.514533540341031</v>
      </c>
      <c r="N47" s="264">
        <v>6.4904589751648301</v>
      </c>
      <c r="O47" s="264">
        <v>5.4708576049410942</v>
      </c>
      <c r="P47" s="264">
        <v>4.6592821170012552E-2</v>
      </c>
      <c r="Q47" s="264">
        <v>1.925100844536018</v>
      </c>
      <c r="R47" s="264">
        <v>2.532604262686565</v>
      </c>
      <c r="S47" s="264">
        <v>2.4825245916297578</v>
      </c>
      <c r="T47" s="264">
        <v>3.2987754986180868</v>
      </c>
      <c r="U47" s="264">
        <v>6.3838971854179141</v>
      </c>
      <c r="V47" s="264">
        <v>4.3979445362572687</v>
      </c>
      <c r="W47" s="264">
        <v>3.6686832299808829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7.512762449333331E-4</v>
      </c>
      <c r="R48" s="299">
        <v>1.628095635185046E-3</v>
      </c>
      <c r="S48" s="299">
        <v>1.3745064083060989E-3</v>
      </c>
      <c r="T48" s="299">
        <v>1.095829949212381E-2</v>
      </c>
      <c r="U48" s="299">
        <v>2.8530998923780779E-2</v>
      </c>
      <c r="V48" s="299">
        <v>2.4213440489154421E-2</v>
      </c>
      <c r="W48" s="299">
        <v>1.480395308446286E-2</v>
      </c>
      <c r="DA48" s="71" t="s">
        <v>832</v>
      </c>
    </row>
    <row r="49" spans="1:105" ht="12" customHeight="1" x14ac:dyDescent="0.25">
      <c r="A49" s="59" t="s">
        <v>160</v>
      </c>
      <c r="B49" s="299">
        <v>2.4690343312835288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0.22285972527892789</v>
      </c>
      <c r="P49" s="299">
        <v>0</v>
      </c>
      <c r="Q49" s="299">
        <v>4.120604158174934E-3</v>
      </c>
      <c r="R49" s="299">
        <v>5.6235858271926021E-3</v>
      </c>
      <c r="S49" s="299">
        <v>9.5711858309985975E-3</v>
      </c>
      <c r="T49" s="299">
        <v>5.6842347653005942E-2</v>
      </c>
      <c r="U49" s="299">
        <v>0.1118458126636325</v>
      </c>
      <c r="V49" s="299">
        <v>0.1058833125602547</v>
      </c>
      <c r="W49" s="299">
        <v>6.2150503722804319E-2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24.68565359750772</v>
      </c>
      <c r="C51" s="299">
        <v>22.181691848406839</v>
      </c>
      <c r="D51" s="299">
        <v>21.349879237329791</v>
      </c>
      <c r="E51" s="299">
        <v>19.88132766227427</v>
      </c>
      <c r="F51" s="299">
        <v>27.971636008713631</v>
      </c>
      <c r="G51" s="299">
        <v>28.007803270011031</v>
      </c>
      <c r="H51" s="299">
        <v>23.28898432541585</v>
      </c>
      <c r="I51" s="299">
        <v>31.316166220740069</v>
      </c>
      <c r="J51" s="299">
        <v>30.631510792694769</v>
      </c>
      <c r="K51" s="299">
        <v>13.579667456245049</v>
      </c>
      <c r="L51" s="299">
        <v>18.732606829601622</v>
      </c>
      <c r="M51" s="299">
        <v>18.514533540341031</v>
      </c>
      <c r="N51" s="299">
        <v>6.4904589751648301</v>
      </c>
      <c r="O51" s="299">
        <v>5.247997879662166</v>
      </c>
      <c r="P51" s="299">
        <v>4.6592821170012552E-2</v>
      </c>
      <c r="Q51" s="299">
        <v>1.9202289641329091</v>
      </c>
      <c r="R51" s="299">
        <v>2.5253525812241868</v>
      </c>
      <c r="S51" s="299">
        <v>2.4715788993904542</v>
      </c>
      <c r="T51" s="299">
        <v>3.2309748514729582</v>
      </c>
      <c r="U51" s="299">
        <v>6.243520373830501</v>
      </c>
      <c r="V51" s="299">
        <v>4.2678477832078592</v>
      </c>
      <c r="W51" s="299">
        <v>3.5917287731736161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27.147927824430656</v>
      </c>
      <c r="C53" s="296">
        <f t="shared" si="1"/>
        <v>24.389722638511493</v>
      </c>
      <c r="D53" s="296">
        <f t="shared" si="1"/>
        <v>23.734120851803052</v>
      </c>
      <c r="E53" s="296">
        <f t="shared" si="1"/>
        <v>23.56827106193936</v>
      </c>
      <c r="F53" s="296">
        <f t="shared" si="1"/>
        <v>29.705935202702378</v>
      </c>
      <c r="G53" s="296">
        <f t="shared" si="1"/>
        <v>30.058609590948429</v>
      </c>
      <c r="H53" s="296">
        <f t="shared" si="1"/>
        <v>24.88883222325812</v>
      </c>
      <c r="I53" s="296">
        <f t="shared" si="1"/>
        <v>29.937483436194551</v>
      </c>
      <c r="J53" s="296">
        <f t="shared" si="1"/>
        <v>31.198455706584308</v>
      </c>
      <c r="K53" s="296">
        <f t="shared" si="1"/>
        <v>13.41572559753174</v>
      </c>
      <c r="L53" s="296">
        <f t="shared" si="1"/>
        <v>18.834055456232868</v>
      </c>
      <c r="M53" s="296">
        <f t="shared" si="1"/>
        <v>23.953521089641256</v>
      </c>
      <c r="N53" s="296">
        <f t="shared" si="1"/>
        <v>5.0134453828342247</v>
      </c>
      <c r="O53" s="296">
        <f t="shared" si="1"/>
        <v>5.2621215984998218</v>
      </c>
      <c r="P53" s="296">
        <f t="shared" si="1"/>
        <v>4.105403684540563E-2</v>
      </c>
      <c r="Q53" s="296">
        <f t="shared" si="1"/>
        <v>1.6341150092701149</v>
      </c>
      <c r="R53" s="296">
        <f t="shared" si="1"/>
        <v>2.264488273342621</v>
      </c>
      <c r="S53" s="296">
        <f t="shared" si="1"/>
        <v>1.9267793615719664</v>
      </c>
      <c r="T53" s="296">
        <f t="shared" si="1"/>
        <v>2.724205787765738</v>
      </c>
      <c r="U53" s="296">
        <f t="shared" si="1"/>
        <v>5.744046255067941</v>
      </c>
      <c r="V53" s="296">
        <f t="shared" si="1"/>
        <v>4.6832479498419044</v>
      </c>
      <c r="W53" s="296">
        <f t="shared" si="1"/>
        <v>3.0879526409652494</v>
      </c>
      <c r="DA53" s="70"/>
    </row>
    <row r="54" spans="1:105" ht="12" customHeight="1" x14ac:dyDescent="0.25">
      <c r="A54" s="60" t="s">
        <v>530</v>
      </c>
      <c r="B54" s="264">
        <v>3.6914099233616469</v>
      </c>
      <c r="C54" s="264">
        <v>3.0486566086549849</v>
      </c>
      <c r="D54" s="264">
        <v>2.9397854123639529</v>
      </c>
      <c r="E54" s="264">
        <v>2.7503900891417881</v>
      </c>
      <c r="F54" s="264">
        <v>3.8039282327899961</v>
      </c>
      <c r="G54" s="264">
        <v>3.808749330502208</v>
      </c>
      <c r="H54" s="264">
        <v>3.1854811511015289</v>
      </c>
      <c r="I54" s="264">
        <v>4.1993705903958114</v>
      </c>
      <c r="J54" s="264">
        <v>4.1377861646810787</v>
      </c>
      <c r="K54" s="264">
        <v>1.8742280115100289</v>
      </c>
      <c r="L54" s="264">
        <v>2.5682460804124458</v>
      </c>
      <c r="M54" s="264">
        <v>2.5766820134626141</v>
      </c>
      <c r="N54" s="264">
        <v>0.91391458742086473</v>
      </c>
      <c r="O54" s="264">
        <v>0.7774020559202911</v>
      </c>
      <c r="P54" s="264">
        <v>6.8596608227164844E-3</v>
      </c>
      <c r="Q54" s="264">
        <v>0.27871142108261687</v>
      </c>
      <c r="R54" s="264">
        <v>0.36523672300119409</v>
      </c>
      <c r="S54" s="264">
        <v>0.35744169484443938</v>
      </c>
      <c r="T54" s="264">
        <v>0.47290571487413191</v>
      </c>
      <c r="U54" s="264">
        <v>0.90025070145779285</v>
      </c>
      <c r="V54" s="264">
        <v>0.62768373351723417</v>
      </c>
      <c r="W54" s="264">
        <v>0.5237146200587014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1.0876794867411109E-4</v>
      </c>
      <c r="R55" s="232">
        <v>2.347940115589731E-4</v>
      </c>
      <c r="S55" s="232">
        <v>1.9790575360904529E-4</v>
      </c>
      <c r="T55" s="232">
        <v>1.5709594233674199E-3</v>
      </c>
      <c r="U55" s="232">
        <v>4.0234125093829703E-3</v>
      </c>
      <c r="V55" s="232">
        <v>3.4557922689184071E-3</v>
      </c>
      <c r="W55" s="232">
        <v>2.1133050140817711E-3</v>
      </c>
      <c r="DA55" s="71" t="s">
        <v>838</v>
      </c>
    </row>
    <row r="56" spans="1:105" ht="12" customHeight="1" x14ac:dyDescent="0.25">
      <c r="A56" s="59" t="s">
        <v>160</v>
      </c>
      <c r="B56" s="232">
        <v>0.33564067668614578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3.1668089561898809E-2</v>
      </c>
      <c r="P56" s="232">
        <v>0</v>
      </c>
      <c r="Q56" s="232">
        <v>5.9657105439620494E-4</v>
      </c>
      <c r="R56" s="232">
        <v>8.1099921108913583E-4</v>
      </c>
      <c r="S56" s="232">
        <v>1.3780894242249059E-3</v>
      </c>
      <c r="T56" s="232">
        <v>8.14880280977885E-3</v>
      </c>
      <c r="U56" s="232">
        <v>1.5772382978777651E-2</v>
      </c>
      <c r="V56" s="232">
        <v>1.511188519934192E-2</v>
      </c>
      <c r="W56" s="232">
        <v>8.872155322010444E-3</v>
      </c>
      <c r="DA56" s="71" t="s">
        <v>839</v>
      </c>
    </row>
    <row r="57" spans="1:105" ht="12" customHeight="1" x14ac:dyDescent="0.25">
      <c r="A57" s="59" t="s">
        <v>162</v>
      </c>
      <c r="B57" s="232">
        <v>3.3557692466755009</v>
      </c>
      <c r="C57" s="232">
        <v>3.0486566086549849</v>
      </c>
      <c r="D57" s="232">
        <v>2.9397854123639529</v>
      </c>
      <c r="E57" s="232">
        <v>2.7503900891417881</v>
      </c>
      <c r="F57" s="232">
        <v>3.8039282327899961</v>
      </c>
      <c r="G57" s="232">
        <v>3.808749330502208</v>
      </c>
      <c r="H57" s="232">
        <v>3.1854811511015289</v>
      </c>
      <c r="I57" s="232">
        <v>4.1993705903958114</v>
      </c>
      <c r="J57" s="232">
        <v>4.1377861646810787</v>
      </c>
      <c r="K57" s="232">
        <v>1.8742280115100289</v>
      </c>
      <c r="L57" s="232">
        <v>2.5682460804124458</v>
      </c>
      <c r="M57" s="232">
        <v>2.5766820134626141</v>
      </c>
      <c r="N57" s="232">
        <v>0.91391458742086473</v>
      </c>
      <c r="O57" s="232">
        <v>0.74573396635839229</v>
      </c>
      <c r="P57" s="232">
        <v>6.8596608227164844E-3</v>
      </c>
      <c r="Q57" s="232">
        <v>0.27800608207954658</v>
      </c>
      <c r="R57" s="232">
        <v>0.36419092977854611</v>
      </c>
      <c r="S57" s="232">
        <v>0.35586569966660542</v>
      </c>
      <c r="T57" s="232">
        <v>0.46318595264098572</v>
      </c>
      <c r="U57" s="232">
        <v>0.88045490596963227</v>
      </c>
      <c r="V57" s="232">
        <v>0.60911605604897379</v>
      </c>
      <c r="W57" s="232">
        <v>0.51272915972260913</v>
      </c>
      <c r="DA57" s="71" t="s">
        <v>840</v>
      </c>
    </row>
    <row r="58" spans="1:105" ht="12" customHeight="1" x14ac:dyDescent="0.25">
      <c r="A58" s="60" t="s">
        <v>535</v>
      </c>
      <c r="B58" s="264">
        <v>23.456517901069009</v>
      </c>
      <c r="C58" s="264">
        <v>21.34106602985651</v>
      </c>
      <c r="D58" s="264">
        <v>20.794335439439099</v>
      </c>
      <c r="E58" s="264">
        <v>20.817880972797571</v>
      </c>
      <c r="F58" s="264">
        <v>25.902006969912382</v>
      </c>
      <c r="G58" s="264">
        <v>26.249860260446219</v>
      </c>
      <c r="H58" s="264">
        <v>21.70335107215659</v>
      </c>
      <c r="I58" s="264">
        <v>25.738112845798739</v>
      </c>
      <c r="J58" s="264">
        <v>27.060669541903231</v>
      </c>
      <c r="K58" s="264">
        <v>11.541497586021711</v>
      </c>
      <c r="L58" s="264">
        <v>16.265809375820421</v>
      </c>
      <c r="M58" s="264">
        <v>21.376839076178641</v>
      </c>
      <c r="N58" s="264">
        <v>4.0995307954133597</v>
      </c>
      <c r="O58" s="264">
        <v>4.4847195425795308</v>
      </c>
      <c r="P58" s="264">
        <v>3.4194376022689148E-2</v>
      </c>
      <c r="Q58" s="264">
        <v>1.355403588187498</v>
      </c>
      <c r="R58" s="264">
        <v>1.8992515503414269</v>
      </c>
      <c r="S58" s="264">
        <v>1.5693376667275269</v>
      </c>
      <c r="T58" s="264">
        <v>2.2513000728916062</v>
      </c>
      <c r="U58" s="264">
        <v>4.843795553610148</v>
      </c>
      <c r="V58" s="264">
        <v>4.0555642163246706</v>
      </c>
      <c r="W58" s="264">
        <v>2.5642380209065481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5.2895022148727636E-4</v>
      </c>
      <c r="R61" s="231">
        <v>1.220942096950106E-3</v>
      </c>
      <c r="S61" s="231">
        <v>8.6889962217736975E-4</v>
      </c>
      <c r="T61" s="231">
        <v>7.4786600227027327E-3</v>
      </c>
      <c r="U61" s="231">
        <v>2.1647956054608401E-2</v>
      </c>
      <c r="V61" s="231">
        <v>2.2328422287355831E-2</v>
      </c>
      <c r="W61" s="231">
        <v>1.0347270935979451E-2</v>
      </c>
      <c r="DA61" s="73" t="s">
        <v>844</v>
      </c>
    </row>
    <row r="62" spans="1:105" ht="12" customHeight="1" x14ac:dyDescent="0.25">
      <c r="A62" s="64" t="s">
        <v>160</v>
      </c>
      <c r="B62" s="231">
        <v>2.1327789935195929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0.18268860887726851</v>
      </c>
      <c r="P62" s="231">
        <v>0</v>
      </c>
      <c r="Q62" s="231">
        <v>2.901189138918452E-3</v>
      </c>
      <c r="R62" s="231">
        <v>4.2172416188874847E-3</v>
      </c>
      <c r="S62" s="231">
        <v>6.05046269852824E-3</v>
      </c>
      <c r="T62" s="231">
        <v>3.8792934368571202E-2</v>
      </c>
      <c r="U62" s="231">
        <v>8.4863248002724725E-2</v>
      </c>
      <c r="V62" s="231">
        <v>9.7640288545050816E-2</v>
      </c>
      <c r="W62" s="231">
        <v>4.3440295788453563E-2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0.32529384831267788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21.323738907549409</v>
      </c>
      <c r="C65" s="231">
        <v>21.34106602985651</v>
      </c>
      <c r="D65" s="231">
        <v>20.794335439439099</v>
      </c>
      <c r="E65" s="231">
        <v>20.817880972797571</v>
      </c>
      <c r="F65" s="231">
        <v>25.902006969912382</v>
      </c>
      <c r="G65" s="231">
        <v>26.249860260446219</v>
      </c>
      <c r="H65" s="231">
        <v>21.70335107215659</v>
      </c>
      <c r="I65" s="231">
        <v>25.738112845798739</v>
      </c>
      <c r="J65" s="231">
        <v>27.060669541903231</v>
      </c>
      <c r="K65" s="231">
        <v>11.541497586021711</v>
      </c>
      <c r="L65" s="231">
        <v>16.265809375820421</v>
      </c>
      <c r="M65" s="231">
        <v>21.376839076178641</v>
      </c>
      <c r="N65" s="231">
        <v>3.774236947100682</v>
      </c>
      <c r="O65" s="231">
        <v>4.3020309337022624</v>
      </c>
      <c r="P65" s="231">
        <v>3.4194376022689148E-2</v>
      </c>
      <c r="Q65" s="231">
        <v>1.351973448827092</v>
      </c>
      <c r="R65" s="231">
        <v>1.8938133666255901</v>
      </c>
      <c r="S65" s="231">
        <v>1.5624183044068209</v>
      </c>
      <c r="T65" s="231">
        <v>2.2050284785003318</v>
      </c>
      <c r="U65" s="231">
        <v>4.737284349552815</v>
      </c>
      <c r="V65" s="231">
        <v>3.9355955054922638</v>
      </c>
      <c r="W65" s="231">
        <v>2.5104504541821151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454.343388</v>
      </c>
      <c r="C70" s="281">
        <v>442.27398599999998</v>
      </c>
      <c r="D70" s="281">
        <v>431.52215999999999</v>
      </c>
      <c r="E70" s="281">
        <v>424.89319399999999</v>
      </c>
      <c r="F70" s="281">
        <v>493.64335299999999</v>
      </c>
      <c r="G70" s="281">
        <v>498.88823500000001</v>
      </c>
      <c r="H70" s="281">
        <v>428.46250600000002</v>
      </c>
      <c r="I70" s="281">
        <v>481.87858199999999</v>
      </c>
      <c r="J70" s="281">
        <v>498.22949799999998</v>
      </c>
      <c r="K70" s="281">
        <v>247.30416249999999</v>
      </c>
      <c r="L70" s="281">
        <v>324.69019300000002</v>
      </c>
      <c r="M70" s="281">
        <v>446.73866400000003</v>
      </c>
      <c r="N70" s="281">
        <v>164.30328566251001</v>
      </c>
      <c r="O70" s="281">
        <v>124.777931872148</v>
      </c>
      <c r="P70" s="281">
        <v>3.1819298279711301</v>
      </c>
      <c r="Q70" s="281">
        <v>39.905804399435503</v>
      </c>
      <c r="R70" s="281">
        <v>52.0814123286981</v>
      </c>
      <c r="S70" s="281">
        <v>42.521250000000002</v>
      </c>
      <c r="T70" s="281">
        <v>75.924734000000001</v>
      </c>
      <c r="U70" s="281">
        <v>132.204871</v>
      </c>
      <c r="V70" s="281">
        <v>114.605468</v>
      </c>
      <c r="W70" s="281">
        <v>82.279985999999994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17.895376768683761</v>
      </c>
      <c r="C72" s="225">
        <v>16.179247858420862</v>
      </c>
      <c r="D72" s="225">
        <v>16.200957004004419</v>
      </c>
      <c r="E72" s="225">
        <v>6.5988655128326306</v>
      </c>
      <c r="F72" s="225">
        <v>7.2903653540035913</v>
      </c>
      <c r="G72" s="225">
        <v>7.2509125539579209</v>
      </c>
      <c r="H72" s="225">
        <v>3.5597890559414891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3.3480423349156969E-2</v>
      </c>
      <c r="C77" s="262">
        <v>2.8780519629645149E-2</v>
      </c>
      <c r="D77" s="262">
        <v>2.8651506327393151E-2</v>
      </c>
      <c r="E77" s="262">
        <v>1.126086103802333E-2</v>
      </c>
      <c r="F77" s="262">
        <v>1.320209060787091E-2</v>
      </c>
      <c r="G77" s="262">
        <v>1.3054833180740161E-2</v>
      </c>
      <c r="H77" s="262">
        <v>6.4294617242453972E-3</v>
      </c>
      <c r="I77" s="262">
        <v>0</v>
      </c>
      <c r="J77" s="262">
        <v>0</v>
      </c>
      <c r="K77" s="262">
        <v>0</v>
      </c>
      <c r="L77" s="262">
        <v>0</v>
      </c>
      <c r="M77" s="262">
        <v>0</v>
      </c>
      <c r="N77" s="262">
        <v>0</v>
      </c>
      <c r="O77" s="262">
        <v>0</v>
      </c>
      <c r="P77" s="262">
        <v>0</v>
      </c>
      <c r="Q77" s="262">
        <v>0</v>
      </c>
      <c r="R77" s="262">
        <v>0</v>
      </c>
      <c r="S77" s="262">
        <v>0</v>
      </c>
      <c r="T77" s="262">
        <v>0</v>
      </c>
      <c r="U77" s="262">
        <v>0</v>
      </c>
      <c r="V77" s="262">
        <v>0</v>
      </c>
      <c r="W77" s="262">
        <v>0</v>
      </c>
      <c r="DA77" s="68" t="s">
        <v>859</v>
      </c>
    </row>
    <row r="78" spans="1:105" ht="12" customHeight="1" x14ac:dyDescent="0.25">
      <c r="A78" s="37" t="s">
        <v>160</v>
      </c>
      <c r="B78" s="228">
        <v>3.044200503859553E-3</v>
      </c>
      <c r="C78" s="228">
        <v>0</v>
      </c>
      <c r="D78" s="228">
        <v>0</v>
      </c>
      <c r="E78" s="228">
        <v>0</v>
      </c>
      <c r="F78" s="228">
        <v>0</v>
      </c>
      <c r="G78" s="228">
        <v>0</v>
      </c>
      <c r="H78" s="228">
        <v>0</v>
      </c>
      <c r="I78" s="228">
        <v>0</v>
      </c>
      <c r="J78" s="228">
        <v>0</v>
      </c>
      <c r="K78" s="228">
        <v>0</v>
      </c>
      <c r="L78" s="228">
        <v>0</v>
      </c>
      <c r="M78" s="228">
        <v>0</v>
      </c>
      <c r="N78" s="228">
        <v>0</v>
      </c>
      <c r="O78" s="228">
        <v>0</v>
      </c>
      <c r="P78" s="228">
        <v>0</v>
      </c>
      <c r="Q78" s="228">
        <v>0</v>
      </c>
      <c r="R78" s="228">
        <v>0</v>
      </c>
      <c r="S78" s="228">
        <v>0</v>
      </c>
      <c r="T78" s="228">
        <v>0</v>
      </c>
      <c r="U78" s="228">
        <v>0</v>
      </c>
      <c r="V78" s="228">
        <v>0</v>
      </c>
      <c r="W78" s="228">
        <v>0</v>
      </c>
      <c r="DA78" s="69" t="s">
        <v>860</v>
      </c>
    </row>
    <row r="79" spans="1:105" ht="12" customHeight="1" x14ac:dyDescent="0.25">
      <c r="A79" s="37" t="s">
        <v>162</v>
      </c>
      <c r="B79" s="228">
        <v>3.0436222845297421E-2</v>
      </c>
      <c r="C79" s="228">
        <v>2.8780519629645149E-2</v>
      </c>
      <c r="D79" s="228">
        <v>2.8651506327393151E-2</v>
      </c>
      <c r="E79" s="228">
        <v>1.126086103802333E-2</v>
      </c>
      <c r="F79" s="228">
        <v>1.320209060787091E-2</v>
      </c>
      <c r="G79" s="228">
        <v>1.3054833180740161E-2</v>
      </c>
      <c r="H79" s="228">
        <v>6.4294617242453972E-3</v>
      </c>
      <c r="I79" s="228">
        <v>0</v>
      </c>
      <c r="J79" s="228">
        <v>0</v>
      </c>
      <c r="K79" s="228">
        <v>0</v>
      </c>
      <c r="L79" s="228">
        <v>0</v>
      </c>
      <c r="M79" s="228">
        <v>0</v>
      </c>
      <c r="N79" s="228">
        <v>0</v>
      </c>
      <c r="O79" s="228">
        <v>0</v>
      </c>
      <c r="P79" s="228">
        <v>0</v>
      </c>
      <c r="Q79" s="228">
        <v>0</v>
      </c>
      <c r="R79" s="228">
        <v>0</v>
      </c>
      <c r="S79" s="228">
        <v>0</v>
      </c>
      <c r="T79" s="228">
        <v>0</v>
      </c>
      <c r="U79" s="228">
        <v>0</v>
      </c>
      <c r="V79" s="228">
        <v>0</v>
      </c>
      <c r="W79" s="228">
        <v>0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2.887891544887343</v>
      </c>
      <c r="C83" s="263">
        <v>2.48249606730284</v>
      </c>
      <c r="D83" s="263">
        <v>2.4713678799180512</v>
      </c>
      <c r="E83" s="263">
        <v>0.97131822500320053</v>
      </c>
      <c r="F83" s="263">
        <v>1.138761163313277</v>
      </c>
      <c r="G83" s="263">
        <v>1.1260593084323569</v>
      </c>
      <c r="H83" s="263">
        <v>0.5545804471463649</v>
      </c>
      <c r="I83" s="263">
        <v>0</v>
      </c>
      <c r="J83" s="263">
        <v>0</v>
      </c>
      <c r="K83" s="263">
        <v>0</v>
      </c>
      <c r="L83" s="263">
        <v>0</v>
      </c>
      <c r="M83" s="263">
        <v>0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</v>
      </c>
      <c r="DA83" s="70" t="s">
        <v>865</v>
      </c>
    </row>
    <row r="84" spans="1:105" ht="12" customHeight="1" x14ac:dyDescent="0.25">
      <c r="A84" s="60" t="s">
        <v>562</v>
      </c>
      <c r="B84" s="264">
        <v>2.887891544887343</v>
      </c>
      <c r="C84" s="264">
        <v>2.48249606730284</v>
      </c>
      <c r="D84" s="264">
        <v>2.4713678799180512</v>
      </c>
      <c r="E84" s="264">
        <v>0.97131822500320053</v>
      </c>
      <c r="F84" s="264">
        <v>1.138761163313277</v>
      </c>
      <c r="G84" s="264">
        <v>1.1260593084323569</v>
      </c>
      <c r="H84" s="264">
        <v>0.5545804471463649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866</v>
      </c>
    </row>
    <row r="85" spans="1:105" ht="12" customHeight="1" x14ac:dyDescent="0.25">
      <c r="A85" s="59" t="s">
        <v>33</v>
      </c>
      <c r="B85" s="232">
        <v>0</v>
      </c>
      <c r="C85" s="232">
        <v>0</v>
      </c>
      <c r="D85" s="232">
        <v>0</v>
      </c>
      <c r="E85" s="232">
        <v>0</v>
      </c>
      <c r="F85" s="232">
        <v>0</v>
      </c>
      <c r="G85" s="232">
        <v>0</v>
      </c>
      <c r="H85" s="232">
        <v>0</v>
      </c>
      <c r="I85" s="232">
        <v>0</v>
      </c>
      <c r="J85" s="232">
        <v>0</v>
      </c>
      <c r="K85" s="232">
        <v>0</v>
      </c>
      <c r="L85" s="232">
        <v>0</v>
      </c>
      <c r="M85" s="232">
        <v>0</v>
      </c>
      <c r="N85" s="232">
        <v>0</v>
      </c>
      <c r="O85" s="232">
        <v>0</v>
      </c>
      <c r="P85" s="232">
        <v>0</v>
      </c>
      <c r="Q85" s="232">
        <v>0</v>
      </c>
      <c r="R85" s="232">
        <v>0</v>
      </c>
      <c r="S85" s="232">
        <v>0</v>
      </c>
      <c r="T85" s="232">
        <v>0</v>
      </c>
      <c r="U85" s="232">
        <v>0</v>
      </c>
      <c r="V85" s="232">
        <v>0</v>
      </c>
      <c r="W85" s="232">
        <v>0</v>
      </c>
      <c r="DA85" s="71" t="s">
        <v>867</v>
      </c>
    </row>
    <row r="86" spans="1:105" ht="12" customHeight="1" x14ac:dyDescent="0.25">
      <c r="A86" s="59" t="s">
        <v>160</v>
      </c>
      <c r="B86" s="232">
        <v>0.26258093586081122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1" t="s">
        <v>868</v>
      </c>
    </row>
    <row r="87" spans="1:105" ht="12" customHeight="1" x14ac:dyDescent="0.25">
      <c r="A87" s="59" t="s">
        <v>70</v>
      </c>
      <c r="B87" s="232">
        <v>0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869</v>
      </c>
    </row>
    <row r="88" spans="1:105" ht="12" customHeight="1" x14ac:dyDescent="0.25">
      <c r="A88" s="59" t="s">
        <v>162</v>
      </c>
      <c r="B88" s="232">
        <v>2.6253106090265308</v>
      </c>
      <c r="C88" s="232">
        <v>2.48249606730284</v>
      </c>
      <c r="D88" s="232">
        <v>2.4713678799180512</v>
      </c>
      <c r="E88" s="232">
        <v>0.97131822500320053</v>
      </c>
      <c r="F88" s="232">
        <v>1.138761163313277</v>
      </c>
      <c r="G88" s="232">
        <v>1.1260593084323569</v>
      </c>
      <c r="H88" s="232">
        <v>0.5545804471463649</v>
      </c>
      <c r="I88" s="232">
        <v>0</v>
      </c>
      <c r="J88" s="232">
        <v>0</v>
      </c>
      <c r="K88" s="232">
        <v>0</v>
      </c>
      <c r="L88" s="232">
        <v>0</v>
      </c>
      <c r="M88" s="232">
        <v>0</v>
      </c>
      <c r="N88" s="232">
        <v>0</v>
      </c>
      <c r="O88" s="232">
        <v>0</v>
      </c>
      <c r="P88" s="232">
        <v>0</v>
      </c>
      <c r="Q88" s="232">
        <v>0</v>
      </c>
      <c r="R88" s="232">
        <v>0</v>
      </c>
      <c r="S88" s="232">
        <v>0</v>
      </c>
      <c r="T88" s="232">
        <v>0</v>
      </c>
      <c r="U88" s="232">
        <v>0</v>
      </c>
      <c r="V88" s="232">
        <v>0</v>
      </c>
      <c r="W88" s="232">
        <v>0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5.5387744522400473</v>
      </c>
      <c r="C90" s="296">
        <v>4.7612542166640646</v>
      </c>
      <c r="D90" s="296">
        <v>4.7399111298380596</v>
      </c>
      <c r="E90" s="296">
        <v>1.8629205723349791</v>
      </c>
      <c r="F90" s="296">
        <v>2.184064443046382</v>
      </c>
      <c r="G90" s="296">
        <v>2.1597031717808282</v>
      </c>
      <c r="H90" s="296">
        <v>1.0636465963565029</v>
      </c>
      <c r="I90" s="296">
        <v>0</v>
      </c>
      <c r="J90" s="296">
        <v>0</v>
      </c>
      <c r="K90" s="296">
        <v>0</v>
      </c>
      <c r="L90" s="296">
        <v>0</v>
      </c>
      <c r="M90" s="296">
        <v>0</v>
      </c>
      <c r="N90" s="296">
        <v>0</v>
      </c>
      <c r="O90" s="296">
        <v>0</v>
      </c>
      <c r="P90" s="296">
        <v>0</v>
      </c>
      <c r="Q90" s="296">
        <v>0</v>
      </c>
      <c r="R90" s="296">
        <v>0</v>
      </c>
      <c r="S90" s="296">
        <v>0</v>
      </c>
      <c r="T90" s="296">
        <v>0</v>
      </c>
      <c r="U90" s="296">
        <v>0</v>
      </c>
      <c r="V90" s="296">
        <v>0</v>
      </c>
      <c r="W90" s="296">
        <v>0</v>
      </c>
      <c r="DA90" s="70" t="s">
        <v>872</v>
      </c>
    </row>
    <row r="91" spans="1:105" ht="12" customHeight="1" x14ac:dyDescent="0.25">
      <c r="A91" s="60" t="s">
        <v>521</v>
      </c>
      <c r="B91" s="264">
        <v>5.5387744522400473</v>
      </c>
      <c r="C91" s="264">
        <v>4.7612542166640646</v>
      </c>
      <c r="D91" s="264">
        <v>4.7399111298380596</v>
      </c>
      <c r="E91" s="264">
        <v>1.8629205723349791</v>
      </c>
      <c r="F91" s="264">
        <v>2.184064443046382</v>
      </c>
      <c r="G91" s="264">
        <v>2.1597031717808282</v>
      </c>
      <c r="H91" s="264">
        <v>1.0636465963565029</v>
      </c>
      <c r="I91" s="264">
        <v>0</v>
      </c>
      <c r="J91" s="264">
        <v>0</v>
      </c>
      <c r="K91" s="264">
        <v>0</v>
      </c>
      <c r="L91" s="264">
        <v>0</v>
      </c>
      <c r="M91" s="264">
        <v>0</v>
      </c>
      <c r="N91" s="264">
        <v>0</v>
      </c>
      <c r="O91" s="264">
        <v>0</v>
      </c>
      <c r="P91" s="264">
        <v>0</v>
      </c>
      <c r="Q91" s="264">
        <v>0</v>
      </c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DA91" s="72" t="s">
        <v>873</v>
      </c>
    </row>
    <row r="92" spans="1:105" ht="12" customHeight="1" x14ac:dyDescent="0.25">
      <c r="A92" s="59" t="s">
        <v>33</v>
      </c>
      <c r="B92" s="299">
        <v>0</v>
      </c>
      <c r="C92" s="299">
        <v>0</v>
      </c>
      <c r="D92" s="299">
        <v>0</v>
      </c>
      <c r="E92" s="299">
        <v>0</v>
      </c>
      <c r="F92" s="299">
        <v>0</v>
      </c>
      <c r="G92" s="299">
        <v>0</v>
      </c>
      <c r="H92" s="299">
        <v>0</v>
      </c>
      <c r="I92" s="299">
        <v>0</v>
      </c>
      <c r="J92" s="299">
        <v>0</v>
      </c>
      <c r="K92" s="299">
        <v>0</v>
      </c>
      <c r="L92" s="299">
        <v>0</v>
      </c>
      <c r="M92" s="299">
        <v>0</v>
      </c>
      <c r="N92" s="299">
        <v>0</v>
      </c>
      <c r="O92" s="299">
        <v>0</v>
      </c>
      <c r="P92" s="299">
        <v>0</v>
      </c>
      <c r="Q92" s="299">
        <v>0</v>
      </c>
      <c r="R92" s="299">
        <v>0</v>
      </c>
      <c r="S92" s="299">
        <v>0</v>
      </c>
      <c r="T92" s="299">
        <v>0</v>
      </c>
      <c r="U92" s="299">
        <v>0</v>
      </c>
      <c r="V92" s="299">
        <v>0</v>
      </c>
      <c r="W92" s="299">
        <v>0</v>
      </c>
      <c r="DA92" s="71" t="s">
        <v>874</v>
      </c>
    </row>
    <row r="93" spans="1:105" ht="12" customHeight="1" x14ac:dyDescent="0.25">
      <c r="A93" s="59" t="s">
        <v>160</v>
      </c>
      <c r="B93" s="299">
        <v>0.5036119108302175</v>
      </c>
      <c r="C93" s="299">
        <v>0</v>
      </c>
      <c r="D93" s="299">
        <v>0</v>
      </c>
      <c r="E93" s="299">
        <v>0</v>
      </c>
      <c r="F93" s="299">
        <v>0</v>
      </c>
      <c r="G93" s="299">
        <v>0</v>
      </c>
      <c r="H93" s="299">
        <v>0</v>
      </c>
      <c r="I93" s="299">
        <v>0</v>
      </c>
      <c r="J93" s="299">
        <v>0</v>
      </c>
      <c r="K93" s="299">
        <v>0</v>
      </c>
      <c r="L93" s="299">
        <v>0</v>
      </c>
      <c r="M93" s="299">
        <v>0</v>
      </c>
      <c r="N93" s="299">
        <v>0</v>
      </c>
      <c r="O93" s="299">
        <v>0</v>
      </c>
      <c r="P93" s="299">
        <v>0</v>
      </c>
      <c r="Q93" s="299">
        <v>0</v>
      </c>
      <c r="R93" s="299">
        <v>0</v>
      </c>
      <c r="S93" s="299">
        <v>0</v>
      </c>
      <c r="T93" s="299">
        <v>0</v>
      </c>
      <c r="U93" s="299">
        <v>0</v>
      </c>
      <c r="V93" s="299">
        <v>0</v>
      </c>
      <c r="W93" s="299">
        <v>0</v>
      </c>
      <c r="DA93" s="71" t="s">
        <v>875</v>
      </c>
    </row>
    <row r="94" spans="1:105" ht="12" customHeight="1" x14ac:dyDescent="0.25">
      <c r="A94" s="59" t="s">
        <v>70</v>
      </c>
      <c r="B94" s="299">
        <v>0</v>
      </c>
      <c r="C94" s="299">
        <v>0</v>
      </c>
      <c r="D94" s="299">
        <v>0</v>
      </c>
      <c r="E94" s="299">
        <v>0</v>
      </c>
      <c r="F94" s="299">
        <v>0</v>
      </c>
      <c r="G94" s="299">
        <v>0</v>
      </c>
      <c r="H94" s="299">
        <v>0</v>
      </c>
      <c r="I94" s="299">
        <v>0</v>
      </c>
      <c r="J94" s="299">
        <v>0</v>
      </c>
      <c r="K94" s="299">
        <v>0</v>
      </c>
      <c r="L94" s="299">
        <v>0</v>
      </c>
      <c r="M94" s="299">
        <v>0</v>
      </c>
      <c r="N94" s="299">
        <v>0</v>
      </c>
      <c r="O94" s="299">
        <v>0</v>
      </c>
      <c r="P94" s="299">
        <v>0</v>
      </c>
      <c r="Q94" s="299">
        <v>0</v>
      </c>
      <c r="R94" s="299">
        <v>0</v>
      </c>
      <c r="S94" s="299">
        <v>0</v>
      </c>
      <c r="T94" s="299">
        <v>0</v>
      </c>
      <c r="U94" s="299">
        <v>0</v>
      </c>
      <c r="V94" s="299">
        <v>0</v>
      </c>
      <c r="W94" s="299">
        <v>0</v>
      </c>
      <c r="DA94" s="71" t="s">
        <v>876</v>
      </c>
    </row>
    <row r="95" spans="1:105" ht="12" customHeight="1" x14ac:dyDescent="0.25">
      <c r="A95" s="59" t="s">
        <v>162</v>
      </c>
      <c r="B95" s="299">
        <v>5.0351625414098304</v>
      </c>
      <c r="C95" s="299">
        <v>4.7612542166640646</v>
      </c>
      <c r="D95" s="299">
        <v>4.7399111298380596</v>
      </c>
      <c r="E95" s="299">
        <v>1.8629205723349791</v>
      </c>
      <c r="F95" s="299">
        <v>2.184064443046382</v>
      </c>
      <c r="G95" s="299">
        <v>2.1597031717808282</v>
      </c>
      <c r="H95" s="299">
        <v>1.0636465963565029</v>
      </c>
      <c r="I95" s="299">
        <v>0</v>
      </c>
      <c r="J95" s="299">
        <v>0</v>
      </c>
      <c r="K95" s="299">
        <v>0</v>
      </c>
      <c r="L95" s="299">
        <v>0</v>
      </c>
      <c r="M95" s="299">
        <v>0</v>
      </c>
      <c r="N95" s="299">
        <v>0</v>
      </c>
      <c r="O95" s="299">
        <v>0</v>
      </c>
      <c r="P95" s="299">
        <v>0</v>
      </c>
      <c r="Q95" s="299">
        <v>0</v>
      </c>
      <c r="R95" s="299">
        <v>0</v>
      </c>
      <c r="S95" s="299">
        <v>0</v>
      </c>
      <c r="T95" s="299">
        <v>0</v>
      </c>
      <c r="U95" s="299">
        <v>0</v>
      </c>
      <c r="V95" s="299">
        <v>0</v>
      </c>
      <c r="W95" s="299">
        <v>0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9.4352303482072166</v>
      </c>
      <c r="C97" s="296">
        <f t="shared" si="2"/>
        <v>8.9067170548243109</v>
      </c>
      <c r="D97" s="296">
        <f t="shared" si="2"/>
        <v>8.9610264879209165</v>
      </c>
      <c r="E97" s="296">
        <f t="shared" si="2"/>
        <v>3.7533658544564275</v>
      </c>
      <c r="F97" s="296">
        <f t="shared" si="2"/>
        <v>3.9543376570360618</v>
      </c>
      <c r="G97" s="296">
        <f t="shared" si="2"/>
        <v>3.9520952405639949</v>
      </c>
      <c r="H97" s="296">
        <f t="shared" si="2"/>
        <v>1.9351325507143762</v>
      </c>
      <c r="I97" s="296">
        <f t="shared" si="2"/>
        <v>0</v>
      </c>
      <c r="J97" s="296">
        <f t="shared" si="2"/>
        <v>0</v>
      </c>
      <c r="K97" s="296">
        <f t="shared" si="2"/>
        <v>0</v>
      </c>
      <c r="L97" s="296">
        <f t="shared" si="2"/>
        <v>0</v>
      </c>
      <c r="M97" s="296">
        <f t="shared" si="2"/>
        <v>0</v>
      </c>
      <c r="N97" s="296">
        <f t="shared" si="2"/>
        <v>0</v>
      </c>
      <c r="O97" s="296">
        <f t="shared" si="2"/>
        <v>0</v>
      </c>
      <c r="P97" s="296">
        <f t="shared" si="2"/>
        <v>0</v>
      </c>
      <c r="Q97" s="296">
        <f t="shared" si="2"/>
        <v>0</v>
      </c>
      <c r="R97" s="296">
        <f t="shared" si="2"/>
        <v>0</v>
      </c>
      <c r="S97" s="296">
        <f t="shared" si="2"/>
        <v>0</v>
      </c>
      <c r="T97" s="296">
        <f t="shared" si="2"/>
        <v>0</v>
      </c>
      <c r="U97" s="296">
        <f t="shared" si="2"/>
        <v>0</v>
      </c>
      <c r="V97" s="296">
        <f t="shared" si="2"/>
        <v>0</v>
      </c>
      <c r="W97" s="296">
        <f t="shared" si="2"/>
        <v>0</v>
      </c>
      <c r="DA97" s="70"/>
    </row>
    <row r="98" spans="1:105" ht="12" customHeight="1" x14ac:dyDescent="0.25">
      <c r="A98" s="60" t="s">
        <v>530</v>
      </c>
      <c r="B98" s="264">
        <v>1.2677343866576809</v>
      </c>
      <c r="C98" s="264">
        <v>1.0868506369892319</v>
      </c>
      <c r="D98" s="264">
        <v>1.0801169246762721</v>
      </c>
      <c r="E98" s="264">
        <v>0.42338298725469559</v>
      </c>
      <c r="F98" s="264">
        <v>0.50180720003116963</v>
      </c>
      <c r="G98" s="264">
        <v>0.49669358581479411</v>
      </c>
      <c r="H98" s="264">
        <v>0.24301658219514499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4">
        <v>0</v>
      </c>
      <c r="O98" s="264">
        <v>0</v>
      </c>
      <c r="P98" s="264">
        <v>0</v>
      </c>
      <c r="Q98" s="264">
        <v>0</v>
      </c>
      <c r="R98" s="264">
        <v>0</v>
      </c>
      <c r="S98" s="264">
        <v>0</v>
      </c>
      <c r="T98" s="264">
        <v>0</v>
      </c>
      <c r="U98" s="264">
        <v>0</v>
      </c>
      <c r="V98" s="264">
        <v>0</v>
      </c>
      <c r="W98" s="264">
        <v>0</v>
      </c>
      <c r="DA98" s="72" t="s">
        <v>879</v>
      </c>
    </row>
    <row r="99" spans="1:105" ht="12" customHeight="1" x14ac:dyDescent="0.25">
      <c r="A99" s="59" t="s">
        <v>33</v>
      </c>
      <c r="B99" s="232">
        <v>0</v>
      </c>
      <c r="C99" s="232">
        <v>0</v>
      </c>
      <c r="D99" s="232">
        <v>0</v>
      </c>
      <c r="E99" s="232">
        <v>0</v>
      </c>
      <c r="F99" s="232">
        <v>0</v>
      </c>
      <c r="G99" s="232">
        <v>0</v>
      </c>
      <c r="H99" s="232">
        <v>0</v>
      </c>
      <c r="I99" s="232">
        <v>0</v>
      </c>
      <c r="J99" s="232">
        <v>0</v>
      </c>
      <c r="K99" s="232">
        <v>0</v>
      </c>
      <c r="L99" s="232">
        <v>0</v>
      </c>
      <c r="M99" s="232">
        <v>0</v>
      </c>
      <c r="N99" s="232">
        <v>0</v>
      </c>
      <c r="O99" s="232">
        <v>0</v>
      </c>
      <c r="P99" s="232">
        <v>0</v>
      </c>
      <c r="Q99" s="232">
        <v>0</v>
      </c>
      <c r="R99" s="232">
        <v>0</v>
      </c>
      <c r="S99" s="232">
        <v>0</v>
      </c>
      <c r="T99" s="232">
        <v>0</v>
      </c>
      <c r="U99" s="232">
        <v>0</v>
      </c>
      <c r="V99" s="232">
        <v>0</v>
      </c>
      <c r="W99" s="232">
        <v>0</v>
      </c>
      <c r="DA99" s="71" t="s">
        <v>880</v>
      </c>
    </row>
    <row r="100" spans="1:105" ht="12" customHeight="1" x14ac:dyDescent="0.25">
      <c r="A100" s="59" t="s">
        <v>160</v>
      </c>
      <c r="B100" s="232">
        <v>0.1152684844625947</v>
      </c>
      <c r="C100" s="232">
        <v>0</v>
      </c>
      <c r="D100" s="232">
        <v>0</v>
      </c>
      <c r="E100" s="232">
        <v>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DA100" s="71" t="s">
        <v>881</v>
      </c>
    </row>
    <row r="101" spans="1:105" ht="12" customHeight="1" x14ac:dyDescent="0.25">
      <c r="A101" s="59" t="s">
        <v>162</v>
      </c>
      <c r="B101" s="232">
        <v>1.1524659021950869</v>
      </c>
      <c r="C101" s="232">
        <v>1.0868506369892319</v>
      </c>
      <c r="D101" s="232">
        <v>1.0801169246762721</v>
      </c>
      <c r="E101" s="232">
        <v>0.42338298725469559</v>
      </c>
      <c r="F101" s="232">
        <v>0.50180720003116963</v>
      </c>
      <c r="G101" s="232">
        <v>0.49669358581479411</v>
      </c>
      <c r="H101" s="232">
        <v>0.24301658219514499</v>
      </c>
      <c r="I101" s="232">
        <v>0</v>
      </c>
      <c r="J101" s="232">
        <v>0</v>
      </c>
      <c r="K101" s="232">
        <v>0</v>
      </c>
      <c r="L101" s="232">
        <v>0</v>
      </c>
      <c r="M101" s="232">
        <v>0</v>
      </c>
      <c r="N101" s="232">
        <v>0</v>
      </c>
      <c r="O101" s="232">
        <v>0</v>
      </c>
      <c r="P101" s="232">
        <v>0</v>
      </c>
      <c r="Q101" s="232">
        <v>0</v>
      </c>
      <c r="R101" s="232">
        <v>0</v>
      </c>
      <c r="S101" s="232">
        <v>0</v>
      </c>
      <c r="T101" s="232">
        <v>0</v>
      </c>
      <c r="U101" s="232">
        <v>0</v>
      </c>
      <c r="V101" s="232">
        <v>0</v>
      </c>
      <c r="W101" s="232">
        <v>0</v>
      </c>
      <c r="DA101" s="71" t="s">
        <v>882</v>
      </c>
    </row>
    <row r="102" spans="1:105" ht="12" customHeight="1" x14ac:dyDescent="0.25">
      <c r="A102" s="60" t="s">
        <v>535</v>
      </c>
      <c r="B102" s="264">
        <v>8.1674959615495357</v>
      </c>
      <c r="C102" s="264">
        <v>7.8198664178350787</v>
      </c>
      <c r="D102" s="264">
        <v>7.8809095632446438</v>
      </c>
      <c r="E102" s="264">
        <v>3.329982867201732</v>
      </c>
      <c r="F102" s="264">
        <v>3.452530457004892</v>
      </c>
      <c r="G102" s="264">
        <v>3.4554016547492008</v>
      </c>
      <c r="H102" s="264">
        <v>1.6921159685192311</v>
      </c>
      <c r="I102" s="264">
        <v>0</v>
      </c>
      <c r="J102" s="264">
        <v>0</v>
      </c>
      <c r="K102" s="264">
        <v>0</v>
      </c>
      <c r="L102" s="264">
        <v>0</v>
      </c>
      <c r="M102" s="264">
        <v>0</v>
      </c>
      <c r="N102" s="264">
        <v>0</v>
      </c>
      <c r="O102" s="264">
        <v>0</v>
      </c>
      <c r="P102" s="264">
        <v>0</v>
      </c>
      <c r="Q102" s="264">
        <v>0</v>
      </c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886</v>
      </c>
    </row>
    <row r="106" spans="1:105" ht="12" customHeight="1" x14ac:dyDescent="0.25">
      <c r="A106" s="64" t="s">
        <v>160</v>
      </c>
      <c r="B106" s="231">
        <v>0.74262786530881841</v>
      </c>
      <c r="C106" s="231">
        <v>0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DA106" s="73" t="s">
        <v>887</v>
      </c>
    </row>
    <row r="107" spans="1:105" ht="12" customHeight="1" x14ac:dyDescent="0.25">
      <c r="A107" s="64" t="s">
        <v>70</v>
      </c>
      <c r="B107" s="231">
        <v>0</v>
      </c>
      <c r="C107" s="231">
        <v>0</v>
      </c>
      <c r="D107" s="231">
        <v>0</v>
      </c>
      <c r="E107" s="231">
        <v>0</v>
      </c>
      <c r="F107" s="231">
        <v>0</v>
      </c>
      <c r="G107" s="231">
        <v>0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7.4248680962407176</v>
      </c>
      <c r="C109" s="231">
        <v>7.8198664178350787</v>
      </c>
      <c r="D109" s="231">
        <v>7.8809095632446438</v>
      </c>
      <c r="E109" s="231">
        <v>3.329982867201732</v>
      </c>
      <c r="F109" s="231">
        <v>3.452530457004892</v>
      </c>
      <c r="G109" s="231">
        <v>3.4554016547492008</v>
      </c>
      <c r="H109" s="231">
        <v>1.6921159685192311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173.16988517682901</v>
      </c>
      <c r="C115" s="225">
        <f t="shared" si="3"/>
        <v>145.35858140808921</v>
      </c>
      <c r="D115" s="225">
        <f t="shared" si="3"/>
        <v>144.2143260319672</v>
      </c>
      <c r="E115" s="225">
        <f t="shared" si="3"/>
        <v>145.53168808889075</v>
      </c>
      <c r="F115" s="225">
        <f t="shared" si="3"/>
        <v>165.65260053211003</v>
      </c>
      <c r="G115" s="225">
        <f t="shared" si="3"/>
        <v>160.96039689925902</v>
      </c>
      <c r="H115" s="225">
        <f t="shared" si="3"/>
        <v>161.90467710557181</v>
      </c>
      <c r="I115" s="225">
        <f t="shared" si="3"/>
        <v>185.6632475536486</v>
      </c>
      <c r="J115" s="225">
        <f t="shared" si="3"/>
        <v>180.25266452989715</v>
      </c>
      <c r="K115" s="225">
        <f t="shared" si="3"/>
        <v>146.68869120536749</v>
      </c>
      <c r="L115" s="225">
        <f t="shared" si="3"/>
        <v>164.24519206233532</v>
      </c>
      <c r="M115" s="225">
        <f t="shared" si="3"/>
        <v>141.07048837715072</v>
      </c>
      <c r="N115" s="225">
        <f t="shared" si="3"/>
        <v>141.91823799394962</v>
      </c>
      <c r="O115" s="225">
        <f t="shared" si="3"/>
        <v>146.32992547245669</v>
      </c>
      <c r="P115" s="225">
        <f t="shared" si="3"/>
        <v>121.39001992647189</v>
      </c>
      <c r="Q115" s="225">
        <f t="shared" si="3"/>
        <v>150.44411563232399</v>
      </c>
      <c r="R115" s="225">
        <f t="shared" si="3"/>
        <v>146.40720679286881</v>
      </c>
      <c r="S115" s="225">
        <f t="shared" si="3"/>
        <v>165.82278790354115</v>
      </c>
      <c r="T115" s="225">
        <f t="shared" si="3"/>
        <v>162.62710650331616</v>
      </c>
      <c r="U115" s="225">
        <f t="shared" si="3"/>
        <v>150.89834726353348</v>
      </c>
      <c r="V115" s="225">
        <f t="shared" si="3"/>
        <v>121.71321140259809</v>
      </c>
      <c r="W115" s="225">
        <f t="shared" si="3"/>
        <v>147.64748687593183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0.36289024967605632</v>
      </c>
      <c r="C120" s="262">
        <v>0.29482238823089141</v>
      </c>
      <c r="D120" s="262">
        <v>0.29137039272134813</v>
      </c>
      <c r="E120" s="262">
        <v>0.28719326759363289</v>
      </c>
      <c r="F120" s="262">
        <v>0.33999495699282439</v>
      </c>
      <c r="G120" s="262">
        <v>0.32914235931385238</v>
      </c>
      <c r="H120" s="262">
        <v>0.33165465783794179</v>
      </c>
      <c r="I120" s="262">
        <v>0.39466017045706181</v>
      </c>
      <c r="J120" s="262">
        <v>0.37524682678917309</v>
      </c>
      <c r="K120" s="262">
        <v>0.30884694952166392</v>
      </c>
      <c r="L120" s="262">
        <v>0.34366508406835311</v>
      </c>
      <c r="M120" s="262">
        <v>0.26918670455113458</v>
      </c>
      <c r="N120" s="262">
        <v>0.32270633868390608</v>
      </c>
      <c r="O120" s="262">
        <v>0.31127761258202841</v>
      </c>
      <c r="P120" s="262">
        <v>0.2660553865981769</v>
      </c>
      <c r="Q120" s="262">
        <v>0.33314631910386011</v>
      </c>
      <c r="R120" s="262">
        <v>0.3189208589321873</v>
      </c>
      <c r="S120" s="262">
        <v>0.37683538829273588</v>
      </c>
      <c r="T120" s="262">
        <v>0.36211910289518162</v>
      </c>
      <c r="U120" s="262">
        <v>0.32670737328590538</v>
      </c>
      <c r="V120" s="262">
        <v>0.24900183341336071</v>
      </c>
      <c r="W120" s="262">
        <v>0.32664095304411273</v>
      </c>
      <c r="DA120" s="68" t="s">
        <v>899</v>
      </c>
    </row>
    <row r="121" spans="1:105" ht="12" customHeight="1" x14ac:dyDescent="0.25">
      <c r="A121" s="37" t="s">
        <v>160</v>
      </c>
      <c r="B121" s="228">
        <v>3.2995720197109918E-2</v>
      </c>
      <c r="C121" s="228">
        <v>0</v>
      </c>
      <c r="D121" s="228">
        <v>0</v>
      </c>
      <c r="E121" s="228">
        <v>0</v>
      </c>
      <c r="F121" s="228">
        <v>0</v>
      </c>
      <c r="G121" s="228">
        <v>0</v>
      </c>
      <c r="H121" s="228">
        <v>0</v>
      </c>
      <c r="I121" s="228">
        <v>0</v>
      </c>
      <c r="J121" s="228">
        <v>0</v>
      </c>
      <c r="K121" s="228">
        <v>0</v>
      </c>
      <c r="L121" s="228">
        <v>0</v>
      </c>
      <c r="M121" s="228">
        <v>0</v>
      </c>
      <c r="N121" s="228">
        <v>0</v>
      </c>
      <c r="O121" s="228">
        <v>1.268014052547404E-2</v>
      </c>
      <c r="P121" s="228">
        <v>0</v>
      </c>
      <c r="Q121" s="228">
        <v>7.1336524839357587E-4</v>
      </c>
      <c r="R121" s="228">
        <v>7.0861150161542882E-4</v>
      </c>
      <c r="S121" s="228">
        <v>1.453665197655453E-3</v>
      </c>
      <c r="T121" s="228">
        <v>6.2605974395518443E-3</v>
      </c>
      <c r="U121" s="228">
        <v>5.7496060173552596E-3</v>
      </c>
      <c r="V121" s="228">
        <v>6.0280658271134697E-3</v>
      </c>
      <c r="W121" s="228">
        <v>5.5559853596016734E-3</v>
      </c>
      <c r="DA121" s="69" t="s">
        <v>900</v>
      </c>
    </row>
    <row r="122" spans="1:105" ht="12" customHeight="1" x14ac:dyDescent="0.25">
      <c r="A122" s="37" t="s">
        <v>162</v>
      </c>
      <c r="B122" s="228">
        <v>0.32989452947894637</v>
      </c>
      <c r="C122" s="228">
        <v>0.29482238823089141</v>
      </c>
      <c r="D122" s="228">
        <v>0.29137039272134813</v>
      </c>
      <c r="E122" s="228">
        <v>0.28719326759363289</v>
      </c>
      <c r="F122" s="228">
        <v>0.33999495699282439</v>
      </c>
      <c r="G122" s="228">
        <v>0.32914235931385238</v>
      </c>
      <c r="H122" s="228">
        <v>0.33165465783794179</v>
      </c>
      <c r="I122" s="228">
        <v>0.39466017045706181</v>
      </c>
      <c r="J122" s="228">
        <v>0.37524682678917309</v>
      </c>
      <c r="K122" s="228">
        <v>0.30884694952166392</v>
      </c>
      <c r="L122" s="228">
        <v>0.34366508406835311</v>
      </c>
      <c r="M122" s="228">
        <v>0.26918670455113458</v>
      </c>
      <c r="N122" s="228">
        <v>0.32270633868390608</v>
      </c>
      <c r="O122" s="228">
        <v>0.29859747205655429</v>
      </c>
      <c r="P122" s="228">
        <v>0.2660553865981769</v>
      </c>
      <c r="Q122" s="228">
        <v>0.33243295385546651</v>
      </c>
      <c r="R122" s="228">
        <v>0.31821224743057192</v>
      </c>
      <c r="S122" s="228">
        <v>0.37538172309508039</v>
      </c>
      <c r="T122" s="228">
        <v>0.35585850545562969</v>
      </c>
      <c r="U122" s="228">
        <v>0.32095776726855019</v>
      </c>
      <c r="V122" s="228">
        <v>0.2429737675862472</v>
      </c>
      <c r="W122" s="228">
        <v>0.32108496768451111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77.546941788639671</v>
      </c>
      <c r="C126" s="296">
        <v>63.001347097469647</v>
      </c>
      <c r="D126" s="296">
        <v>62.263681384290066</v>
      </c>
      <c r="E126" s="296">
        <v>61.371060875990551</v>
      </c>
      <c r="F126" s="296">
        <v>72.654388377448896</v>
      </c>
      <c r="G126" s="296">
        <v>70.335269136251242</v>
      </c>
      <c r="H126" s="296">
        <v>70.87212860706137</v>
      </c>
      <c r="I126" s="296">
        <v>84.335937083039482</v>
      </c>
      <c r="J126" s="296">
        <v>80.187450225978722</v>
      </c>
      <c r="K126" s="296">
        <v>65.998291322335419</v>
      </c>
      <c r="L126" s="296">
        <v>73.438667180577369</v>
      </c>
      <c r="M126" s="296">
        <v>57.523192554048663</v>
      </c>
      <c r="N126" s="296">
        <v>68.95993949433759</v>
      </c>
      <c r="O126" s="296">
        <v>66.517705902964522</v>
      </c>
      <c r="P126" s="296">
        <v>56.854053244749203</v>
      </c>
      <c r="Q126" s="296">
        <v>71.212181394155905</v>
      </c>
      <c r="R126" s="296">
        <v>68.185230681355421</v>
      </c>
      <c r="S126" s="296">
        <v>80.559909820388881</v>
      </c>
      <c r="T126" s="296">
        <v>77.577652654327437</v>
      </c>
      <c r="U126" s="296">
        <v>70.059979058474781</v>
      </c>
      <c r="V126" s="296">
        <v>53.451538020155283</v>
      </c>
      <c r="W126" s="296">
        <v>70.016709788862755</v>
      </c>
      <c r="DA126" s="70" t="s">
        <v>905</v>
      </c>
    </row>
    <row r="127" spans="1:105" ht="12" customHeight="1" x14ac:dyDescent="0.25">
      <c r="A127" s="60" t="s">
        <v>606</v>
      </c>
      <c r="B127" s="264">
        <v>77.546941788639671</v>
      </c>
      <c r="C127" s="264">
        <v>63.001347097469647</v>
      </c>
      <c r="D127" s="264">
        <v>62.263681384290066</v>
      </c>
      <c r="E127" s="264">
        <v>61.371060875990551</v>
      </c>
      <c r="F127" s="264">
        <v>72.654388377448896</v>
      </c>
      <c r="G127" s="264">
        <v>70.335269136251242</v>
      </c>
      <c r="H127" s="264">
        <v>70.87212860706137</v>
      </c>
      <c r="I127" s="264">
        <v>84.335937083039482</v>
      </c>
      <c r="J127" s="264">
        <v>80.187450225978722</v>
      </c>
      <c r="K127" s="264">
        <v>65.998291322335419</v>
      </c>
      <c r="L127" s="264">
        <v>73.438667180577369</v>
      </c>
      <c r="M127" s="264">
        <v>57.523192554048663</v>
      </c>
      <c r="N127" s="264">
        <v>68.95993949433759</v>
      </c>
      <c r="O127" s="264">
        <v>66.517705902964522</v>
      </c>
      <c r="P127" s="264">
        <v>56.854053244749203</v>
      </c>
      <c r="Q127" s="264">
        <v>71.212181394155905</v>
      </c>
      <c r="R127" s="264">
        <v>68.185230681355421</v>
      </c>
      <c r="S127" s="264">
        <v>80.559909820388881</v>
      </c>
      <c r="T127" s="264">
        <v>77.577652654327437</v>
      </c>
      <c r="U127" s="264">
        <v>70.059979058474781</v>
      </c>
      <c r="V127" s="264">
        <v>53.451538020155283</v>
      </c>
      <c r="W127" s="264">
        <v>70.016709788862755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0</v>
      </c>
      <c r="E128" s="232">
        <v>0</v>
      </c>
      <c r="F128" s="232">
        <v>0</v>
      </c>
      <c r="G128" s="232">
        <v>0</v>
      </c>
      <c r="H128" s="232">
        <v>0</v>
      </c>
      <c r="I128" s="232">
        <v>0</v>
      </c>
      <c r="J128" s="232">
        <v>0</v>
      </c>
      <c r="K128" s="232">
        <v>0</v>
      </c>
      <c r="L128" s="232">
        <v>0</v>
      </c>
      <c r="M128" s="232">
        <v>0</v>
      </c>
      <c r="N128" s="232">
        <v>0</v>
      </c>
      <c r="O128" s="232">
        <v>0</v>
      </c>
      <c r="P128" s="232">
        <v>0</v>
      </c>
      <c r="Q128" s="232">
        <v>0</v>
      </c>
      <c r="R128" s="232">
        <v>0</v>
      </c>
      <c r="S128" s="232">
        <v>0</v>
      </c>
      <c r="T128" s="232">
        <v>0</v>
      </c>
      <c r="U128" s="232">
        <v>0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0</v>
      </c>
      <c r="C129" s="232">
        <v>0</v>
      </c>
      <c r="D129" s="232">
        <v>0</v>
      </c>
      <c r="E129" s="232">
        <v>0</v>
      </c>
      <c r="F129" s="232">
        <v>0</v>
      </c>
      <c r="G129" s="232">
        <v>0</v>
      </c>
      <c r="H129" s="232">
        <v>0</v>
      </c>
      <c r="I129" s="232">
        <v>0</v>
      </c>
      <c r="J129" s="232">
        <v>0</v>
      </c>
      <c r="K129" s="232">
        <v>0</v>
      </c>
      <c r="L129" s="232">
        <v>0</v>
      </c>
      <c r="M129" s="232">
        <v>0</v>
      </c>
      <c r="N129" s="232">
        <v>0</v>
      </c>
      <c r="O129" s="232">
        <v>0</v>
      </c>
      <c r="P129" s="232">
        <v>0</v>
      </c>
      <c r="Q129" s="232">
        <v>2.779076243364656E-2</v>
      </c>
      <c r="R129" s="232">
        <v>4.3833171290108941E-2</v>
      </c>
      <c r="S129" s="232">
        <v>4.4603832998887823E-2</v>
      </c>
      <c r="T129" s="232">
        <v>0.2577074893511857</v>
      </c>
      <c r="U129" s="232">
        <v>0.31311299807322851</v>
      </c>
      <c r="V129" s="232">
        <v>0.29428421032481489</v>
      </c>
      <c r="W129" s="232">
        <v>0.28253300213335042</v>
      </c>
      <c r="DA129" s="71" t="s">
        <v>908</v>
      </c>
    </row>
    <row r="130" spans="1:105" ht="12" customHeight="1" x14ac:dyDescent="0.25">
      <c r="A130" s="59" t="s">
        <v>160</v>
      </c>
      <c r="B130" s="232">
        <v>7.050939493920362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v>2.709651527089747</v>
      </c>
      <c r="P130" s="232">
        <v>0</v>
      </c>
      <c r="Q130" s="232">
        <v>0.15242692952856191</v>
      </c>
      <c r="R130" s="232">
        <v>0.15140363717021191</v>
      </c>
      <c r="S130" s="232">
        <v>0.31059264025789157</v>
      </c>
      <c r="T130" s="232">
        <v>1.3367675078612391</v>
      </c>
      <c r="U130" s="232">
        <v>1.2274501085153711</v>
      </c>
      <c r="V130" s="232">
        <v>1.2868797822154621</v>
      </c>
      <c r="W130" s="232">
        <v>1.186140505898597</v>
      </c>
      <c r="DA130" s="71" t="s">
        <v>909</v>
      </c>
    </row>
    <row r="131" spans="1:105" ht="12" customHeight="1" x14ac:dyDescent="0.25">
      <c r="A131" s="59" t="s">
        <v>70</v>
      </c>
      <c r="B131" s="232">
        <v>0</v>
      </c>
      <c r="C131" s="232">
        <v>0</v>
      </c>
      <c r="D131" s="232">
        <v>0</v>
      </c>
      <c r="E131" s="232">
        <v>0</v>
      </c>
      <c r="F131" s="232">
        <v>0</v>
      </c>
      <c r="G131" s="232">
        <v>0</v>
      </c>
      <c r="H131" s="232">
        <v>0</v>
      </c>
      <c r="I131" s="232">
        <v>0</v>
      </c>
      <c r="J131" s="232">
        <v>0</v>
      </c>
      <c r="K131" s="232">
        <v>0</v>
      </c>
      <c r="L131" s="232">
        <v>0</v>
      </c>
      <c r="M131" s="232">
        <v>0</v>
      </c>
      <c r="N131" s="232">
        <v>0</v>
      </c>
      <c r="O131" s="232">
        <v>0</v>
      </c>
      <c r="P131" s="232">
        <v>0</v>
      </c>
      <c r="Q131" s="232">
        <v>0</v>
      </c>
      <c r="R131" s="232">
        <v>0</v>
      </c>
      <c r="S131" s="232">
        <v>0</v>
      </c>
      <c r="T131" s="232">
        <v>0</v>
      </c>
      <c r="U131" s="232">
        <v>0</v>
      </c>
      <c r="V131" s="232">
        <v>0</v>
      </c>
      <c r="W131" s="232">
        <v>0</v>
      </c>
      <c r="DA131" s="71" t="s">
        <v>910</v>
      </c>
    </row>
    <row r="132" spans="1:105" ht="12" customHeight="1" x14ac:dyDescent="0.25">
      <c r="A132" s="59" t="s">
        <v>162</v>
      </c>
      <c r="B132" s="232">
        <v>70.496002294719304</v>
      </c>
      <c r="C132" s="232">
        <v>63.001347097469647</v>
      </c>
      <c r="D132" s="232">
        <v>62.263681384290066</v>
      </c>
      <c r="E132" s="232">
        <v>61.371060875990551</v>
      </c>
      <c r="F132" s="232">
        <v>72.654388377448896</v>
      </c>
      <c r="G132" s="232">
        <v>70.335269136251242</v>
      </c>
      <c r="H132" s="232">
        <v>70.87212860706137</v>
      </c>
      <c r="I132" s="232">
        <v>84.335937083039482</v>
      </c>
      <c r="J132" s="232">
        <v>80.187450225978722</v>
      </c>
      <c r="K132" s="232">
        <v>65.998291322335419</v>
      </c>
      <c r="L132" s="232">
        <v>73.438667180577369</v>
      </c>
      <c r="M132" s="232">
        <v>57.523192554048663</v>
      </c>
      <c r="N132" s="232">
        <v>68.95993949433759</v>
      </c>
      <c r="O132" s="232">
        <v>63.808054375874782</v>
      </c>
      <c r="P132" s="232">
        <v>56.854053244749203</v>
      </c>
      <c r="Q132" s="232">
        <v>71.031963702193693</v>
      </c>
      <c r="R132" s="232">
        <v>67.989993872895099</v>
      </c>
      <c r="S132" s="232">
        <v>80.204713347132099</v>
      </c>
      <c r="T132" s="232">
        <v>75.983177657115007</v>
      </c>
      <c r="U132" s="232">
        <v>68.519415951886188</v>
      </c>
      <c r="V132" s="232">
        <v>51.870374027615</v>
      </c>
      <c r="W132" s="232">
        <v>68.548036280830814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39.736200699368567</v>
      </c>
      <c r="C134" s="296">
        <v>32.282822698784749</v>
      </c>
      <c r="D134" s="296">
        <v>31.90483186959333</v>
      </c>
      <c r="E134" s="296">
        <v>31.447439909987271</v>
      </c>
      <c r="F134" s="296">
        <v>37.229183919656741</v>
      </c>
      <c r="G134" s="296">
        <v>36.040832896541367</v>
      </c>
      <c r="H134" s="296">
        <v>36.315927635127103</v>
      </c>
      <c r="I134" s="296">
        <v>43.214982368162381</v>
      </c>
      <c r="J134" s="296">
        <v>41.08923630328006</v>
      </c>
      <c r="K134" s="296">
        <v>33.818501275622253</v>
      </c>
      <c r="L134" s="296">
        <v>37.631059986031033</v>
      </c>
      <c r="M134" s="296">
        <v>29.475735231778739</v>
      </c>
      <c r="N134" s="296">
        <v>35.336093632576272</v>
      </c>
      <c r="O134" s="296">
        <v>34.08465699428762</v>
      </c>
      <c r="P134" s="296">
        <v>29.132858346154659</v>
      </c>
      <c r="Q134" s="296">
        <v>36.4901757161565</v>
      </c>
      <c r="R134" s="296">
        <v>34.939121370792783</v>
      </c>
      <c r="S134" s="296">
        <v>41.280090112012147</v>
      </c>
      <c r="T134" s="296">
        <v>39.751937401480532</v>
      </c>
      <c r="U134" s="296">
        <v>35.899770186281508</v>
      </c>
      <c r="V134" s="296">
        <v>27.389359186437609</v>
      </c>
      <c r="W134" s="296">
        <v>35.877598372129192</v>
      </c>
      <c r="DA134" s="70" t="s">
        <v>913</v>
      </c>
    </row>
    <row r="135" spans="1:105" ht="12" customHeight="1" x14ac:dyDescent="0.25">
      <c r="A135" s="60" t="s">
        <v>617</v>
      </c>
      <c r="B135" s="264">
        <v>39.736200699368567</v>
      </c>
      <c r="C135" s="264">
        <v>32.282822698784749</v>
      </c>
      <c r="D135" s="264">
        <v>31.90483186959333</v>
      </c>
      <c r="E135" s="264">
        <v>31.447439909987271</v>
      </c>
      <c r="F135" s="264">
        <v>37.229183919656741</v>
      </c>
      <c r="G135" s="264">
        <v>36.040832896541367</v>
      </c>
      <c r="H135" s="264">
        <v>36.315927635127103</v>
      </c>
      <c r="I135" s="264">
        <v>43.214982368162381</v>
      </c>
      <c r="J135" s="264">
        <v>41.08923630328006</v>
      </c>
      <c r="K135" s="264">
        <v>33.818501275622253</v>
      </c>
      <c r="L135" s="264">
        <v>37.631059986031033</v>
      </c>
      <c r="M135" s="264">
        <v>29.475735231778739</v>
      </c>
      <c r="N135" s="264">
        <v>35.336093632576272</v>
      </c>
      <c r="O135" s="264">
        <v>34.08465699428762</v>
      </c>
      <c r="P135" s="264">
        <v>29.132858346154659</v>
      </c>
      <c r="Q135" s="264">
        <v>36.4901757161565</v>
      </c>
      <c r="R135" s="264">
        <v>34.939121370792783</v>
      </c>
      <c r="S135" s="264">
        <v>41.280090112012147</v>
      </c>
      <c r="T135" s="264">
        <v>39.751937401480532</v>
      </c>
      <c r="U135" s="264">
        <v>35.899770186281508</v>
      </c>
      <c r="V135" s="264">
        <v>27.389359186437609</v>
      </c>
      <c r="W135" s="264">
        <v>35.877598372129192</v>
      </c>
      <c r="DA135" s="72" t="s">
        <v>914</v>
      </c>
    </row>
    <row r="136" spans="1:105" ht="12" customHeight="1" x14ac:dyDescent="0.25">
      <c r="A136" s="59" t="s">
        <v>33</v>
      </c>
      <c r="B136" s="299">
        <v>0</v>
      </c>
      <c r="C136" s="299">
        <v>0</v>
      </c>
      <c r="D136" s="299">
        <v>0</v>
      </c>
      <c r="E136" s="299">
        <v>0</v>
      </c>
      <c r="F136" s="299">
        <v>0</v>
      </c>
      <c r="G136" s="299">
        <v>0</v>
      </c>
      <c r="H136" s="299">
        <v>0</v>
      </c>
      <c r="I136" s="299">
        <v>0</v>
      </c>
      <c r="J136" s="299">
        <v>0</v>
      </c>
      <c r="K136" s="299">
        <v>0</v>
      </c>
      <c r="L136" s="299">
        <v>0</v>
      </c>
      <c r="M136" s="299">
        <v>0</v>
      </c>
      <c r="N136" s="299">
        <v>0</v>
      </c>
      <c r="O136" s="299">
        <v>0</v>
      </c>
      <c r="P136" s="299">
        <v>0</v>
      </c>
      <c r="Q136" s="299">
        <v>1.424039798579946E-2</v>
      </c>
      <c r="R136" s="299">
        <v>2.2460765718148951E-2</v>
      </c>
      <c r="S136" s="299">
        <v>2.2855664183839851E-2</v>
      </c>
      <c r="T136" s="299">
        <v>0.1320531317211697</v>
      </c>
      <c r="U136" s="299">
        <v>0.16044373441483031</v>
      </c>
      <c r="V136" s="299">
        <v>0.150795584898683</v>
      </c>
      <c r="W136" s="299">
        <v>0.14477409189862631</v>
      </c>
      <c r="DA136" s="71" t="s">
        <v>915</v>
      </c>
    </row>
    <row r="137" spans="1:105" ht="12" customHeight="1" x14ac:dyDescent="0.25">
      <c r="A137" s="59" t="s">
        <v>160</v>
      </c>
      <c r="B137" s="299">
        <v>3.6130057535108211</v>
      </c>
      <c r="C137" s="299">
        <v>0</v>
      </c>
      <c r="D137" s="299">
        <v>0</v>
      </c>
      <c r="E137" s="299">
        <v>0</v>
      </c>
      <c r="F137" s="299">
        <v>0</v>
      </c>
      <c r="G137" s="299">
        <v>0</v>
      </c>
      <c r="H137" s="299">
        <v>0</v>
      </c>
      <c r="I137" s="299">
        <v>0</v>
      </c>
      <c r="J137" s="299">
        <v>0</v>
      </c>
      <c r="K137" s="299">
        <v>0</v>
      </c>
      <c r="L137" s="299">
        <v>0</v>
      </c>
      <c r="M137" s="299">
        <v>0</v>
      </c>
      <c r="N137" s="299">
        <v>0</v>
      </c>
      <c r="O137" s="299">
        <v>1.388465546446116</v>
      </c>
      <c r="P137" s="299">
        <v>0</v>
      </c>
      <c r="Q137" s="299">
        <v>7.8105814672149401E-2</v>
      </c>
      <c r="R137" s="299">
        <v>7.758146452257994E-2</v>
      </c>
      <c r="S137" s="299">
        <v>0.1591522657679118</v>
      </c>
      <c r="T137" s="299">
        <v>0.68497945574109764</v>
      </c>
      <c r="U137" s="299">
        <v>0.62896360237346893</v>
      </c>
      <c r="V137" s="299">
        <v>0.65941624676119104</v>
      </c>
      <c r="W137" s="299">
        <v>0.60779595059339908</v>
      </c>
      <c r="DA137" s="71" t="s">
        <v>916</v>
      </c>
    </row>
    <row r="138" spans="1:105" ht="12" customHeight="1" x14ac:dyDescent="0.25">
      <c r="A138" s="59" t="s">
        <v>70</v>
      </c>
      <c r="B138" s="299">
        <v>0</v>
      </c>
      <c r="C138" s="299">
        <v>0</v>
      </c>
      <c r="D138" s="299">
        <v>0</v>
      </c>
      <c r="E138" s="299">
        <v>0</v>
      </c>
      <c r="F138" s="299">
        <v>0</v>
      </c>
      <c r="G138" s="299">
        <v>0</v>
      </c>
      <c r="H138" s="299">
        <v>0</v>
      </c>
      <c r="I138" s="299">
        <v>0</v>
      </c>
      <c r="J138" s="299">
        <v>0</v>
      </c>
      <c r="K138" s="299">
        <v>0</v>
      </c>
      <c r="L138" s="299">
        <v>0</v>
      </c>
      <c r="M138" s="299">
        <v>0</v>
      </c>
      <c r="N138" s="299">
        <v>0</v>
      </c>
      <c r="O138" s="299">
        <v>0</v>
      </c>
      <c r="P138" s="299">
        <v>0</v>
      </c>
      <c r="Q138" s="299">
        <v>0</v>
      </c>
      <c r="R138" s="299">
        <v>0</v>
      </c>
      <c r="S138" s="299">
        <v>0</v>
      </c>
      <c r="T138" s="299">
        <v>0</v>
      </c>
      <c r="U138" s="299">
        <v>0</v>
      </c>
      <c r="V138" s="299">
        <v>0</v>
      </c>
      <c r="W138" s="299">
        <v>0</v>
      </c>
      <c r="DA138" s="71" t="s">
        <v>917</v>
      </c>
    </row>
    <row r="139" spans="1:105" ht="12" customHeight="1" x14ac:dyDescent="0.25">
      <c r="A139" s="59" t="s">
        <v>162</v>
      </c>
      <c r="B139" s="299">
        <v>36.123194945857747</v>
      </c>
      <c r="C139" s="299">
        <v>32.282822698784749</v>
      </c>
      <c r="D139" s="299">
        <v>31.90483186959333</v>
      </c>
      <c r="E139" s="299">
        <v>31.447439909987271</v>
      </c>
      <c r="F139" s="299">
        <v>37.229183919656741</v>
      </c>
      <c r="G139" s="299">
        <v>36.040832896541367</v>
      </c>
      <c r="H139" s="299">
        <v>36.315927635127103</v>
      </c>
      <c r="I139" s="299">
        <v>43.214982368162381</v>
      </c>
      <c r="J139" s="299">
        <v>41.08923630328006</v>
      </c>
      <c r="K139" s="299">
        <v>33.818501275622253</v>
      </c>
      <c r="L139" s="299">
        <v>37.631059986031033</v>
      </c>
      <c r="M139" s="299">
        <v>29.475735231778739</v>
      </c>
      <c r="N139" s="299">
        <v>35.336093632576272</v>
      </c>
      <c r="O139" s="299">
        <v>32.696191447841507</v>
      </c>
      <c r="P139" s="299">
        <v>29.132858346154659</v>
      </c>
      <c r="Q139" s="299">
        <v>36.397829503498549</v>
      </c>
      <c r="R139" s="299">
        <v>34.839079140552052</v>
      </c>
      <c r="S139" s="299">
        <v>41.098082182060388</v>
      </c>
      <c r="T139" s="299">
        <v>38.934904814018267</v>
      </c>
      <c r="U139" s="299">
        <v>35.110362849493207</v>
      </c>
      <c r="V139" s="299">
        <v>26.579147354777739</v>
      </c>
      <c r="W139" s="299">
        <v>35.125028329637161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55.523852439144711</v>
      </c>
      <c r="C141" s="263">
        <f t="shared" si="4"/>
        <v>49.779589223603907</v>
      </c>
      <c r="D141" s="263">
        <f t="shared" si="4"/>
        <v>49.754442385362466</v>
      </c>
      <c r="E141" s="263">
        <f t="shared" si="4"/>
        <v>52.425994035319292</v>
      </c>
      <c r="F141" s="263">
        <f t="shared" si="4"/>
        <v>55.429033278011559</v>
      </c>
      <c r="G141" s="263">
        <f t="shared" si="4"/>
        <v>54.255152507152545</v>
      </c>
      <c r="H141" s="263">
        <f t="shared" si="4"/>
        <v>54.384966205545403</v>
      </c>
      <c r="I141" s="263">
        <f t="shared" si="4"/>
        <v>57.717667931989673</v>
      </c>
      <c r="J141" s="263">
        <f t="shared" si="4"/>
        <v>58.600731173849177</v>
      </c>
      <c r="K141" s="263">
        <f t="shared" si="4"/>
        <v>46.563051657888153</v>
      </c>
      <c r="L141" s="263">
        <f t="shared" si="4"/>
        <v>52.831799811658577</v>
      </c>
      <c r="M141" s="263">
        <f t="shared" si="4"/>
        <v>53.80237388677218</v>
      </c>
      <c r="N141" s="263">
        <f t="shared" si="4"/>
        <v>37.299498528351862</v>
      </c>
      <c r="O141" s="263">
        <f t="shared" si="4"/>
        <v>45.416284962622527</v>
      </c>
      <c r="P141" s="263">
        <f t="shared" si="4"/>
        <v>35.137052948969846</v>
      </c>
      <c r="Q141" s="263">
        <f t="shared" si="4"/>
        <v>42.408612202907719</v>
      </c>
      <c r="R141" s="263">
        <f t="shared" si="4"/>
        <v>42.963933881788414</v>
      </c>
      <c r="S141" s="263">
        <f t="shared" si="4"/>
        <v>43.605952582847408</v>
      </c>
      <c r="T141" s="263">
        <f t="shared" si="4"/>
        <v>44.935397344613023</v>
      </c>
      <c r="U141" s="263">
        <f t="shared" si="4"/>
        <v>44.611890645491279</v>
      </c>
      <c r="V141" s="263">
        <f t="shared" si="4"/>
        <v>40.623312362591832</v>
      </c>
      <c r="W141" s="263">
        <f t="shared" si="4"/>
        <v>41.426537761895766</v>
      </c>
      <c r="DA141" s="70"/>
    </row>
    <row r="142" spans="1:105" ht="12" customHeight="1" x14ac:dyDescent="0.25">
      <c r="A142" s="60" t="s">
        <v>626</v>
      </c>
      <c r="B142" s="264">
        <v>5.0026963487076967</v>
      </c>
      <c r="C142" s="264">
        <v>4.0643331873385371</v>
      </c>
      <c r="D142" s="264">
        <v>4.0167450106190907</v>
      </c>
      <c r="E142" s="264">
        <v>3.959160414055336</v>
      </c>
      <c r="F142" s="264">
        <v>4.6870686976169216</v>
      </c>
      <c r="G142" s="264">
        <v>4.5374580348034348</v>
      </c>
      <c r="H142" s="264">
        <v>4.5720918301852222</v>
      </c>
      <c r="I142" s="264">
        <v>5.4406669660823628</v>
      </c>
      <c r="J142" s="264">
        <v>5.1730404217752328</v>
      </c>
      <c r="K142" s="264">
        <v>4.2576715909583784</v>
      </c>
      <c r="L142" s="264">
        <v>4.7376639708060768</v>
      </c>
      <c r="M142" s="264">
        <v>3.710927326321801</v>
      </c>
      <c r="N142" s="264">
        <v>4.4487329810595524</v>
      </c>
      <c r="O142" s="264">
        <v>4.2911799842753107</v>
      </c>
      <c r="P142" s="264">
        <v>3.6677599144007371</v>
      </c>
      <c r="Q142" s="264">
        <v>4.5940292631403787</v>
      </c>
      <c r="R142" s="264">
        <v>4.3987550855987498</v>
      </c>
      <c r="S142" s="264">
        <v>5.1970684776858764</v>
      </c>
      <c r="T142" s="264">
        <v>5.0046775633384524</v>
      </c>
      <c r="U142" s="264">
        <v>4.5196985637635434</v>
      </c>
      <c r="V142" s="264">
        <v>3.4482573769971019</v>
      </c>
      <c r="W142" s="264">
        <v>4.5169071833156922</v>
      </c>
      <c r="DA142" s="72" t="s">
        <v>920</v>
      </c>
    </row>
    <row r="143" spans="1:105" ht="12" customHeight="1" x14ac:dyDescent="0.25">
      <c r="A143" s="59" t="s">
        <v>33</v>
      </c>
      <c r="B143" s="232">
        <v>0</v>
      </c>
      <c r="C143" s="232">
        <v>0</v>
      </c>
      <c r="D143" s="232">
        <v>0</v>
      </c>
      <c r="E143" s="232">
        <v>0</v>
      </c>
      <c r="F143" s="232">
        <v>0</v>
      </c>
      <c r="G143" s="232">
        <v>0</v>
      </c>
      <c r="H143" s="232">
        <v>0</v>
      </c>
      <c r="I143" s="232">
        <v>0</v>
      </c>
      <c r="J143" s="232">
        <v>0</v>
      </c>
      <c r="K143" s="232">
        <v>0</v>
      </c>
      <c r="L143" s="232">
        <v>0</v>
      </c>
      <c r="M143" s="232">
        <v>0</v>
      </c>
      <c r="N143" s="232">
        <v>0</v>
      </c>
      <c r="O143" s="232">
        <v>0</v>
      </c>
      <c r="P143" s="232">
        <v>0</v>
      </c>
      <c r="Q143" s="232">
        <v>1.7928333799873189E-3</v>
      </c>
      <c r="R143" s="232">
        <v>2.8277587859361769E-3</v>
      </c>
      <c r="S143" s="232">
        <v>2.8774755952347972E-3</v>
      </c>
      <c r="T143" s="232">
        <v>1.66251858071426E-2</v>
      </c>
      <c r="U143" s="232">
        <v>2.0199497440701569E-2</v>
      </c>
      <c r="V143" s="232">
        <v>1.898481758941465E-2</v>
      </c>
      <c r="W143" s="232">
        <v>1.822672545894E-2</v>
      </c>
      <c r="DA143" s="71" t="s">
        <v>921</v>
      </c>
    </row>
    <row r="144" spans="1:105" ht="12" customHeight="1" x14ac:dyDescent="0.25">
      <c r="A144" s="59" t="s">
        <v>160</v>
      </c>
      <c r="B144" s="232">
        <v>0.45486912117483091</v>
      </c>
      <c r="C144" s="232">
        <v>0</v>
      </c>
      <c r="D144" s="232">
        <v>0</v>
      </c>
      <c r="E144" s="232">
        <v>0</v>
      </c>
      <c r="F144" s="232">
        <v>0</v>
      </c>
      <c r="G144" s="232">
        <v>0</v>
      </c>
      <c r="H144" s="232">
        <v>0</v>
      </c>
      <c r="I144" s="232">
        <v>0</v>
      </c>
      <c r="J144" s="232">
        <v>0</v>
      </c>
      <c r="K144" s="232">
        <v>0</v>
      </c>
      <c r="L144" s="232">
        <v>0</v>
      </c>
      <c r="M144" s="232">
        <v>0</v>
      </c>
      <c r="N144" s="232">
        <v>0</v>
      </c>
      <c r="O144" s="232">
        <v>0.174804621409686</v>
      </c>
      <c r="P144" s="232">
        <v>0</v>
      </c>
      <c r="Q144" s="232">
        <v>9.8333425691452953E-3</v>
      </c>
      <c r="R144" s="232">
        <v>9.7673280903444269E-3</v>
      </c>
      <c r="S144" s="232">
        <v>2.0036904506029969E-2</v>
      </c>
      <c r="T144" s="232">
        <v>8.6237339299280999E-2</v>
      </c>
      <c r="U144" s="232">
        <v>7.9185072092556513E-2</v>
      </c>
      <c r="V144" s="232">
        <v>8.3018990036537801E-2</v>
      </c>
      <c r="W144" s="232">
        <v>7.6520113379667909E-2</v>
      </c>
      <c r="DA144" s="71" t="s">
        <v>922</v>
      </c>
    </row>
    <row r="145" spans="1:105" ht="12" customHeight="1" x14ac:dyDescent="0.25">
      <c r="A145" s="59" t="s">
        <v>162</v>
      </c>
      <c r="B145" s="232">
        <v>4.5478272275328662</v>
      </c>
      <c r="C145" s="232">
        <v>4.0643331873385371</v>
      </c>
      <c r="D145" s="232">
        <v>4.0167450106190907</v>
      </c>
      <c r="E145" s="232">
        <v>3.959160414055336</v>
      </c>
      <c r="F145" s="232">
        <v>4.6870686976169216</v>
      </c>
      <c r="G145" s="232">
        <v>4.5374580348034348</v>
      </c>
      <c r="H145" s="232">
        <v>4.5720918301852222</v>
      </c>
      <c r="I145" s="232">
        <v>5.4406669660823628</v>
      </c>
      <c r="J145" s="232">
        <v>5.1730404217752328</v>
      </c>
      <c r="K145" s="232">
        <v>4.2576715909583784</v>
      </c>
      <c r="L145" s="232">
        <v>4.7376639708060768</v>
      </c>
      <c r="M145" s="232">
        <v>3.710927326321801</v>
      </c>
      <c r="N145" s="232">
        <v>4.4487329810595524</v>
      </c>
      <c r="O145" s="232">
        <v>4.1163753628656243</v>
      </c>
      <c r="P145" s="232">
        <v>3.6677599144007371</v>
      </c>
      <c r="Q145" s="232">
        <v>4.5824030871912456</v>
      </c>
      <c r="R145" s="232">
        <v>4.3861599987224693</v>
      </c>
      <c r="S145" s="232">
        <v>5.1741540975846121</v>
      </c>
      <c r="T145" s="232">
        <v>4.9018150382320291</v>
      </c>
      <c r="U145" s="232">
        <v>4.420313994230284</v>
      </c>
      <c r="V145" s="232">
        <v>3.3462535693711488</v>
      </c>
      <c r="W145" s="232">
        <v>4.4221603444770841</v>
      </c>
      <c r="DA145" s="71" t="s">
        <v>923</v>
      </c>
    </row>
    <row r="146" spans="1:105" ht="12" customHeight="1" x14ac:dyDescent="0.25">
      <c r="A146" s="60" t="s">
        <v>631</v>
      </c>
      <c r="B146" s="264">
        <v>50.521156090437017</v>
      </c>
      <c r="C146" s="264">
        <v>45.715256036265373</v>
      </c>
      <c r="D146" s="264">
        <v>45.737697374743377</v>
      </c>
      <c r="E146" s="264">
        <v>48.466833621263959</v>
      </c>
      <c r="F146" s="264">
        <v>50.741964580394637</v>
      </c>
      <c r="G146" s="264">
        <v>49.717694472349109</v>
      </c>
      <c r="H146" s="264">
        <v>49.812874375360181</v>
      </c>
      <c r="I146" s="264">
        <v>52.277000965907312</v>
      </c>
      <c r="J146" s="264">
        <v>53.427690752073943</v>
      </c>
      <c r="K146" s="264">
        <v>42.305380066929771</v>
      </c>
      <c r="L146" s="264">
        <v>48.094135840852502</v>
      </c>
      <c r="M146" s="264">
        <v>50.091446560450379</v>
      </c>
      <c r="N146" s="264">
        <v>32.850765547292312</v>
      </c>
      <c r="O146" s="264">
        <v>41.125104978347217</v>
      </c>
      <c r="P146" s="264">
        <v>31.469293034569109</v>
      </c>
      <c r="Q146" s="264">
        <v>37.814582939767341</v>
      </c>
      <c r="R146" s="264">
        <v>38.565178796189663</v>
      </c>
      <c r="S146" s="264">
        <v>38.408884105161533</v>
      </c>
      <c r="T146" s="264">
        <v>39.930719781274568</v>
      </c>
      <c r="U146" s="264">
        <v>40.092192081727738</v>
      </c>
      <c r="V146" s="264">
        <v>37.175054985594727</v>
      </c>
      <c r="W146" s="264">
        <v>36.909630578580071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0</v>
      </c>
      <c r="H147" s="231">
        <v>0</v>
      </c>
      <c r="I147" s="231">
        <v>0</v>
      </c>
      <c r="J147" s="231">
        <v>0</v>
      </c>
      <c r="K147" s="231">
        <v>0</v>
      </c>
      <c r="L147" s="231">
        <v>0</v>
      </c>
      <c r="M147" s="231">
        <v>0</v>
      </c>
      <c r="N147" s="231">
        <v>0</v>
      </c>
      <c r="O147" s="231">
        <v>0</v>
      </c>
      <c r="P147" s="231">
        <v>0</v>
      </c>
      <c r="Q147" s="231">
        <v>0</v>
      </c>
      <c r="R147" s="231">
        <v>0</v>
      </c>
      <c r="S147" s="231">
        <v>0</v>
      </c>
      <c r="T147" s="231">
        <v>0</v>
      </c>
      <c r="U147" s="231">
        <v>0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0</v>
      </c>
      <c r="C149" s="231">
        <v>0</v>
      </c>
      <c r="D149" s="231">
        <v>0</v>
      </c>
      <c r="E149" s="231">
        <v>0</v>
      </c>
      <c r="F149" s="231">
        <v>0</v>
      </c>
      <c r="G149" s="231">
        <v>0</v>
      </c>
      <c r="H149" s="231">
        <v>0</v>
      </c>
      <c r="I149" s="231">
        <v>0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1.475725178519444E-2</v>
      </c>
      <c r="R149" s="231">
        <v>2.4791792461725741E-2</v>
      </c>
      <c r="S149" s="231">
        <v>2.126595543763472E-2</v>
      </c>
      <c r="T149" s="231">
        <v>0.13264703417452489</v>
      </c>
      <c r="U149" s="231">
        <v>0.17918056257995699</v>
      </c>
      <c r="V149" s="231">
        <v>0.2046719721346858</v>
      </c>
      <c r="W149" s="231">
        <v>0.14893857147023351</v>
      </c>
      <c r="DA149" s="73" t="s">
        <v>927</v>
      </c>
    </row>
    <row r="150" spans="1:105" ht="12" customHeight="1" x14ac:dyDescent="0.25">
      <c r="A150" s="64" t="s">
        <v>160</v>
      </c>
      <c r="B150" s="231">
        <v>4.5936255710442797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0</v>
      </c>
      <c r="N150" s="231">
        <v>0</v>
      </c>
      <c r="O150" s="231">
        <v>1.675263781178274</v>
      </c>
      <c r="P150" s="231">
        <v>0</v>
      </c>
      <c r="Q150" s="231">
        <v>8.0940657287390708E-2</v>
      </c>
      <c r="R150" s="231">
        <v>8.5633036355763734E-2</v>
      </c>
      <c r="S150" s="231">
        <v>0.1480825481331689</v>
      </c>
      <c r="T150" s="231">
        <v>0.68806011709278447</v>
      </c>
      <c r="U150" s="231">
        <v>0.70241479062193601</v>
      </c>
      <c r="V150" s="231">
        <v>0.89501309851310074</v>
      </c>
      <c r="W150" s="231">
        <v>0.62527942285530203</v>
      </c>
      <c r="DA150" s="73" t="s">
        <v>928</v>
      </c>
    </row>
    <row r="151" spans="1:105" ht="12" customHeight="1" x14ac:dyDescent="0.25">
      <c r="A151" s="64" t="s">
        <v>70</v>
      </c>
      <c r="B151" s="231">
        <v>0</v>
      </c>
      <c r="C151" s="231">
        <v>0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  <c r="K151" s="231">
        <v>0</v>
      </c>
      <c r="L151" s="231">
        <v>0</v>
      </c>
      <c r="M151" s="231">
        <v>0</v>
      </c>
      <c r="N151" s="231">
        <v>0</v>
      </c>
      <c r="O151" s="231">
        <v>0</v>
      </c>
      <c r="P151" s="231">
        <v>0</v>
      </c>
      <c r="Q151" s="231">
        <v>0</v>
      </c>
      <c r="R151" s="231">
        <v>0</v>
      </c>
      <c r="S151" s="231">
        <v>0</v>
      </c>
      <c r="T151" s="231">
        <v>0</v>
      </c>
      <c r="U151" s="231">
        <v>0</v>
      </c>
      <c r="V151" s="231">
        <v>0</v>
      </c>
      <c r="W151" s="231">
        <v>0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2.6066768316150082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45.927530519392739</v>
      </c>
      <c r="C153" s="231">
        <v>45.715256036265373</v>
      </c>
      <c r="D153" s="231">
        <v>45.737697374743377</v>
      </c>
      <c r="E153" s="231">
        <v>48.466833621263959</v>
      </c>
      <c r="F153" s="231">
        <v>50.741964580394637</v>
      </c>
      <c r="G153" s="231">
        <v>49.717694472349109</v>
      </c>
      <c r="H153" s="231">
        <v>49.812874375360181</v>
      </c>
      <c r="I153" s="231">
        <v>52.277000965907312</v>
      </c>
      <c r="J153" s="231">
        <v>53.427690752073943</v>
      </c>
      <c r="K153" s="231">
        <v>42.305380066929771</v>
      </c>
      <c r="L153" s="231">
        <v>48.094135840852502</v>
      </c>
      <c r="M153" s="231">
        <v>50.091446560450379</v>
      </c>
      <c r="N153" s="231">
        <v>30.244088715677311</v>
      </c>
      <c r="O153" s="231">
        <v>39.449841197168944</v>
      </c>
      <c r="P153" s="231">
        <v>31.469293034569109</v>
      </c>
      <c r="Q153" s="231">
        <v>37.718885030694757</v>
      </c>
      <c r="R153" s="231">
        <v>38.454753967372163</v>
      </c>
      <c r="S153" s="231">
        <v>38.239535601590717</v>
      </c>
      <c r="T153" s="231">
        <v>39.110012630007262</v>
      </c>
      <c r="U153" s="231">
        <v>39.210596728525843</v>
      </c>
      <c r="V153" s="231">
        <v>36.07536991494694</v>
      </c>
      <c r="W153" s="231">
        <v>36.135412584254539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0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0</v>
      </c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1">
        <v>0</v>
      </c>
      <c r="P158" s="281">
        <v>0</v>
      </c>
      <c r="Q158" s="281">
        <v>0</v>
      </c>
      <c r="R158" s="281">
        <v>0</v>
      </c>
      <c r="S158" s="281">
        <v>0</v>
      </c>
      <c r="T158" s="281">
        <v>0</v>
      </c>
      <c r="U158" s="281">
        <v>0</v>
      </c>
      <c r="V158" s="281">
        <v>0</v>
      </c>
      <c r="W158" s="281">
        <v>0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1</v>
      </c>
      <c r="C171" s="234">
        <f t="shared" si="13"/>
        <v>1</v>
      </c>
      <c r="D171" s="234">
        <f t="shared" si="13"/>
        <v>1</v>
      </c>
      <c r="E171" s="234">
        <f t="shared" si="13"/>
        <v>1</v>
      </c>
      <c r="F171" s="234">
        <f t="shared" si="13"/>
        <v>1.0000000000000002</v>
      </c>
      <c r="G171" s="234">
        <f t="shared" si="13"/>
        <v>0.99999999999999989</v>
      </c>
      <c r="H171" s="234">
        <f t="shared" si="13"/>
        <v>1</v>
      </c>
      <c r="I171" s="234">
        <f t="shared" si="13"/>
        <v>1</v>
      </c>
      <c r="J171" s="234">
        <f t="shared" si="13"/>
        <v>1</v>
      </c>
      <c r="K171" s="234">
        <f t="shared" si="13"/>
        <v>1</v>
      </c>
      <c r="L171" s="234">
        <f t="shared" si="13"/>
        <v>1</v>
      </c>
      <c r="M171" s="234">
        <f t="shared" si="13"/>
        <v>0.99999999999999989</v>
      </c>
      <c r="N171" s="234">
        <f t="shared" si="13"/>
        <v>1</v>
      </c>
      <c r="O171" s="234">
        <f t="shared" si="13"/>
        <v>1</v>
      </c>
      <c r="P171" s="234">
        <f t="shared" si="13"/>
        <v>1</v>
      </c>
      <c r="Q171" s="234">
        <f t="shared" si="13"/>
        <v>1</v>
      </c>
      <c r="R171" s="234">
        <f t="shared" si="13"/>
        <v>1</v>
      </c>
      <c r="S171" s="234">
        <f t="shared" si="13"/>
        <v>1</v>
      </c>
      <c r="T171" s="234">
        <f t="shared" si="13"/>
        <v>1</v>
      </c>
      <c r="U171" s="234">
        <f t="shared" si="13"/>
        <v>1.0000000000000002</v>
      </c>
      <c r="V171" s="234">
        <f t="shared" si="13"/>
        <v>1</v>
      </c>
      <c r="W171" s="234">
        <f t="shared" si="13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9.9505135301181775E-4</v>
      </c>
      <c r="C176" s="302">
        <f t="shared" si="18"/>
        <v>8.458713147922386E-4</v>
      </c>
      <c r="D176" s="302">
        <f t="shared" si="18"/>
        <v>8.3506759384684604E-4</v>
      </c>
      <c r="E176" s="302">
        <f t="shared" si="18"/>
        <v>7.9138240131335687E-4</v>
      </c>
      <c r="F176" s="302">
        <f t="shared" si="18"/>
        <v>9.4569515454188285E-4</v>
      </c>
      <c r="G176" s="302">
        <f t="shared" si="18"/>
        <v>9.3734747672345351E-4</v>
      </c>
      <c r="H176" s="302">
        <f t="shared" si="18"/>
        <v>9.1077839138658883E-4</v>
      </c>
      <c r="I176" s="302">
        <f t="shared" si="18"/>
        <v>1.0745948314068072E-3</v>
      </c>
      <c r="J176" s="302">
        <f t="shared" si="18"/>
        <v>1.0193891607351408E-3</v>
      </c>
      <c r="K176" s="302">
        <f t="shared" si="18"/>
        <v>9.2280884996633484E-4</v>
      </c>
      <c r="L176" s="302">
        <f t="shared" si="18"/>
        <v>9.6385450682856012E-4</v>
      </c>
      <c r="M176" s="302">
        <f t="shared" si="18"/>
        <v>7.0560636296533878E-4</v>
      </c>
      <c r="N176" s="302">
        <f t="shared" si="18"/>
        <v>6.8831687532194472E-4</v>
      </c>
      <c r="O176" s="302">
        <f t="shared" si="18"/>
        <v>7.5266690346124888E-4</v>
      </c>
      <c r="P176" s="302">
        <f t="shared" si="18"/>
        <v>2.6580350469969675E-4</v>
      </c>
      <c r="Q176" s="302">
        <f t="shared" si="18"/>
        <v>8.2541766104674474E-4</v>
      </c>
      <c r="R176" s="302">
        <f t="shared" si="18"/>
        <v>8.2963939619786235E-4</v>
      </c>
      <c r="S176" s="302">
        <f t="shared" si="18"/>
        <v>9.855539601343929E-4</v>
      </c>
      <c r="T176" s="302">
        <f t="shared" si="18"/>
        <v>7.4858915845790633E-4</v>
      </c>
      <c r="U176" s="302">
        <f t="shared" si="18"/>
        <v>8.2165745478271577E-4</v>
      </c>
      <c r="V176" s="302">
        <f t="shared" si="18"/>
        <v>6.5996447820701367E-4</v>
      </c>
      <c r="W176" s="302">
        <f t="shared" si="18"/>
        <v>7.6580080191053176E-4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5.3333098893250171E-2</v>
      </c>
      <c r="C178" s="303">
        <f t="shared" si="20"/>
        <v>4.5337296759840946E-2</v>
      </c>
      <c r="D178" s="303">
        <f t="shared" si="20"/>
        <v>4.4758235271354287E-2</v>
      </c>
      <c r="E178" s="303">
        <f t="shared" si="20"/>
        <v>4.2416781549888337E-2</v>
      </c>
      <c r="F178" s="303">
        <f t="shared" si="20"/>
        <v>5.0687688677963902E-2</v>
      </c>
      <c r="G178" s="303">
        <f t="shared" si="20"/>
        <v>5.0240267019502009E-2</v>
      </c>
      <c r="H178" s="303">
        <f t="shared" si="20"/>
        <v>4.8816208199336387E-2</v>
      </c>
      <c r="I178" s="303">
        <f t="shared" si="20"/>
        <v>5.7596497145724825E-2</v>
      </c>
      <c r="J178" s="303">
        <f t="shared" si="20"/>
        <v>5.4637564941383374E-2</v>
      </c>
      <c r="K178" s="303">
        <f t="shared" si="20"/>
        <v>4.9461020786367889E-2</v>
      </c>
      <c r="L178" s="303">
        <f t="shared" si="20"/>
        <v>5.1660999782372E-2</v>
      </c>
      <c r="M178" s="303">
        <f t="shared" si="20"/>
        <v>3.7819328441524226E-2</v>
      </c>
      <c r="N178" s="303">
        <f t="shared" si="20"/>
        <v>3.6892640636409728E-2</v>
      </c>
      <c r="O178" s="303">
        <f t="shared" si="20"/>
        <v>4.0341695204446831E-2</v>
      </c>
      <c r="P178" s="303">
        <f t="shared" si="20"/>
        <v>1.4246626125790572E-2</v>
      </c>
      <c r="Q178" s="303">
        <f t="shared" si="20"/>
        <v>4.4254249074143381E-2</v>
      </c>
      <c r="R178" s="303">
        <f t="shared" si="20"/>
        <v>4.4489620823077072E-2</v>
      </c>
      <c r="S178" s="303">
        <f t="shared" si="20"/>
        <v>5.2845699033521605E-2</v>
      </c>
      <c r="T178" s="303">
        <f t="shared" si="20"/>
        <v>4.022450241015247E-2</v>
      </c>
      <c r="U178" s="303">
        <f t="shared" si="20"/>
        <v>4.4194051321122967E-2</v>
      </c>
      <c r="V178" s="303">
        <f t="shared" si="20"/>
        <v>3.5533678666828925E-2</v>
      </c>
      <c r="W178" s="303">
        <f t="shared" si="20"/>
        <v>4.1172650897906914E-2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5.3333098893250171E-2</v>
      </c>
      <c r="C179" s="304">
        <f t="shared" si="21"/>
        <v>4.5337296759840946E-2</v>
      </c>
      <c r="D179" s="304">
        <f t="shared" si="21"/>
        <v>4.4758235271354287E-2</v>
      </c>
      <c r="E179" s="304">
        <f t="shared" si="21"/>
        <v>4.2416781549888337E-2</v>
      </c>
      <c r="F179" s="304">
        <f t="shared" si="21"/>
        <v>5.0687688677963902E-2</v>
      </c>
      <c r="G179" s="304">
        <f t="shared" si="21"/>
        <v>5.0240267019502009E-2</v>
      </c>
      <c r="H179" s="304">
        <f t="shared" si="21"/>
        <v>4.8816208199336387E-2</v>
      </c>
      <c r="I179" s="304">
        <f t="shared" si="21"/>
        <v>5.7596497145724825E-2</v>
      </c>
      <c r="J179" s="304">
        <f t="shared" si="21"/>
        <v>5.4637564941383374E-2</v>
      </c>
      <c r="K179" s="304">
        <f t="shared" si="21"/>
        <v>4.9461020786367889E-2</v>
      </c>
      <c r="L179" s="304">
        <f t="shared" si="21"/>
        <v>5.1660999782372E-2</v>
      </c>
      <c r="M179" s="304">
        <f t="shared" si="21"/>
        <v>3.7819328441524226E-2</v>
      </c>
      <c r="N179" s="304">
        <f t="shared" si="21"/>
        <v>3.6892640636409728E-2</v>
      </c>
      <c r="O179" s="304">
        <f t="shared" si="21"/>
        <v>4.0341695204446831E-2</v>
      </c>
      <c r="P179" s="304">
        <f t="shared" si="21"/>
        <v>1.4246626125790572E-2</v>
      </c>
      <c r="Q179" s="304">
        <f t="shared" si="21"/>
        <v>4.4254249074143381E-2</v>
      </c>
      <c r="R179" s="304">
        <f t="shared" si="21"/>
        <v>4.4489620823077072E-2</v>
      </c>
      <c r="S179" s="304">
        <f t="shared" si="21"/>
        <v>5.2845699033521605E-2</v>
      </c>
      <c r="T179" s="304">
        <f t="shared" si="21"/>
        <v>4.022450241015247E-2</v>
      </c>
      <c r="U179" s="304">
        <f t="shared" si="21"/>
        <v>4.4194051321122967E-2</v>
      </c>
      <c r="V179" s="304">
        <f t="shared" si="21"/>
        <v>3.5533678666828925E-2</v>
      </c>
      <c r="W179" s="304">
        <f t="shared" si="21"/>
        <v>4.1172650897906914E-2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5.3319821726694729E-2</v>
      </c>
      <c r="C181" s="303">
        <f t="shared" si="23"/>
        <v>4.9850304508302239E-2</v>
      </c>
      <c r="D181" s="303">
        <f t="shared" si="23"/>
        <v>4.9756598303673454E-2</v>
      </c>
      <c r="E181" s="303">
        <f t="shared" si="23"/>
        <v>5.0282869540940904E-2</v>
      </c>
      <c r="F181" s="303">
        <f t="shared" si="23"/>
        <v>5.3830430046111287E-2</v>
      </c>
      <c r="G181" s="303">
        <f t="shared" si="23"/>
        <v>5.3918993843447484E-2</v>
      </c>
      <c r="H181" s="303">
        <f t="shared" si="23"/>
        <v>5.2169660929480055E-2</v>
      </c>
      <c r="I181" s="303">
        <f t="shared" si="23"/>
        <v>5.5060832386979675E-2</v>
      </c>
      <c r="J181" s="303">
        <f t="shared" si="23"/>
        <v>5.5648827159576482E-2</v>
      </c>
      <c r="K181" s="303">
        <f t="shared" si="23"/>
        <v>4.8863897792914487E-2</v>
      </c>
      <c r="L181" s="303">
        <f t="shared" si="23"/>
        <v>5.1940775978284941E-2</v>
      </c>
      <c r="M181" s="303">
        <f t="shared" si="23"/>
        <v>4.8929457468979989E-2</v>
      </c>
      <c r="N181" s="303">
        <f t="shared" si="23"/>
        <v>2.849709697987475E-2</v>
      </c>
      <c r="O181" s="303">
        <f t="shared" si="23"/>
        <v>3.8802491489394568E-2</v>
      </c>
      <c r="P181" s="303">
        <f t="shared" si="23"/>
        <v>1.2553039270937262E-2</v>
      </c>
      <c r="Q181" s="303">
        <f t="shared" si="23"/>
        <v>3.7565062028459759E-2</v>
      </c>
      <c r="R181" s="303">
        <f t="shared" si="23"/>
        <v>3.977969480808146E-2</v>
      </c>
      <c r="S181" s="303">
        <f t="shared" si="23"/>
        <v>4.101550598489246E-2</v>
      </c>
      <c r="T181" s="303">
        <f t="shared" si="23"/>
        <v>3.3218332778826291E-2</v>
      </c>
      <c r="U181" s="303">
        <f t="shared" si="23"/>
        <v>3.9764530601656078E-2</v>
      </c>
      <c r="V181" s="303">
        <f t="shared" si="23"/>
        <v>3.7838819110799449E-2</v>
      </c>
      <c r="W181" s="303">
        <f t="shared" si="23"/>
        <v>3.4655266782571033E-2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7.2501046970026954E-3</v>
      </c>
      <c r="C182" s="304">
        <f t="shared" si="24"/>
        <v>6.231168042998874E-3</v>
      </c>
      <c r="D182" s="304">
        <f t="shared" si="24"/>
        <v>6.1630141169050296E-3</v>
      </c>
      <c r="E182" s="304">
        <f t="shared" si="24"/>
        <v>5.867952964201578E-3</v>
      </c>
      <c r="F182" s="304">
        <f t="shared" si="24"/>
        <v>6.8931373894938596E-3</v>
      </c>
      <c r="G182" s="304">
        <f t="shared" si="24"/>
        <v>6.8321168043788917E-3</v>
      </c>
      <c r="H182" s="304">
        <f t="shared" si="24"/>
        <v>6.677110041142049E-3</v>
      </c>
      <c r="I182" s="304">
        <f t="shared" si="24"/>
        <v>7.7234561382353408E-3</v>
      </c>
      <c r="J182" s="304">
        <f t="shared" si="24"/>
        <v>7.3805879774051812E-3</v>
      </c>
      <c r="K182" s="304">
        <f t="shared" si="24"/>
        <v>6.8264728082909603E-3</v>
      </c>
      <c r="L182" s="304">
        <f t="shared" si="24"/>
        <v>7.0827387457683974E-3</v>
      </c>
      <c r="M182" s="304">
        <f t="shared" si="24"/>
        <v>5.2633453143273515E-3</v>
      </c>
      <c r="N182" s="304">
        <f t="shared" si="24"/>
        <v>5.1948132751635434E-3</v>
      </c>
      <c r="O182" s="304">
        <f t="shared" si="24"/>
        <v>5.7325046740243921E-3</v>
      </c>
      <c r="P182" s="304">
        <f t="shared" si="24"/>
        <v>2.0974695379440229E-3</v>
      </c>
      <c r="Q182" s="304">
        <f t="shared" si="24"/>
        <v>6.4070226156756616E-3</v>
      </c>
      <c r="R182" s="304">
        <f t="shared" si="24"/>
        <v>6.4160214670685653E-3</v>
      </c>
      <c r="S182" s="304">
        <f t="shared" si="24"/>
        <v>7.6088898742310016E-3</v>
      </c>
      <c r="T182" s="304">
        <f t="shared" si="24"/>
        <v>5.7665024721137289E-3</v>
      </c>
      <c r="U182" s="304">
        <f t="shared" si="24"/>
        <v>6.2322002605212888E-3</v>
      </c>
      <c r="V182" s="304">
        <f t="shared" si="24"/>
        <v>5.0714400573541362E-3</v>
      </c>
      <c r="W182" s="304">
        <f t="shared" si="24"/>
        <v>5.8775091415889918E-3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4.606971702969203E-2</v>
      </c>
      <c r="C183" s="304">
        <f t="shared" si="25"/>
        <v>4.3619136465303368E-2</v>
      </c>
      <c r="D183" s="304">
        <f t="shared" si="25"/>
        <v>4.3593584186768425E-2</v>
      </c>
      <c r="E183" s="304">
        <f t="shared" si="25"/>
        <v>4.4414916576739322E-2</v>
      </c>
      <c r="F183" s="304">
        <f t="shared" si="25"/>
        <v>4.6937292656617426E-2</v>
      </c>
      <c r="G183" s="304">
        <f t="shared" si="25"/>
        <v>4.7086877039068595E-2</v>
      </c>
      <c r="H183" s="304">
        <f t="shared" si="25"/>
        <v>4.5492550888338007E-2</v>
      </c>
      <c r="I183" s="304">
        <f t="shared" si="25"/>
        <v>4.7337376248744331E-2</v>
      </c>
      <c r="J183" s="304">
        <f t="shared" si="25"/>
        <v>4.8268239182171303E-2</v>
      </c>
      <c r="K183" s="304">
        <f t="shared" si="25"/>
        <v>4.2037424984623532E-2</v>
      </c>
      <c r="L183" s="304">
        <f t="shared" si="25"/>
        <v>4.4858037232516544E-2</v>
      </c>
      <c r="M183" s="304">
        <f t="shared" si="25"/>
        <v>4.3666112154652631E-2</v>
      </c>
      <c r="N183" s="304">
        <f t="shared" si="25"/>
        <v>2.3302283704711206E-2</v>
      </c>
      <c r="O183" s="304">
        <f t="shared" si="25"/>
        <v>3.3069986815370177E-2</v>
      </c>
      <c r="P183" s="304">
        <f t="shared" si="25"/>
        <v>1.045556973299324E-2</v>
      </c>
      <c r="Q183" s="304">
        <f t="shared" si="25"/>
        <v>3.1158039412784097E-2</v>
      </c>
      <c r="R183" s="304">
        <f t="shared" si="25"/>
        <v>3.3363673341012895E-2</v>
      </c>
      <c r="S183" s="304">
        <f t="shared" si="25"/>
        <v>3.3406616110661459E-2</v>
      </c>
      <c r="T183" s="304">
        <f t="shared" si="25"/>
        <v>2.7451830306712565E-2</v>
      </c>
      <c r="U183" s="304">
        <f t="shared" si="25"/>
        <v>3.3532330341134786E-2</v>
      </c>
      <c r="V183" s="304">
        <f t="shared" si="25"/>
        <v>3.2767379053445317E-2</v>
      </c>
      <c r="W183" s="304">
        <f t="shared" si="25"/>
        <v>2.8777757640982039E-2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0.89235202802704328</v>
      </c>
      <c r="C185" s="312">
        <f t="shared" si="27"/>
        <v>0.90396652741706451</v>
      </c>
      <c r="D185" s="312">
        <f t="shared" si="27"/>
        <v>0.90465009883112535</v>
      </c>
      <c r="E185" s="312">
        <f t="shared" si="27"/>
        <v>0.90650896650785751</v>
      </c>
      <c r="F185" s="312">
        <f t="shared" si="27"/>
        <v>0.89453618612138308</v>
      </c>
      <c r="G185" s="312">
        <f t="shared" si="27"/>
        <v>0.89490339166032695</v>
      </c>
      <c r="H185" s="312">
        <f t="shared" si="27"/>
        <v>0.898103352479797</v>
      </c>
      <c r="I185" s="312">
        <f t="shared" si="27"/>
        <v>0.88626807563588872</v>
      </c>
      <c r="J185" s="312">
        <f t="shared" si="27"/>
        <v>0.88869421873830501</v>
      </c>
      <c r="K185" s="312">
        <f t="shared" si="27"/>
        <v>0.9007522725707513</v>
      </c>
      <c r="L185" s="312">
        <f t="shared" si="27"/>
        <v>0.89543436973251445</v>
      </c>
      <c r="M185" s="312">
        <f t="shared" si="27"/>
        <v>0.91254560772653037</v>
      </c>
      <c r="N185" s="312">
        <f t="shared" si="27"/>
        <v>0.93392194550839358</v>
      </c>
      <c r="O185" s="312">
        <f t="shared" si="27"/>
        <v>0.92010314640269741</v>
      </c>
      <c r="P185" s="312">
        <f t="shared" si="27"/>
        <v>0.97293453109857242</v>
      </c>
      <c r="Q185" s="312">
        <f t="shared" si="27"/>
        <v>0.91735527123635008</v>
      </c>
      <c r="R185" s="312">
        <f t="shared" si="27"/>
        <v>0.91490104497264368</v>
      </c>
      <c r="S185" s="312">
        <f t="shared" si="27"/>
        <v>0.90515324102145156</v>
      </c>
      <c r="T185" s="312">
        <f t="shared" si="27"/>
        <v>0.92580857565256336</v>
      </c>
      <c r="U185" s="312">
        <f t="shared" si="27"/>
        <v>0.91521976062243837</v>
      </c>
      <c r="V185" s="312">
        <f t="shared" si="27"/>
        <v>0.92596753774416463</v>
      </c>
      <c r="W185" s="312">
        <f t="shared" si="27"/>
        <v>0.92340628151761162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</v>
      </c>
      <c r="C187" s="234">
        <f t="shared" si="28"/>
        <v>0.99999999999999989</v>
      </c>
      <c r="D187" s="234">
        <f t="shared" si="28"/>
        <v>1</v>
      </c>
      <c r="E187" s="234">
        <f t="shared" si="28"/>
        <v>1</v>
      </c>
      <c r="F187" s="234">
        <f t="shared" si="28"/>
        <v>1</v>
      </c>
      <c r="G187" s="234">
        <f t="shared" si="28"/>
        <v>1</v>
      </c>
      <c r="H187" s="234">
        <f t="shared" si="28"/>
        <v>1</v>
      </c>
      <c r="I187" s="234">
        <f t="shared" si="28"/>
        <v>0</v>
      </c>
      <c r="J187" s="234">
        <f t="shared" si="28"/>
        <v>0</v>
      </c>
      <c r="K187" s="234">
        <f t="shared" si="28"/>
        <v>0</v>
      </c>
      <c r="L187" s="234">
        <f t="shared" si="28"/>
        <v>0</v>
      </c>
      <c r="M187" s="234">
        <f t="shared" si="28"/>
        <v>0</v>
      </c>
      <c r="N187" s="234">
        <f t="shared" si="28"/>
        <v>0</v>
      </c>
      <c r="O187" s="234">
        <f t="shared" si="28"/>
        <v>0</v>
      </c>
      <c r="P187" s="234">
        <f t="shared" si="28"/>
        <v>0</v>
      </c>
      <c r="Q187" s="234">
        <f t="shared" si="28"/>
        <v>0</v>
      </c>
      <c r="R187" s="234">
        <f t="shared" si="28"/>
        <v>0</v>
      </c>
      <c r="S187" s="234">
        <f t="shared" si="28"/>
        <v>0</v>
      </c>
      <c r="T187" s="234">
        <f t="shared" si="28"/>
        <v>0</v>
      </c>
      <c r="U187" s="234">
        <f t="shared" si="28"/>
        <v>0</v>
      </c>
      <c r="V187" s="234">
        <f t="shared" si="28"/>
        <v>0</v>
      </c>
      <c r="W187" s="234">
        <f t="shared" si="28"/>
        <v>0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1.870897929779632E-3</v>
      </c>
      <c r="C192" s="302">
        <f t="shared" si="33"/>
        <v>1.7788539913285071E-3</v>
      </c>
      <c r="D192" s="302">
        <f t="shared" si="33"/>
        <v>1.7685070283385918E-3</v>
      </c>
      <c r="E192" s="302">
        <f t="shared" si="33"/>
        <v>1.7064843973747677E-3</v>
      </c>
      <c r="F192" s="302">
        <f t="shared" si="33"/>
        <v>1.8108956090411605E-3</v>
      </c>
      <c r="G192" s="302">
        <f t="shared" si="33"/>
        <v>1.8004400251129993E-3</v>
      </c>
      <c r="H192" s="302">
        <f t="shared" si="33"/>
        <v>1.806135594892698E-3</v>
      </c>
      <c r="I192" s="302">
        <f t="shared" si="33"/>
        <v>0</v>
      </c>
      <c r="J192" s="302">
        <f t="shared" si="33"/>
        <v>0</v>
      </c>
      <c r="K192" s="302">
        <f t="shared" si="33"/>
        <v>0</v>
      </c>
      <c r="L192" s="302">
        <f t="shared" si="33"/>
        <v>0</v>
      </c>
      <c r="M192" s="302">
        <f t="shared" si="33"/>
        <v>0</v>
      </c>
      <c r="N192" s="302">
        <f t="shared" si="33"/>
        <v>0</v>
      </c>
      <c r="O192" s="302">
        <f t="shared" si="33"/>
        <v>0</v>
      </c>
      <c r="P192" s="302">
        <f t="shared" si="33"/>
        <v>0</v>
      </c>
      <c r="Q192" s="302">
        <f t="shared" si="33"/>
        <v>0</v>
      </c>
      <c r="R192" s="302">
        <f t="shared" si="33"/>
        <v>0</v>
      </c>
      <c r="S192" s="302">
        <f t="shared" si="33"/>
        <v>0</v>
      </c>
      <c r="T192" s="302">
        <f t="shared" si="33"/>
        <v>0</v>
      </c>
      <c r="U192" s="302">
        <f t="shared" si="33"/>
        <v>0</v>
      </c>
      <c r="V192" s="302">
        <f t="shared" si="33"/>
        <v>0</v>
      </c>
      <c r="W192" s="302">
        <f t="shared" si="33"/>
        <v>0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0.16137640364974293</v>
      </c>
      <c r="C193" s="303">
        <f t="shared" si="34"/>
        <v>0.15343705028974927</v>
      </c>
      <c r="D193" s="303">
        <f t="shared" si="34"/>
        <v>0.15254456136802283</v>
      </c>
      <c r="E193" s="303">
        <f t="shared" si="34"/>
        <v>0.14719472962652519</v>
      </c>
      <c r="F193" s="303">
        <f t="shared" si="34"/>
        <v>0.15620083603737536</v>
      </c>
      <c r="G193" s="303">
        <f t="shared" si="34"/>
        <v>0.15529897789454045</v>
      </c>
      <c r="H193" s="303">
        <f t="shared" si="34"/>
        <v>0.15579025566718308</v>
      </c>
      <c r="I193" s="303">
        <f t="shared" si="34"/>
        <v>0</v>
      </c>
      <c r="J193" s="303">
        <f t="shared" si="34"/>
        <v>0</v>
      </c>
      <c r="K193" s="303">
        <f t="shared" si="34"/>
        <v>0</v>
      </c>
      <c r="L193" s="303">
        <f t="shared" si="34"/>
        <v>0</v>
      </c>
      <c r="M193" s="303">
        <f t="shared" si="34"/>
        <v>0</v>
      </c>
      <c r="N193" s="303">
        <f t="shared" si="34"/>
        <v>0</v>
      </c>
      <c r="O193" s="303">
        <f t="shared" si="34"/>
        <v>0</v>
      </c>
      <c r="P193" s="303">
        <f t="shared" si="34"/>
        <v>0</v>
      </c>
      <c r="Q193" s="303">
        <f t="shared" si="34"/>
        <v>0</v>
      </c>
      <c r="R193" s="303">
        <f t="shared" si="34"/>
        <v>0</v>
      </c>
      <c r="S193" s="303">
        <f t="shared" si="34"/>
        <v>0</v>
      </c>
      <c r="T193" s="303">
        <f t="shared" si="34"/>
        <v>0</v>
      </c>
      <c r="U193" s="303">
        <f t="shared" si="34"/>
        <v>0</v>
      </c>
      <c r="V193" s="303">
        <f t="shared" si="34"/>
        <v>0</v>
      </c>
      <c r="W193" s="303">
        <f t="shared" si="34"/>
        <v>0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0.16137640364974293</v>
      </c>
      <c r="C194" s="304">
        <f t="shared" si="35"/>
        <v>0.15343705028974927</v>
      </c>
      <c r="D194" s="304">
        <f t="shared" si="35"/>
        <v>0.15254456136802283</v>
      </c>
      <c r="E194" s="304">
        <f t="shared" si="35"/>
        <v>0.14719472962652519</v>
      </c>
      <c r="F194" s="304">
        <f t="shared" si="35"/>
        <v>0.15620083603737536</v>
      </c>
      <c r="G194" s="304">
        <f t="shared" si="35"/>
        <v>0.15529897789454045</v>
      </c>
      <c r="H194" s="304">
        <f t="shared" si="35"/>
        <v>0.15579025566718308</v>
      </c>
      <c r="I194" s="304">
        <f t="shared" si="35"/>
        <v>0</v>
      </c>
      <c r="J194" s="304">
        <f t="shared" si="35"/>
        <v>0</v>
      </c>
      <c r="K194" s="304">
        <f t="shared" si="35"/>
        <v>0</v>
      </c>
      <c r="L194" s="304">
        <f t="shared" si="35"/>
        <v>0</v>
      </c>
      <c r="M194" s="304">
        <f t="shared" si="35"/>
        <v>0</v>
      </c>
      <c r="N194" s="304">
        <f t="shared" si="35"/>
        <v>0</v>
      </c>
      <c r="O194" s="304">
        <f t="shared" si="35"/>
        <v>0</v>
      </c>
      <c r="P194" s="304">
        <f t="shared" si="35"/>
        <v>0</v>
      </c>
      <c r="Q194" s="304">
        <f t="shared" si="35"/>
        <v>0</v>
      </c>
      <c r="R194" s="304">
        <f t="shared" si="35"/>
        <v>0</v>
      </c>
      <c r="S194" s="304">
        <f t="shared" si="35"/>
        <v>0</v>
      </c>
      <c r="T194" s="304">
        <f t="shared" si="35"/>
        <v>0</v>
      </c>
      <c r="U194" s="304">
        <f t="shared" si="35"/>
        <v>0</v>
      </c>
      <c r="V194" s="304">
        <f t="shared" si="35"/>
        <v>0</v>
      </c>
      <c r="W194" s="304">
        <f t="shared" si="35"/>
        <v>0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0.30950868058462422</v>
      </c>
      <c r="C196" s="303">
        <f t="shared" si="37"/>
        <v>0.29428155488612284</v>
      </c>
      <c r="D196" s="303">
        <f t="shared" si="37"/>
        <v>0.29256982341638754</v>
      </c>
      <c r="E196" s="303">
        <f t="shared" si="37"/>
        <v>0.28230921947298504</v>
      </c>
      <c r="F196" s="303">
        <f t="shared" si="37"/>
        <v>0.29958230307991041</v>
      </c>
      <c r="G196" s="303">
        <f t="shared" si="37"/>
        <v>0.29785260209791814</v>
      </c>
      <c r="H196" s="303">
        <f t="shared" si="37"/>
        <v>0.29879483858213918</v>
      </c>
      <c r="I196" s="303">
        <f t="shared" si="37"/>
        <v>0</v>
      </c>
      <c r="J196" s="303">
        <f t="shared" si="37"/>
        <v>0</v>
      </c>
      <c r="K196" s="303">
        <f t="shared" si="37"/>
        <v>0</v>
      </c>
      <c r="L196" s="303">
        <f t="shared" si="37"/>
        <v>0</v>
      </c>
      <c r="M196" s="303">
        <f t="shared" si="37"/>
        <v>0</v>
      </c>
      <c r="N196" s="303">
        <f t="shared" si="37"/>
        <v>0</v>
      </c>
      <c r="O196" s="303">
        <f t="shared" si="37"/>
        <v>0</v>
      </c>
      <c r="P196" s="303">
        <f t="shared" si="37"/>
        <v>0</v>
      </c>
      <c r="Q196" s="303">
        <f t="shared" si="37"/>
        <v>0</v>
      </c>
      <c r="R196" s="303">
        <f t="shared" si="37"/>
        <v>0</v>
      </c>
      <c r="S196" s="303">
        <f t="shared" si="37"/>
        <v>0</v>
      </c>
      <c r="T196" s="303">
        <f t="shared" si="37"/>
        <v>0</v>
      </c>
      <c r="U196" s="303">
        <f t="shared" si="37"/>
        <v>0</v>
      </c>
      <c r="V196" s="303">
        <f t="shared" si="37"/>
        <v>0</v>
      </c>
      <c r="W196" s="303">
        <f t="shared" si="37"/>
        <v>0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0.30950868058462422</v>
      </c>
      <c r="C197" s="304">
        <f t="shared" si="38"/>
        <v>0.29428155488612284</v>
      </c>
      <c r="D197" s="304">
        <f t="shared" si="38"/>
        <v>0.29256982341638754</v>
      </c>
      <c r="E197" s="304">
        <f t="shared" si="38"/>
        <v>0.28230921947298504</v>
      </c>
      <c r="F197" s="304">
        <f t="shared" si="38"/>
        <v>0.29958230307991041</v>
      </c>
      <c r="G197" s="304">
        <f t="shared" si="38"/>
        <v>0.29785260209791814</v>
      </c>
      <c r="H197" s="304">
        <f t="shared" si="38"/>
        <v>0.29879483858213918</v>
      </c>
      <c r="I197" s="304">
        <f t="shared" si="38"/>
        <v>0</v>
      </c>
      <c r="J197" s="304">
        <f t="shared" si="38"/>
        <v>0</v>
      </c>
      <c r="K197" s="304">
        <f t="shared" si="38"/>
        <v>0</v>
      </c>
      <c r="L197" s="304">
        <f t="shared" si="38"/>
        <v>0</v>
      </c>
      <c r="M197" s="304">
        <f t="shared" si="38"/>
        <v>0</v>
      </c>
      <c r="N197" s="304">
        <f t="shared" si="38"/>
        <v>0</v>
      </c>
      <c r="O197" s="304">
        <f t="shared" si="38"/>
        <v>0</v>
      </c>
      <c r="P197" s="304">
        <f t="shared" si="38"/>
        <v>0</v>
      </c>
      <c r="Q197" s="304">
        <f t="shared" si="38"/>
        <v>0</v>
      </c>
      <c r="R197" s="304">
        <f t="shared" si="38"/>
        <v>0</v>
      </c>
      <c r="S197" s="304">
        <f t="shared" si="38"/>
        <v>0</v>
      </c>
      <c r="T197" s="304">
        <f t="shared" si="38"/>
        <v>0</v>
      </c>
      <c r="U197" s="304">
        <f t="shared" si="38"/>
        <v>0</v>
      </c>
      <c r="V197" s="304">
        <f t="shared" si="38"/>
        <v>0</v>
      </c>
      <c r="W197" s="304">
        <f t="shared" si="38"/>
        <v>0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0.5272440178358534</v>
      </c>
      <c r="C199" s="303">
        <f t="shared" si="40"/>
        <v>0.55050254083279926</v>
      </c>
      <c r="D199" s="303">
        <f t="shared" si="40"/>
        <v>0.55311710818725113</v>
      </c>
      <c r="E199" s="303">
        <f t="shared" si="40"/>
        <v>0.56878956650311496</v>
      </c>
      <c r="F199" s="303">
        <f t="shared" si="40"/>
        <v>0.54240596527367313</v>
      </c>
      <c r="G199" s="303">
        <f t="shared" si="40"/>
        <v>0.54504797998242827</v>
      </c>
      <c r="H199" s="303">
        <f t="shared" si="40"/>
        <v>0.54360877015578513</v>
      </c>
      <c r="I199" s="303">
        <f t="shared" si="40"/>
        <v>0</v>
      </c>
      <c r="J199" s="303">
        <f t="shared" si="40"/>
        <v>0</v>
      </c>
      <c r="K199" s="303">
        <f t="shared" si="40"/>
        <v>0</v>
      </c>
      <c r="L199" s="303">
        <f t="shared" si="40"/>
        <v>0</v>
      </c>
      <c r="M199" s="303">
        <f t="shared" si="40"/>
        <v>0</v>
      </c>
      <c r="N199" s="303">
        <f t="shared" si="40"/>
        <v>0</v>
      </c>
      <c r="O199" s="303">
        <f t="shared" si="40"/>
        <v>0</v>
      </c>
      <c r="P199" s="303">
        <f t="shared" si="40"/>
        <v>0</v>
      </c>
      <c r="Q199" s="303">
        <f t="shared" si="40"/>
        <v>0</v>
      </c>
      <c r="R199" s="303">
        <f t="shared" si="40"/>
        <v>0</v>
      </c>
      <c r="S199" s="303">
        <f t="shared" si="40"/>
        <v>0</v>
      </c>
      <c r="T199" s="303">
        <f t="shared" si="40"/>
        <v>0</v>
      </c>
      <c r="U199" s="303">
        <f t="shared" si="40"/>
        <v>0</v>
      </c>
      <c r="V199" s="303">
        <f t="shared" si="40"/>
        <v>0</v>
      </c>
      <c r="W199" s="303">
        <f t="shared" si="40"/>
        <v>0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7.0841447098010726E-2</v>
      </c>
      <c r="C200" s="304">
        <f t="shared" si="41"/>
        <v>6.7175597190913636E-2</v>
      </c>
      <c r="D200" s="304">
        <f t="shared" si="41"/>
        <v>6.666994575748196E-2</v>
      </c>
      <c r="E200" s="304">
        <f t="shared" si="41"/>
        <v>6.4159966047399278E-2</v>
      </c>
      <c r="F200" s="304">
        <f t="shared" si="41"/>
        <v>6.8831557221696191E-2</v>
      </c>
      <c r="G200" s="304">
        <f t="shared" si="41"/>
        <v>6.8500837945380158E-2</v>
      </c>
      <c r="H200" s="304">
        <f t="shared" si="41"/>
        <v>6.8267129983316452E-2</v>
      </c>
      <c r="I200" s="304">
        <f t="shared" si="41"/>
        <v>0</v>
      </c>
      <c r="J200" s="304">
        <f t="shared" si="41"/>
        <v>0</v>
      </c>
      <c r="K200" s="304">
        <f t="shared" si="41"/>
        <v>0</v>
      </c>
      <c r="L200" s="304">
        <f t="shared" si="41"/>
        <v>0</v>
      </c>
      <c r="M200" s="304">
        <f t="shared" si="41"/>
        <v>0</v>
      </c>
      <c r="N200" s="304">
        <f t="shared" si="41"/>
        <v>0</v>
      </c>
      <c r="O200" s="304">
        <f t="shared" si="41"/>
        <v>0</v>
      </c>
      <c r="P200" s="304">
        <f t="shared" si="41"/>
        <v>0</v>
      </c>
      <c r="Q200" s="304">
        <f t="shared" si="41"/>
        <v>0</v>
      </c>
      <c r="R200" s="304">
        <f t="shared" si="41"/>
        <v>0</v>
      </c>
      <c r="S200" s="304">
        <f t="shared" si="41"/>
        <v>0</v>
      </c>
      <c r="T200" s="304">
        <f t="shared" si="41"/>
        <v>0</v>
      </c>
      <c r="U200" s="304">
        <f t="shared" si="41"/>
        <v>0</v>
      </c>
      <c r="V200" s="304">
        <f t="shared" si="41"/>
        <v>0</v>
      </c>
      <c r="W200" s="304">
        <f t="shared" si="41"/>
        <v>0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0.45640257073784263</v>
      </c>
      <c r="C201" s="304">
        <f t="shared" si="42"/>
        <v>0.48332694364188566</v>
      </c>
      <c r="D201" s="304">
        <f t="shared" si="42"/>
        <v>0.48644716242976915</v>
      </c>
      <c r="E201" s="304">
        <f t="shared" si="42"/>
        <v>0.5046296004557157</v>
      </c>
      <c r="F201" s="304">
        <f t="shared" si="42"/>
        <v>0.47357440805197693</v>
      </c>
      <c r="G201" s="304">
        <f t="shared" si="42"/>
        <v>0.47654714203704812</v>
      </c>
      <c r="H201" s="304">
        <f t="shared" si="42"/>
        <v>0.4753416401724686</v>
      </c>
      <c r="I201" s="304">
        <f t="shared" si="42"/>
        <v>0</v>
      </c>
      <c r="J201" s="304">
        <f t="shared" si="42"/>
        <v>0</v>
      </c>
      <c r="K201" s="304">
        <f t="shared" si="42"/>
        <v>0</v>
      </c>
      <c r="L201" s="304">
        <f t="shared" si="42"/>
        <v>0</v>
      </c>
      <c r="M201" s="304">
        <f t="shared" si="42"/>
        <v>0</v>
      </c>
      <c r="N201" s="304">
        <f t="shared" si="42"/>
        <v>0</v>
      </c>
      <c r="O201" s="304">
        <f t="shared" si="42"/>
        <v>0</v>
      </c>
      <c r="P201" s="304">
        <f t="shared" si="42"/>
        <v>0</v>
      </c>
      <c r="Q201" s="304">
        <f t="shared" si="42"/>
        <v>0</v>
      </c>
      <c r="R201" s="304">
        <f t="shared" si="42"/>
        <v>0</v>
      </c>
      <c r="S201" s="304">
        <f t="shared" si="42"/>
        <v>0</v>
      </c>
      <c r="T201" s="304">
        <f t="shared" si="42"/>
        <v>0</v>
      </c>
      <c r="U201" s="304">
        <f t="shared" si="42"/>
        <v>0</v>
      </c>
      <c r="V201" s="304">
        <f t="shared" si="42"/>
        <v>0</v>
      </c>
      <c r="W201" s="304">
        <f t="shared" si="42"/>
        <v>0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0.99999999999999989</v>
      </c>
      <c r="D204" s="234">
        <f t="shared" si="44"/>
        <v>1</v>
      </c>
      <c r="E204" s="234">
        <f t="shared" si="44"/>
        <v>1</v>
      </c>
      <c r="F204" s="234">
        <f t="shared" si="44"/>
        <v>1</v>
      </c>
      <c r="G204" s="234">
        <f t="shared" si="44"/>
        <v>0.99999999999999989</v>
      </c>
      <c r="H204" s="234">
        <f t="shared" si="44"/>
        <v>1.0000000000000002</v>
      </c>
      <c r="I204" s="234">
        <f t="shared" si="44"/>
        <v>1</v>
      </c>
      <c r="J204" s="234">
        <f t="shared" si="44"/>
        <v>1</v>
      </c>
      <c r="K204" s="234">
        <f t="shared" si="44"/>
        <v>1</v>
      </c>
      <c r="L204" s="234">
        <f t="shared" si="44"/>
        <v>1</v>
      </c>
      <c r="M204" s="234">
        <f t="shared" si="44"/>
        <v>0.99999999999999989</v>
      </c>
      <c r="N204" s="234">
        <f t="shared" si="44"/>
        <v>1</v>
      </c>
      <c r="O204" s="234">
        <f t="shared" si="44"/>
        <v>1</v>
      </c>
      <c r="P204" s="234">
        <f t="shared" si="44"/>
        <v>1</v>
      </c>
      <c r="Q204" s="234">
        <f t="shared" si="44"/>
        <v>1</v>
      </c>
      <c r="R204" s="234">
        <f t="shared" si="44"/>
        <v>1</v>
      </c>
      <c r="S204" s="234">
        <f t="shared" si="44"/>
        <v>1</v>
      </c>
      <c r="T204" s="234">
        <f t="shared" si="44"/>
        <v>1</v>
      </c>
      <c r="U204" s="234">
        <f t="shared" si="44"/>
        <v>1</v>
      </c>
      <c r="V204" s="234">
        <f t="shared" si="44"/>
        <v>0.99999999999999989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2.095573657657035E-3</v>
      </c>
      <c r="C209" s="302">
        <f t="shared" si="49"/>
        <v>2.0282420575032148E-3</v>
      </c>
      <c r="D209" s="302">
        <f t="shared" si="49"/>
        <v>2.0203983941010245E-3</v>
      </c>
      <c r="E209" s="302">
        <f t="shared" si="49"/>
        <v>1.9734071071739047E-3</v>
      </c>
      <c r="F209" s="302">
        <f t="shared" si="49"/>
        <v>2.0524577090893295E-3</v>
      </c>
      <c r="G209" s="302">
        <f t="shared" si="49"/>
        <v>2.0448654802948463E-3</v>
      </c>
      <c r="H209" s="302">
        <f t="shared" si="49"/>
        <v>2.0484563124861586E-3</v>
      </c>
      <c r="I209" s="302">
        <f t="shared" si="49"/>
        <v>2.1256774060413987E-3</v>
      </c>
      <c r="J209" s="302">
        <f t="shared" si="49"/>
        <v>2.0817824123034461E-3</v>
      </c>
      <c r="K209" s="302">
        <f t="shared" si="49"/>
        <v>2.105458484793972E-3</v>
      </c>
      <c r="L209" s="302">
        <f t="shared" si="49"/>
        <v>2.0923905275590854E-3</v>
      </c>
      <c r="M209" s="302">
        <f t="shared" si="49"/>
        <v>1.9081716356681652E-3</v>
      </c>
      <c r="N209" s="302">
        <f t="shared" si="49"/>
        <v>2.2738891297231579E-3</v>
      </c>
      <c r="O209" s="302">
        <f t="shared" si="49"/>
        <v>2.1272314024421437E-3</v>
      </c>
      <c r="P209" s="302">
        <f t="shared" si="49"/>
        <v>2.1917402003832887E-3</v>
      </c>
      <c r="Q209" s="302">
        <f t="shared" si="49"/>
        <v>2.2144190731796308E-3</v>
      </c>
      <c r="R209" s="302">
        <f t="shared" si="49"/>
        <v>2.178313936303587E-3</v>
      </c>
      <c r="S209" s="302">
        <f t="shared" si="49"/>
        <v>2.272518711432716E-3</v>
      </c>
      <c r="T209" s="302">
        <f t="shared" si="49"/>
        <v>2.2266835503698614E-3</v>
      </c>
      <c r="U209" s="302">
        <f t="shared" si="49"/>
        <v>2.1650825155515698E-3</v>
      </c>
      <c r="V209" s="302">
        <f t="shared" si="49"/>
        <v>2.0458077684740602E-3</v>
      </c>
      <c r="W209" s="302">
        <f t="shared" si="49"/>
        <v>2.212302829905863E-3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0.44780847264207713</v>
      </c>
      <c r="C210" s="303">
        <f t="shared" si="50"/>
        <v>0.43342021150162119</v>
      </c>
      <c r="D210" s="303">
        <f t="shared" si="50"/>
        <v>0.43174407909023138</v>
      </c>
      <c r="E210" s="303">
        <f t="shared" si="50"/>
        <v>0.42170239129298842</v>
      </c>
      <c r="F210" s="303">
        <f t="shared" si="50"/>
        <v>0.43859491576991938</v>
      </c>
      <c r="G210" s="303">
        <f t="shared" si="50"/>
        <v>0.43697251306029194</v>
      </c>
      <c r="H210" s="303">
        <f t="shared" si="50"/>
        <v>0.43773984713763631</v>
      </c>
      <c r="I210" s="303">
        <f t="shared" si="50"/>
        <v>0.4542414193130499</v>
      </c>
      <c r="J210" s="303">
        <f t="shared" si="50"/>
        <v>0.44486138629411848</v>
      </c>
      <c r="K210" s="303">
        <f t="shared" si="50"/>
        <v>0.44992078653109202</v>
      </c>
      <c r="L210" s="303">
        <f t="shared" si="50"/>
        <v>0.44712826146354095</v>
      </c>
      <c r="M210" s="303">
        <f t="shared" si="50"/>
        <v>0.40776205722249226</v>
      </c>
      <c r="N210" s="303">
        <f t="shared" si="50"/>
        <v>0.48591316006387814</v>
      </c>
      <c r="O210" s="303">
        <f t="shared" si="50"/>
        <v>0.45457349676218473</v>
      </c>
      <c r="P210" s="303">
        <f t="shared" si="50"/>
        <v>0.46835854610771727</v>
      </c>
      <c r="Q210" s="303">
        <f t="shared" si="50"/>
        <v>0.47334640570585046</v>
      </c>
      <c r="R210" s="303">
        <f t="shared" si="50"/>
        <v>0.46572318518323502</v>
      </c>
      <c r="S210" s="303">
        <f t="shared" si="50"/>
        <v>0.48581929443407046</v>
      </c>
      <c r="T210" s="303">
        <f t="shared" si="50"/>
        <v>0.47702781118315929</v>
      </c>
      <c r="U210" s="303">
        <f t="shared" si="50"/>
        <v>0.46428592710906169</v>
      </c>
      <c r="V210" s="303">
        <f t="shared" si="50"/>
        <v>0.43915970504919488</v>
      </c>
      <c r="W210" s="303">
        <f t="shared" si="50"/>
        <v>0.47421538470003077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0.44780847264207713</v>
      </c>
      <c r="C211" s="304">
        <f t="shared" si="51"/>
        <v>0.43342021150162119</v>
      </c>
      <c r="D211" s="304">
        <f t="shared" si="51"/>
        <v>0.43174407909023138</v>
      </c>
      <c r="E211" s="304">
        <f t="shared" si="51"/>
        <v>0.42170239129298842</v>
      </c>
      <c r="F211" s="304">
        <f t="shared" si="51"/>
        <v>0.43859491576991938</v>
      </c>
      <c r="G211" s="304">
        <f t="shared" si="51"/>
        <v>0.43697251306029194</v>
      </c>
      <c r="H211" s="304">
        <f t="shared" si="51"/>
        <v>0.43773984713763631</v>
      </c>
      <c r="I211" s="304">
        <f t="shared" si="51"/>
        <v>0.4542414193130499</v>
      </c>
      <c r="J211" s="304">
        <f t="shared" si="51"/>
        <v>0.44486138629411848</v>
      </c>
      <c r="K211" s="304">
        <f t="shared" si="51"/>
        <v>0.44992078653109202</v>
      </c>
      <c r="L211" s="304">
        <f t="shared" si="51"/>
        <v>0.44712826146354095</v>
      </c>
      <c r="M211" s="304">
        <f t="shared" si="51"/>
        <v>0.40776205722249226</v>
      </c>
      <c r="N211" s="304">
        <f t="shared" si="51"/>
        <v>0.48591316006387814</v>
      </c>
      <c r="O211" s="304">
        <f t="shared" si="51"/>
        <v>0.45457349676218473</v>
      </c>
      <c r="P211" s="304">
        <f t="shared" si="51"/>
        <v>0.46835854610771727</v>
      </c>
      <c r="Q211" s="304">
        <f t="shared" si="51"/>
        <v>0.47334640570585046</v>
      </c>
      <c r="R211" s="304">
        <f t="shared" si="51"/>
        <v>0.46572318518323502</v>
      </c>
      <c r="S211" s="304">
        <f t="shared" si="51"/>
        <v>0.48581929443407046</v>
      </c>
      <c r="T211" s="304">
        <f t="shared" si="51"/>
        <v>0.47702781118315929</v>
      </c>
      <c r="U211" s="304">
        <f t="shared" si="51"/>
        <v>0.46428592710906169</v>
      </c>
      <c r="V211" s="304">
        <f t="shared" si="51"/>
        <v>0.43915970504919488</v>
      </c>
      <c r="W211" s="304">
        <f t="shared" si="51"/>
        <v>0.47421538470003077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0.22946368913274226</v>
      </c>
      <c r="C213" s="303">
        <f t="shared" si="53"/>
        <v>0.22209093117214618</v>
      </c>
      <c r="D213" s="303">
        <f t="shared" si="53"/>
        <v>0.2212320561170959</v>
      </c>
      <c r="E213" s="303">
        <f t="shared" si="53"/>
        <v>0.21608654666864838</v>
      </c>
      <c r="F213" s="303">
        <f t="shared" si="53"/>
        <v>0.22474252622698943</v>
      </c>
      <c r="G213" s="303">
        <f t="shared" si="53"/>
        <v>0.22391118306634394</v>
      </c>
      <c r="H213" s="303">
        <f t="shared" si="53"/>
        <v>0.22430437640443757</v>
      </c>
      <c r="I213" s="303">
        <f t="shared" si="53"/>
        <v>0.232760026217225</v>
      </c>
      <c r="J213" s="303">
        <f t="shared" si="53"/>
        <v>0.22795355846994927</v>
      </c>
      <c r="K213" s="303">
        <f t="shared" si="53"/>
        <v>0.23054607003259431</v>
      </c>
      <c r="L213" s="303">
        <f t="shared" si="53"/>
        <v>0.22911513885745324</v>
      </c>
      <c r="M213" s="303">
        <f t="shared" si="53"/>
        <v>0.2089433131682058</v>
      </c>
      <c r="N213" s="303">
        <f t="shared" si="53"/>
        <v>0.24898909493283555</v>
      </c>
      <c r="O213" s="303">
        <f t="shared" si="53"/>
        <v>0.23293018761704548</v>
      </c>
      <c r="P213" s="303">
        <f t="shared" si="53"/>
        <v>0.23999385092613834</v>
      </c>
      <c r="Q213" s="303">
        <f t="shared" si="53"/>
        <v>0.24254970400661072</v>
      </c>
      <c r="R213" s="303">
        <f t="shared" si="53"/>
        <v>0.23864345298400022</v>
      </c>
      <c r="S213" s="303">
        <f t="shared" si="53"/>
        <v>0.2489409967948718</v>
      </c>
      <c r="T213" s="303">
        <f t="shared" si="53"/>
        <v>0.24443611065951015</v>
      </c>
      <c r="U213" s="303">
        <f t="shared" si="53"/>
        <v>0.23790698067477872</v>
      </c>
      <c r="V213" s="303">
        <f t="shared" si="53"/>
        <v>0.22503193261280555</v>
      </c>
      <c r="W213" s="303">
        <f t="shared" si="53"/>
        <v>0.24299498170447786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0.22946368913274226</v>
      </c>
      <c r="C214" s="304">
        <f t="shared" si="54"/>
        <v>0.22209093117214618</v>
      </c>
      <c r="D214" s="304">
        <f t="shared" si="54"/>
        <v>0.2212320561170959</v>
      </c>
      <c r="E214" s="304">
        <f t="shared" si="54"/>
        <v>0.21608654666864838</v>
      </c>
      <c r="F214" s="304">
        <f t="shared" si="54"/>
        <v>0.22474252622698943</v>
      </c>
      <c r="G214" s="304">
        <f t="shared" si="54"/>
        <v>0.22391118306634394</v>
      </c>
      <c r="H214" s="304">
        <f t="shared" si="54"/>
        <v>0.22430437640443757</v>
      </c>
      <c r="I214" s="304">
        <f t="shared" si="54"/>
        <v>0.232760026217225</v>
      </c>
      <c r="J214" s="304">
        <f t="shared" si="54"/>
        <v>0.22795355846994927</v>
      </c>
      <c r="K214" s="304">
        <f t="shared" si="54"/>
        <v>0.23054607003259431</v>
      </c>
      <c r="L214" s="304">
        <f t="shared" si="54"/>
        <v>0.22911513885745324</v>
      </c>
      <c r="M214" s="304">
        <f t="shared" si="54"/>
        <v>0.2089433131682058</v>
      </c>
      <c r="N214" s="304">
        <f t="shared" si="54"/>
        <v>0.24898909493283555</v>
      </c>
      <c r="O214" s="304">
        <f t="shared" si="54"/>
        <v>0.23293018761704548</v>
      </c>
      <c r="P214" s="304">
        <f t="shared" si="54"/>
        <v>0.23999385092613834</v>
      </c>
      <c r="Q214" s="304">
        <f t="shared" si="54"/>
        <v>0.24254970400661072</v>
      </c>
      <c r="R214" s="304">
        <f t="shared" si="54"/>
        <v>0.23864345298400022</v>
      </c>
      <c r="S214" s="304">
        <f t="shared" si="54"/>
        <v>0.2489409967948718</v>
      </c>
      <c r="T214" s="304">
        <f t="shared" si="54"/>
        <v>0.24443611065951015</v>
      </c>
      <c r="U214" s="304">
        <f t="shared" si="54"/>
        <v>0.23790698067477872</v>
      </c>
      <c r="V214" s="304">
        <f t="shared" si="54"/>
        <v>0.22503193261280555</v>
      </c>
      <c r="W214" s="304">
        <f t="shared" si="54"/>
        <v>0.24299498170447786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0.32063226456752353</v>
      </c>
      <c r="C216" s="303">
        <f t="shared" si="56"/>
        <v>0.34246061526872928</v>
      </c>
      <c r="D216" s="303">
        <f t="shared" si="56"/>
        <v>0.34500346639857171</v>
      </c>
      <c r="E216" s="303">
        <f t="shared" si="56"/>
        <v>0.36023765493118926</v>
      </c>
      <c r="F216" s="303">
        <f t="shared" si="56"/>
        <v>0.33461010029400184</v>
      </c>
      <c r="G216" s="303">
        <f t="shared" si="56"/>
        <v>0.33707143839306913</v>
      </c>
      <c r="H216" s="303">
        <f t="shared" si="56"/>
        <v>0.33590732014544</v>
      </c>
      <c r="I216" s="303">
        <f t="shared" si="56"/>
        <v>0.31087287706368366</v>
      </c>
      <c r="J216" s="303">
        <f t="shared" si="56"/>
        <v>0.32510327282362872</v>
      </c>
      <c r="K216" s="303">
        <f t="shared" si="56"/>
        <v>0.31742768495151974</v>
      </c>
      <c r="L216" s="303">
        <f t="shared" si="56"/>
        <v>0.32166420915144678</v>
      </c>
      <c r="M216" s="303">
        <f t="shared" si="56"/>
        <v>0.38138645797363374</v>
      </c>
      <c r="N216" s="303">
        <f t="shared" si="56"/>
        <v>0.26282385587356327</v>
      </c>
      <c r="O216" s="303">
        <f t="shared" si="56"/>
        <v>0.31036908421832771</v>
      </c>
      <c r="P216" s="303">
        <f t="shared" si="56"/>
        <v>0.28945586276576102</v>
      </c>
      <c r="Q216" s="303">
        <f t="shared" si="56"/>
        <v>0.2818894712143592</v>
      </c>
      <c r="R216" s="303">
        <f t="shared" si="56"/>
        <v>0.29345504789646121</v>
      </c>
      <c r="S216" s="303">
        <f t="shared" si="56"/>
        <v>0.2629671900596251</v>
      </c>
      <c r="T216" s="303">
        <f t="shared" si="56"/>
        <v>0.2763093946069608</v>
      </c>
      <c r="U216" s="303">
        <f t="shared" si="56"/>
        <v>0.295642009700608</v>
      </c>
      <c r="V216" s="303">
        <f t="shared" si="56"/>
        <v>0.33376255456952547</v>
      </c>
      <c r="W216" s="303">
        <f t="shared" si="56"/>
        <v>0.2805773307655855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2.8888951122184391E-2</v>
      </c>
      <c r="C217" s="304">
        <f t="shared" si="57"/>
        <v>2.7960737838573575E-2</v>
      </c>
      <c r="D217" s="304">
        <f t="shared" si="57"/>
        <v>2.7852607442957648E-2</v>
      </c>
      <c r="E217" s="304">
        <f t="shared" si="57"/>
        <v>2.720479962849796E-2</v>
      </c>
      <c r="F217" s="304">
        <f t="shared" si="57"/>
        <v>2.8294567562242297E-2</v>
      </c>
      <c r="G217" s="304">
        <f t="shared" si="57"/>
        <v>2.8189903368859813E-2</v>
      </c>
      <c r="H217" s="304">
        <f t="shared" si="57"/>
        <v>2.823940550651256E-2</v>
      </c>
      <c r="I217" s="304">
        <f t="shared" si="57"/>
        <v>2.9303952385677443E-2</v>
      </c>
      <c r="J217" s="304">
        <f t="shared" si="57"/>
        <v>2.869882914223007E-2</v>
      </c>
      <c r="K217" s="304">
        <f t="shared" si="57"/>
        <v>2.9025220390013172E-2</v>
      </c>
      <c r="L217" s="304">
        <f t="shared" si="57"/>
        <v>2.8845069443542738E-2</v>
      </c>
      <c r="M217" s="304">
        <f t="shared" si="57"/>
        <v>2.6305482946941169E-2</v>
      </c>
      <c r="N217" s="304">
        <f t="shared" si="57"/>
        <v>3.1347154840304703E-2</v>
      </c>
      <c r="O217" s="304">
        <f t="shared" si="57"/>
        <v>2.9325375314860173E-2</v>
      </c>
      <c r="P217" s="304">
        <f t="shared" si="57"/>
        <v>3.0214674292189464E-2</v>
      </c>
      <c r="Q217" s="304">
        <f t="shared" si="57"/>
        <v>3.0536450321313326E-2</v>
      </c>
      <c r="R217" s="304">
        <f t="shared" si="57"/>
        <v>3.0044662294677452E-2</v>
      </c>
      <c r="S217" s="304">
        <f t="shared" si="57"/>
        <v>3.1341099395271313E-2</v>
      </c>
      <c r="T217" s="304">
        <f t="shared" si="57"/>
        <v>3.0773944583687228E-2</v>
      </c>
      <c r="U217" s="304">
        <f t="shared" si="57"/>
        <v>2.9951942123462784E-2</v>
      </c>
      <c r="V217" s="304">
        <f t="shared" si="57"/>
        <v>2.8331003161120236E-2</v>
      </c>
      <c r="W217" s="304">
        <f t="shared" si="57"/>
        <v>3.0592509760164418E-2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0.29174331344533916</v>
      </c>
      <c r="C218" s="304">
        <f t="shared" si="58"/>
        <v>0.31449987743015573</v>
      </c>
      <c r="D218" s="304">
        <f t="shared" si="58"/>
        <v>0.31715085895561407</v>
      </c>
      <c r="E218" s="304">
        <f t="shared" si="58"/>
        <v>0.33303285530269133</v>
      </c>
      <c r="F218" s="304">
        <f t="shared" si="58"/>
        <v>0.30631553273175954</v>
      </c>
      <c r="G218" s="304">
        <f t="shared" si="58"/>
        <v>0.30888153502420934</v>
      </c>
      <c r="H218" s="304">
        <f t="shared" si="58"/>
        <v>0.30766791463892745</v>
      </c>
      <c r="I218" s="304">
        <f t="shared" si="58"/>
        <v>0.28156892467800626</v>
      </c>
      <c r="J218" s="304">
        <f t="shared" si="58"/>
        <v>0.29640444368139868</v>
      </c>
      <c r="K218" s="304">
        <f t="shared" si="58"/>
        <v>0.28840246456150653</v>
      </c>
      <c r="L218" s="304">
        <f t="shared" si="58"/>
        <v>0.29281913970790407</v>
      </c>
      <c r="M218" s="304">
        <f t="shared" si="58"/>
        <v>0.35508097502669256</v>
      </c>
      <c r="N218" s="304">
        <f t="shared" si="58"/>
        <v>0.23147670103325857</v>
      </c>
      <c r="O218" s="304">
        <f t="shared" si="58"/>
        <v>0.28104370890346753</v>
      </c>
      <c r="P218" s="304">
        <f t="shared" si="58"/>
        <v>0.25924118847357158</v>
      </c>
      <c r="Q218" s="304">
        <f t="shared" si="58"/>
        <v>0.2513530208930459</v>
      </c>
      <c r="R218" s="304">
        <f t="shared" si="58"/>
        <v>0.26341038560178376</v>
      </c>
      <c r="S218" s="304">
        <f t="shared" si="58"/>
        <v>0.2316260906643538</v>
      </c>
      <c r="T218" s="304">
        <f t="shared" si="58"/>
        <v>0.24553545002327354</v>
      </c>
      <c r="U218" s="304">
        <f t="shared" si="58"/>
        <v>0.26569006757714525</v>
      </c>
      <c r="V218" s="304">
        <f t="shared" si="58"/>
        <v>0.30543155140840517</v>
      </c>
      <c r="W218" s="304">
        <f t="shared" si="58"/>
        <v>0.24998482100542105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</v>
      </c>
      <c r="C220" s="312">
        <f t="shared" si="60"/>
        <v>0</v>
      </c>
      <c r="D220" s="312">
        <f t="shared" si="60"/>
        <v>0</v>
      </c>
      <c r="E220" s="312">
        <f t="shared" si="60"/>
        <v>0</v>
      </c>
      <c r="F220" s="312">
        <f t="shared" si="60"/>
        <v>0</v>
      </c>
      <c r="G220" s="312">
        <f t="shared" si="60"/>
        <v>0</v>
      </c>
      <c r="H220" s="312">
        <f t="shared" si="60"/>
        <v>0</v>
      </c>
      <c r="I220" s="312">
        <f t="shared" si="60"/>
        <v>0</v>
      </c>
      <c r="J220" s="312">
        <f t="shared" si="60"/>
        <v>0</v>
      </c>
      <c r="K220" s="312">
        <f t="shared" si="60"/>
        <v>0</v>
      </c>
      <c r="L220" s="312">
        <f t="shared" si="60"/>
        <v>0</v>
      </c>
      <c r="M220" s="312">
        <f t="shared" si="60"/>
        <v>0</v>
      </c>
      <c r="N220" s="312">
        <f t="shared" si="60"/>
        <v>0</v>
      </c>
      <c r="O220" s="312">
        <f t="shared" si="60"/>
        <v>0</v>
      </c>
      <c r="P220" s="312">
        <f t="shared" si="60"/>
        <v>0</v>
      </c>
      <c r="Q220" s="312">
        <f t="shared" si="60"/>
        <v>0</v>
      </c>
      <c r="R220" s="312">
        <f t="shared" si="60"/>
        <v>0</v>
      </c>
      <c r="S220" s="312">
        <f t="shared" si="60"/>
        <v>0</v>
      </c>
      <c r="T220" s="312">
        <f t="shared" si="60"/>
        <v>0</v>
      </c>
      <c r="U220" s="312">
        <f t="shared" si="60"/>
        <v>0</v>
      </c>
      <c r="V220" s="312">
        <f t="shared" si="60"/>
        <v>0</v>
      </c>
      <c r="W220" s="312">
        <f t="shared" si="60"/>
        <v>0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0.14345715358974542</v>
      </c>
      <c r="C233" s="274">
        <f>IF(C$34=0,0,(C$34-C$70)/NFM_fec!C$34)</f>
        <v>0.12776310165348004</v>
      </c>
      <c r="D233" s="274">
        <f>IF(D$34=0,0,(D$34-D$70)/NFM_fec!D$34)</f>
        <v>0.12609539994925983</v>
      </c>
      <c r="E233" s="274">
        <f>IF(E$34=0,0,(E$34-E$70)/NFM_fec!E$34)</f>
        <v>0.12092851934436896</v>
      </c>
      <c r="F233" s="274">
        <f>IF(F$34=0,0,(F$34-F$70)/NFM_fec!F$34)</f>
        <v>0.13836297727388702</v>
      </c>
      <c r="G233" s="274">
        <f>IF(G$34=0,0,(G$34-G$70)/NFM_fec!G$34)</f>
        <v>0.13807650014232958</v>
      </c>
      <c r="H233" s="274">
        <f>IF(H$34=0,0,(H$34-H$70)/NFM_fec!H$34)</f>
        <v>0.13353195725811212</v>
      </c>
      <c r="I233" s="274">
        <f>IF(I$34=0,0,(I$34-I$70)/NFM_fec!I$34)</f>
        <v>0.15276494810485378</v>
      </c>
      <c r="J233" s="274">
        <f>IF(J$34=0,0,(J$34-J$70)/NFM_fec!J$34)</f>
        <v>0.14501222031970981</v>
      </c>
      <c r="K233" s="274">
        <f>IF(K$34=0,0,(K$34-K$70)/NFM_fec!K$34)</f>
        <v>0.13007886741537261</v>
      </c>
      <c r="L233" s="274">
        <f>IF(L$34=0,0,(L$34-L$70)/NFM_fec!L$34)</f>
        <v>0.13408836781294403</v>
      </c>
      <c r="M233" s="274">
        <f>IF(M$34=0,0,(M$34-M$70)/NFM_fec!M$34)</f>
        <v>0.11273269466084046</v>
      </c>
      <c r="N233" s="274">
        <f>IF(N$34=0,0,(N$34-N$70)/NFM_fec!N$34)</f>
        <v>0.11220329329490622</v>
      </c>
      <c r="O233" s="274">
        <f>IF(O$34=0,0,(O$34-O$70)/NFM_fec!O$34)</f>
        <v>0.11270753608717238</v>
      </c>
      <c r="P233" s="274">
        <f>IF(P$34=0,0,(P$34-P$70)/NFM_fec!P$34)</f>
        <v>9.8843204458701012E-2</v>
      </c>
      <c r="Q233" s="274">
        <f>IF(Q$34=0,0,(Q$34-Q$70)/NFM_fec!Q$34)</f>
        <v>0.11370124943067626</v>
      </c>
      <c r="R233" s="274">
        <f>IF(R$34=0,0,(R$34-R$70)/NFM_fec!R$34)</f>
        <v>0.11102873711117549</v>
      </c>
      <c r="S233" s="274">
        <f>IF(S$34=0,0,(S$34-S$70)/NFM_fec!S$34)</f>
        <v>0.12502332592029486</v>
      </c>
      <c r="T233" s="274">
        <f>IF(T$34=0,0,(T$34-T$70)/NFM_fec!T$34)</f>
        <v>0.1214935870785652</v>
      </c>
      <c r="U233" s="274">
        <f>IF(U$34=0,0,(U$34-U$70)/NFM_fec!U$34)</f>
        <v>0.12309291730406891</v>
      </c>
      <c r="V233" s="274">
        <f>IF(V$34=0,0,(V$34-V$70)/NFM_fec!V$34)</f>
        <v>0.10452975014765434</v>
      </c>
      <c r="W233" s="274">
        <f>IF(W$34=0,0,(W$34-W$70)/NFM_fec!W$34)</f>
        <v>0.12189535911797757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0.6550605258382739</v>
      </c>
      <c r="C238" s="277">
        <f>IF(C$39=0,0,C$39/NFM_fec!C$39)</f>
        <v>0.56204756532377287</v>
      </c>
      <c r="D238" s="277">
        <f>IF(D$39=0,0,D$39/NFM_fec!D$39)</f>
        <v>0.55257718922497523</v>
      </c>
      <c r="E238" s="277">
        <f>IF(E$39=0,0,E$39/NFM_fec!E$39)</f>
        <v>0.51459574738729208</v>
      </c>
      <c r="F238" s="277">
        <f>IF(F$39=0,0,F$39/NFM_fec!F$39)</f>
        <v>0.61313224245953901</v>
      </c>
      <c r="G238" s="277">
        <f>IF(G$39=0,0,G$39/NFM_fec!G$39)</f>
        <v>0.6085652451113317</v>
      </c>
      <c r="H238" s="277">
        <f>IF(H$39=0,0,H$39/NFM_fec!H$39)</f>
        <v>0.59324576549185559</v>
      </c>
      <c r="I238" s="277">
        <f>IF(I$39=0,0,I$39/NFM_fec!I$39)</f>
        <v>0.70335375120342092</v>
      </c>
      <c r="J238" s="277">
        <f>IF(J$39=0,0,J$39/NFM_fec!J$39)</f>
        <v>0.65192650085113446</v>
      </c>
      <c r="K238" s="277">
        <f>IF(K$39=0,0,K$39/NFM_fec!K$39)</f>
        <v>0.60660129714046696</v>
      </c>
      <c r="L238" s="277">
        <f>IF(L$39=0,0,L$39/NFM_fec!L$39)</f>
        <v>0.61577799009348455</v>
      </c>
      <c r="M238" s="277">
        <f>IF(M$39=0,0,M$39/NFM_fec!M$39)</f>
        <v>0.45999267927064141</v>
      </c>
      <c r="N238" s="277">
        <f>IF(N$39=0,0,N$39/NFM_fec!N$39)</f>
        <v>0.59805219993748437</v>
      </c>
      <c r="O238" s="277">
        <f>IF(O$39=0,0,O$39/NFM_fec!O$39)</f>
        <v>0.5482624350716806</v>
      </c>
      <c r="P238" s="277">
        <f>IF(P$39=0,0,P$39/NFM_fec!P$39)</f>
        <v>0.51933514960621152</v>
      </c>
      <c r="Q238" s="277">
        <f>IF(Q$39=0,0,Q$39/NFM_fec!Q$39)</f>
        <v>0.59744227900668156</v>
      </c>
      <c r="R238" s="277">
        <f>IF(R$39=0,0,R$39/NFM_fec!R$39)</f>
        <v>0.56725519041681893</v>
      </c>
      <c r="S238" s="277">
        <f>IF(S$39=0,0,S$39/NFM_fec!S$39)</f>
        <v>0.67972308302468054</v>
      </c>
      <c r="T238" s="277">
        <f>IF(T$39=0,0,T$39/NFM_fec!T$39)</f>
        <v>0.63861275142634744</v>
      </c>
      <c r="U238" s="277">
        <f>IF(U$39=0,0,U$39/NFM_fec!U$39)</f>
        <v>0.61137301686403511</v>
      </c>
      <c r="V238" s="277">
        <f>IF(V$39=0,0,V$39/NFM_fec!V$39)</f>
        <v>0.48329438688543258</v>
      </c>
      <c r="W238" s="277">
        <f>IF(W$39=0,0,W$39/NFM_fec!W$39)</f>
        <v>0.63222692098171618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0.65506052583827357</v>
      </c>
      <c r="C240" s="278">
        <f>IF(C$46=0,0,C$46/NFM_fec!C$46)</f>
        <v>0.56204756532377298</v>
      </c>
      <c r="D240" s="278">
        <f>IF(D$46=0,0,D$46/NFM_fec!D$46)</f>
        <v>0.55257718922497545</v>
      </c>
      <c r="E240" s="278">
        <f>IF(E$46=0,0,E$46/NFM_fec!E$46)</f>
        <v>0.51459574738729241</v>
      </c>
      <c r="F240" s="278">
        <f>IF(F$46=0,0,F$46/NFM_fec!F$46)</f>
        <v>0.61313224245953901</v>
      </c>
      <c r="G240" s="278">
        <f>IF(G$46=0,0,G$46/NFM_fec!G$46)</f>
        <v>0.60856524511133181</v>
      </c>
      <c r="H240" s="278">
        <f>IF(H$46=0,0,H$46/NFM_fec!H$46)</f>
        <v>0.59324576549185537</v>
      </c>
      <c r="I240" s="278">
        <f>IF(I$46=0,0,I$46/NFM_fec!I$46)</f>
        <v>0.70335375120342081</v>
      </c>
      <c r="J240" s="278">
        <f>IF(J$46=0,0,J$46/NFM_fec!J$46)</f>
        <v>0.65192650085113457</v>
      </c>
      <c r="K240" s="278">
        <f>IF(K$46=0,0,K$46/NFM_fec!K$46)</f>
        <v>0.60660129714046684</v>
      </c>
      <c r="L240" s="278">
        <f>IF(L$46=0,0,L$46/NFM_fec!L$46)</f>
        <v>0.61577799009348433</v>
      </c>
      <c r="M240" s="278">
        <f>IF(M$46=0,0,M$46/NFM_fec!M$46)</f>
        <v>0.45999267927064136</v>
      </c>
      <c r="N240" s="278">
        <f>IF(N$46=0,0,N$46/NFM_fec!N$46)</f>
        <v>0.5980521999374846</v>
      </c>
      <c r="O240" s="278">
        <f>IF(O$46=0,0,O$46/NFM_fec!O$46)</f>
        <v>0.54826243507168038</v>
      </c>
      <c r="P240" s="278">
        <f>IF(P$46=0,0,P$46/NFM_fec!P$46)</f>
        <v>0.51933514960621152</v>
      </c>
      <c r="Q240" s="278">
        <f>IF(Q$46=0,0,Q$46/NFM_fec!Q$46)</f>
        <v>0.59762276090825817</v>
      </c>
      <c r="R240" s="278">
        <f>IF(R$46=0,0,R$46/NFM_fec!R$46)</f>
        <v>0.56754169819733025</v>
      </c>
      <c r="S240" s="278">
        <f>IF(S$46=0,0,S$46/NFM_fec!S$46)</f>
        <v>0.68000271316452621</v>
      </c>
      <c r="T240" s="278">
        <f>IF(T$46=0,0,T$46/NFM_fec!T$46)</f>
        <v>0.64022543309568425</v>
      </c>
      <c r="U240" s="278">
        <f>IF(U$46=0,0,U$46/NFM_fec!U$46)</f>
        <v>0.61348029887049305</v>
      </c>
      <c r="V240" s="278">
        <f>IF(V$46=0,0,V$46/NFM_fec!V$46)</f>
        <v>0.48547828521661646</v>
      </c>
      <c r="W240" s="278">
        <f>IF(W$46=0,0,W$46/NFM_fec!W$46)</f>
        <v>0.63417354976167095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1.7541616845833645</v>
      </c>
      <c r="C241" s="279">
        <f>IF(C$53=0,0,C$53/NFM_fec!C$53)</f>
        <v>1.6621555136903654</v>
      </c>
      <c r="D241" s="279">
        <f>IF(D$53=0,0,D$53/NFM_fec!D$53)</f>
        <v>1.6597114825380734</v>
      </c>
      <c r="E241" s="279">
        <f>IF(E$53=0,0,E$53/NFM_fec!E$53)</f>
        <v>1.6588055532123491</v>
      </c>
      <c r="F241" s="279">
        <f>IF(F$53=0,0,F$53/NFM_fec!F$53)</f>
        <v>1.7238943138861322</v>
      </c>
      <c r="G241" s="279">
        <f>IF(G$53=0,0,G$53/NFM_fec!G$53)</f>
        <v>1.7240921255360899</v>
      </c>
      <c r="H241" s="279">
        <f>IF(H$53=0,0,H$53/NFM_fec!H$53)</f>
        <v>1.703572404336579</v>
      </c>
      <c r="I241" s="279">
        <f>IF(I$53=0,0,I$53/NFM_fec!I$53)</f>
        <v>1.7684659777573095</v>
      </c>
      <c r="J241" s="279">
        <f>IF(J$53=0,0,J$53/NFM_fec!J$53)</f>
        <v>1.7460421070880463</v>
      </c>
      <c r="K241" s="279">
        <f>IF(K$53=0,0,K$53/NFM_fec!K$53)</f>
        <v>1.6740857764384631</v>
      </c>
      <c r="L241" s="279">
        <f>IF(L$53=0,0,L$53/NFM_fec!L$53)</f>
        <v>1.6964640882450559</v>
      </c>
      <c r="M241" s="279">
        <f>IF(M$53=0,0,M$53/NFM_fec!M$53)</f>
        <v>1.619741125994913</v>
      </c>
      <c r="N241" s="279">
        <f>IF(N$53=0,0,N$53/NFM_fec!N$53)</f>
        <v>1.2034625450570573</v>
      </c>
      <c r="O241" s="279">
        <f>IF(O$53=0,0,O$53/NFM_fec!O$53)</f>
        <v>1.5671660847804314</v>
      </c>
      <c r="P241" s="279">
        <f>IF(P$53=0,0,P$53/NFM_fec!P$53)</f>
        <v>1.4382459346302865</v>
      </c>
      <c r="Q241" s="279">
        <f>IF(Q$53=0,0,Q$53/NFM_fec!Q$53)</f>
        <v>1.5665422572255228</v>
      </c>
      <c r="R241" s="279">
        <f>IF(R$53=0,0,R$53/NFM_fec!R$53)</f>
        <v>1.5598882125716174</v>
      </c>
      <c r="S241" s="279">
        <f>IF(S$53=0,0,S$53/NFM_fec!S$53)</f>
        <v>1.6148536702789487</v>
      </c>
      <c r="T241" s="279">
        <f>IF(T$53=0,0,T$53/NFM_fec!T$53)</f>
        <v>1.609250814422164</v>
      </c>
      <c r="U241" s="279">
        <f>IF(U$53=0,0,U$53/NFM_fec!U$53)</f>
        <v>1.6318234201379997</v>
      </c>
      <c r="V241" s="279">
        <f>IF(V$53=0,0,V$53/NFM_fec!V$53)</f>
        <v>1.5566374640431135</v>
      </c>
      <c r="W241" s="279">
        <f>IF(W$53=0,0,W$53/NFM_fec!W$53)</f>
        <v>1.6144752611962181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0.95554022813262651</v>
      </c>
      <c r="C243" s="274">
        <f>IF(C$72=0,0,C$72/NFM_fec!C$72)</f>
        <v>0.86460253585361713</v>
      </c>
      <c r="D243" s="274">
        <f>IF(D$72=0,0,D$72/NFM_fec!D$72)</f>
        <v>0.85648117387833611</v>
      </c>
      <c r="E243" s="274">
        <f>IF(E$72=0,0,E$72/NFM_fec!E$72)</f>
        <v>0.82881392200396531</v>
      </c>
      <c r="F243" s="274">
        <f>IF(F$72=0,0,F$72/NFM_fec!F$72)</f>
        <v>0.92049520351543546</v>
      </c>
      <c r="G243" s="274">
        <f>IF(G$72=0,0,G$72/NFM_fec!G$72)</f>
        <v>0.91804978318118136</v>
      </c>
      <c r="H243" s="274">
        <f>IF(H$72=0,0,H$72/NFM_fec!H$72)</f>
        <v>0.89800338138912028</v>
      </c>
      <c r="I243" s="274">
        <f>IF(I$72=0,0,I$72/NFM_fec!I$72)</f>
        <v>0</v>
      </c>
      <c r="J243" s="274">
        <f>IF(J$72=0,0,J$72/NFM_fec!J$72)</f>
        <v>0</v>
      </c>
      <c r="K243" s="274">
        <f>IF(K$72=0,0,K$72/NFM_fec!K$72)</f>
        <v>0</v>
      </c>
      <c r="L243" s="274">
        <f>IF(L$72=0,0,L$72/NFM_fec!L$72)</f>
        <v>0</v>
      </c>
      <c r="M243" s="274">
        <f>IF(M$72=0,0,M$72/NFM_fec!M$72)</f>
        <v>0</v>
      </c>
      <c r="N243" s="274">
        <f>IF(N$72=0,0,N$72/NFM_fec!N$72)</f>
        <v>0</v>
      </c>
      <c r="O243" s="274">
        <f>IF(O$72=0,0,O$72/NFM_fec!O$72)</f>
        <v>0</v>
      </c>
      <c r="P243" s="274">
        <f>IF(P$72=0,0,P$72/NFM_fec!P$72)</f>
        <v>0</v>
      </c>
      <c r="Q243" s="274">
        <f>IF(Q$72=0,0,Q$72/NFM_fec!Q$72)</f>
        <v>0</v>
      </c>
      <c r="R243" s="274">
        <f>IF(R$72=0,0,R$72/NFM_fec!R$72)</f>
        <v>0</v>
      </c>
      <c r="S243" s="274">
        <f>IF(S$72=0,0,S$72/NFM_fec!S$72)</f>
        <v>0</v>
      </c>
      <c r="T243" s="274">
        <f>IF(T$72=0,0,T$72/NFM_fec!T$72)</f>
        <v>0</v>
      </c>
      <c r="U243" s="274">
        <f>IF(U$72=0,0,U$72/NFM_fec!U$72)</f>
        <v>0</v>
      </c>
      <c r="V243" s="274">
        <f>IF(V$72=0,0,V$72/NFM_fec!V$72)</f>
        <v>0</v>
      </c>
      <c r="W243" s="274">
        <f>IF(W$72=0,0,W$72/NFM_fec!W$72)</f>
        <v>0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0.65506052583827357</v>
      </c>
      <c r="C248" s="277">
        <f>IF(C$77=0,0,C$77/NFM_fec!C$77)</f>
        <v>0.56204756532377298</v>
      </c>
      <c r="D248" s="277">
        <f>IF(D$77=0,0,D$77/NFM_fec!D$77)</f>
        <v>0.55257718922497523</v>
      </c>
      <c r="E248" s="277">
        <f>IF(E$77=0,0,E$77/NFM_fec!E$77)</f>
        <v>0.51459574738729208</v>
      </c>
      <c r="F248" s="277">
        <f>IF(F$77=0,0,F$77/NFM_fec!F$77)</f>
        <v>0.61313224245953912</v>
      </c>
      <c r="G248" s="277">
        <f>IF(G$77=0,0,G$77/NFM_fec!G$77)</f>
        <v>0.60856524511133192</v>
      </c>
      <c r="H248" s="277">
        <f>IF(H$77=0,0,H$77/NFM_fec!H$77)</f>
        <v>0.59324576549185581</v>
      </c>
      <c r="I248" s="277">
        <f>IF(I$77=0,0,I$77/NFM_fec!I$77)</f>
        <v>0</v>
      </c>
      <c r="J248" s="277">
        <f>IF(J$77=0,0,J$77/NFM_fec!J$77)</f>
        <v>0</v>
      </c>
      <c r="K248" s="277">
        <f>IF(K$77=0,0,K$77/NFM_fec!K$77)</f>
        <v>0</v>
      </c>
      <c r="L248" s="277">
        <f>IF(L$77=0,0,L$77/NFM_fec!L$77)</f>
        <v>0</v>
      </c>
      <c r="M248" s="277">
        <f>IF(M$77=0,0,M$77/NFM_fec!M$77)</f>
        <v>0</v>
      </c>
      <c r="N248" s="277">
        <f>IF(N$77=0,0,N$77/NFM_fec!N$77)</f>
        <v>0</v>
      </c>
      <c r="O248" s="277">
        <f>IF(O$77=0,0,O$77/NFM_fec!O$77)</f>
        <v>0</v>
      </c>
      <c r="P248" s="277">
        <f>IF(P$77=0,0,P$77/NFM_fec!P$77)</f>
        <v>0</v>
      </c>
      <c r="Q248" s="277">
        <f>IF(Q$77=0,0,Q$77/NFM_fec!Q$77)</f>
        <v>0</v>
      </c>
      <c r="R248" s="277">
        <f>IF(R$77=0,0,R$77/NFM_fec!R$77)</f>
        <v>0</v>
      </c>
      <c r="S248" s="277">
        <f>IF(S$77=0,0,S$77/NFM_fec!S$77)</f>
        <v>0</v>
      </c>
      <c r="T248" s="277">
        <f>IF(T$77=0,0,T$77/NFM_fec!T$77)</f>
        <v>0</v>
      </c>
      <c r="U248" s="277">
        <f>IF(U$77=0,0,U$77/NFM_fec!U$77)</f>
        <v>0</v>
      </c>
      <c r="V248" s="277">
        <f>IF(V$77=0,0,V$77/NFM_fec!V$77)</f>
        <v>0</v>
      </c>
      <c r="W248" s="277">
        <f>IF(W$77=0,0,W$77/NFM_fec!W$77)</f>
        <v>0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0.6550605258382739</v>
      </c>
      <c r="C249" s="278">
        <f>IF(C$83=0,0,C$83/NFM_fec!C$83)</f>
        <v>0.56204756532377298</v>
      </c>
      <c r="D249" s="278">
        <f>IF(D$83=0,0,D$83/NFM_fec!D$83)</f>
        <v>0.55257718922497545</v>
      </c>
      <c r="E249" s="278">
        <f>IF(E$83=0,0,E$83/NFM_fec!E$83)</f>
        <v>0.5145957473872923</v>
      </c>
      <c r="F249" s="278">
        <f>IF(F$83=0,0,F$83/NFM_fec!F$83)</f>
        <v>0.61313224245953923</v>
      </c>
      <c r="G249" s="278">
        <f>IF(G$83=0,0,G$83/NFM_fec!G$83)</f>
        <v>0.60856524511133181</v>
      </c>
      <c r="H249" s="278">
        <f>IF(H$83=0,0,H$83/NFM_fec!H$83)</f>
        <v>0.59324576549185548</v>
      </c>
      <c r="I249" s="278">
        <f>IF(I$83=0,0,I$83/NFM_fec!I$83)</f>
        <v>0</v>
      </c>
      <c r="J249" s="278">
        <f>IF(J$83=0,0,J$83/NFM_fec!J$83)</f>
        <v>0</v>
      </c>
      <c r="K249" s="278">
        <f>IF(K$83=0,0,K$83/NFM_fec!K$83)</f>
        <v>0</v>
      </c>
      <c r="L249" s="278">
        <f>IF(L$83=0,0,L$83/NFM_fec!L$83)</f>
        <v>0</v>
      </c>
      <c r="M249" s="278">
        <f>IF(M$83=0,0,M$83/NFM_fec!M$83)</f>
        <v>0</v>
      </c>
      <c r="N249" s="278">
        <f>IF(N$83=0,0,N$83/NFM_fec!N$83)</f>
        <v>0</v>
      </c>
      <c r="O249" s="278">
        <f>IF(O$83=0,0,O$83/NFM_fec!O$83)</f>
        <v>0</v>
      </c>
      <c r="P249" s="278">
        <f>IF(P$83=0,0,P$83/NFM_fec!P$83)</f>
        <v>0</v>
      </c>
      <c r="Q249" s="278">
        <f>IF(Q$83=0,0,Q$83/NFM_fec!Q$83)</f>
        <v>0</v>
      </c>
      <c r="R249" s="278">
        <f>IF(R$83=0,0,R$83/NFM_fec!R$83)</f>
        <v>0</v>
      </c>
      <c r="S249" s="278">
        <f>IF(S$83=0,0,S$83/NFM_fec!S$83)</f>
        <v>0</v>
      </c>
      <c r="T249" s="278">
        <f>IF(T$83=0,0,T$83/NFM_fec!T$83)</f>
        <v>0</v>
      </c>
      <c r="U249" s="278">
        <f>IF(U$83=0,0,U$83/NFM_fec!U$83)</f>
        <v>0</v>
      </c>
      <c r="V249" s="278">
        <f>IF(V$83=0,0,V$83/NFM_fec!V$83)</f>
        <v>0</v>
      </c>
      <c r="W249" s="278">
        <f>IF(W$83=0,0,W$83/NFM_fec!W$83)</f>
        <v>0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0.6550605258382739</v>
      </c>
      <c r="C250" s="278">
        <f>IF(C$90=0,0,C$90/NFM_fec!C$90)</f>
        <v>0.56204756532377298</v>
      </c>
      <c r="D250" s="278">
        <f>IF(D$90=0,0,D$90/NFM_fec!D$90)</f>
        <v>0.55257718922497523</v>
      </c>
      <c r="E250" s="278">
        <f>IF(E$90=0,0,E$90/NFM_fec!E$90)</f>
        <v>0.51459574738729208</v>
      </c>
      <c r="F250" s="278">
        <f>IF(F$90=0,0,F$90/NFM_fec!F$90)</f>
        <v>0.61313224245953901</v>
      </c>
      <c r="G250" s="278">
        <f>IF(G$90=0,0,G$90/NFM_fec!G$90)</f>
        <v>0.6085652451113317</v>
      </c>
      <c r="H250" s="278">
        <f>IF(H$90=0,0,H$90/NFM_fec!H$90)</f>
        <v>0.59324576549185515</v>
      </c>
      <c r="I250" s="278">
        <f>IF(I$90=0,0,I$90/NFM_fec!I$90)</f>
        <v>0</v>
      </c>
      <c r="J250" s="278">
        <f>IF(J$90=0,0,J$90/NFM_fec!J$90)</f>
        <v>0</v>
      </c>
      <c r="K250" s="278">
        <f>IF(K$90=0,0,K$90/NFM_fec!K$90)</f>
        <v>0</v>
      </c>
      <c r="L250" s="278">
        <f>IF(L$90=0,0,L$90/NFM_fec!L$90)</f>
        <v>0</v>
      </c>
      <c r="M250" s="278">
        <f>IF(M$90=0,0,M$90/NFM_fec!M$90)</f>
        <v>0</v>
      </c>
      <c r="N250" s="278">
        <f>IF(N$90=0,0,N$90/NFM_fec!N$90)</f>
        <v>0</v>
      </c>
      <c r="O250" s="278">
        <f>IF(O$90=0,0,O$90/NFM_fec!O$90)</f>
        <v>0</v>
      </c>
      <c r="P250" s="278">
        <f>IF(P$90=0,0,P$90/NFM_fec!P$90)</f>
        <v>0</v>
      </c>
      <c r="Q250" s="278">
        <f>IF(Q$90=0,0,Q$90/NFM_fec!Q$90)</f>
        <v>0</v>
      </c>
      <c r="R250" s="278">
        <f>IF(R$90=0,0,R$90/NFM_fec!R$90)</f>
        <v>0</v>
      </c>
      <c r="S250" s="278">
        <f>IF(S$90=0,0,S$90/NFM_fec!S$90)</f>
        <v>0</v>
      </c>
      <c r="T250" s="278">
        <f>IF(T$90=0,0,T$90/NFM_fec!T$90)</f>
        <v>0</v>
      </c>
      <c r="U250" s="278">
        <f>IF(U$90=0,0,U$90/NFM_fec!U$90)</f>
        <v>0</v>
      </c>
      <c r="V250" s="278">
        <f>IF(V$90=0,0,V$90/NFM_fec!V$90)</f>
        <v>0</v>
      </c>
      <c r="W250" s="278">
        <f>IF(W$90=0,0,W$90/NFM_fec!W$90)</f>
        <v>0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1.7596705209653403</v>
      </c>
      <c r="C251" s="279">
        <f>IF(C$97=0,0,C$97/NFM_fec!C$97)</f>
        <v>1.6732783946096741</v>
      </c>
      <c r="D251" s="279">
        <f>IF(D$97=0,0,D$97/NFM_fec!D$97)</f>
        <v>1.6724408966562476</v>
      </c>
      <c r="E251" s="279">
        <f>IF(E$97=0,0,E$97/NFM_fec!E$97)</f>
        <v>1.6752434570622627</v>
      </c>
      <c r="F251" s="279">
        <f>IF(F$97=0,0,F$97/NFM_fec!F$97)</f>
        <v>1.7280316056093354</v>
      </c>
      <c r="G251" s="279">
        <f>IF(G$97=0,0,G$97/NFM_fec!G$97)</f>
        <v>1.7278357099782009</v>
      </c>
      <c r="H251" s="279">
        <f>IF(H$97=0,0,H$97/NFM_fec!H$97)</f>
        <v>1.7124191179381052</v>
      </c>
      <c r="I251" s="279">
        <f>IF(I$97=0,0,I$97/NFM_fec!I$97)</f>
        <v>0</v>
      </c>
      <c r="J251" s="279">
        <f>IF(J$97=0,0,J$97/NFM_fec!J$97)</f>
        <v>0</v>
      </c>
      <c r="K251" s="279">
        <f>IF(K$97=0,0,K$97/NFM_fec!K$97)</f>
        <v>0</v>
      </c>
      <c r="L251" s="279">
        <f>IF(L$97=0,0,L$97/NFM_fec!L$97)</f>
        <v>0</v>
      </c>
      <c r="M251" s="279">
        <f>IF(M$97=0,0,M$97/NFM_fec!M$97)</f>
        <v>0</v>
      </c>
      <c r="N251" s="279">
        <f>IF(N$97=0,0,N$97/NFM_fec!N$97)</f>
        <v>0</v>
      </c>
      <c r="O251" s="279">
        <f>IF(O$97=0,0,O$97/NFM_fec!O$97)</f>
        <v>0</v>
      </c>
      <c r="P251" s="279">
        <f>IF(P$97=0,0,P$97/NFM_fec!P$97)</f>
        <v>0</v>
      </c>
      <c r="Q251" s="279">
        <f>IF(Q$97=0,0,Q$97/NFM_fec!Q$97)</f>
        <v>0</v>
      </c>
      <c r="R251" s="279">
        <f>IF(R$97=0,0,R$97/NFM_fec!R$97)</f>
        <v>0</v>
      </c>
      <c r="S251" s="279">
        <f>IF(S$97=0,0,S$97/NFM_fec!S$97)</f>
        <v>0</v>
      </c>
      <c r="T251" s="279">
        <f>IF(T$97=0,0,T$97/NFM_fec!T$97)</f>
        <v>0</v>
      </c>
      <c r="U251" s="279">
        <f>IF(U$97=0,0,U$97/NFM_fec!U$97)</f>
        <v>0</v>
      </c>
      <c r="V251" s="279">
        <f>IF(V$97=0,0,V$97/NFM_fec!V$97)</f>
        <v>0</v>
      </c>
      <c r="W251" s="279">
        <f>IF(W$97=0,0,W$97/NFM_fec!W$97)</f>
        <v>0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0.81161085390736165</v>
      </c>
      <c r="C253" s="274">
        <f>IF(C$115=0,0,(C$115-C$158)/NFM_fec!C$115)</f>
        <v>0.72042334436005628</v>
      </c>
      <c r="D253" s="274">
        <f>IF(D$115=0,0,(D$115-D$158)/NFM_fec!D$115)</f>
        <v>0.71162712476099188</v>
      </c>
      <c r="E253" s="274">
        <f>IF(E$115=0,0,(E$115-E$158)/NFM_fec!E$115)</f>
        <v>0.67937209188524372</v>
      </c>
      <c r="F253" s="274">
        <f>IF(F$115=0,0,(F$115-F$158)/NFM_fec!F$115)</f>
        <v>0.77418536232938406</v>
      </c>
      <c r="G253" s="274">
        <f>IF(G$115=0,0,(G$115-G$158)/NFM_fec!G$115)</f>
        <v>0.77090665982920625</v>
      </c>
      <c r="H253" s="274">
        <f>IF(H$115=0,0,(H$115-H$158)/NFM_fec!H$115)</f>
        <v>0.75258139451078321</v>
      </c>
      <c r="I253" s="274">
        <f>IF(I$115=0,0,(I$115-I$158)/NFM_fec!I$115)</f>
        <v>0.85590879080468718</v>
      </c>
      <c r="J253" s="274">
        <f>IF(J$115=0,0,(J$115-J$158)/NFM_fec!J$115)</f>
        <v>0.81037025755956738</v>
      </c>
      <c r="K253" s="274">
        <f>IF(K$115=0,0,(K$115-K$158)/NFM_fec!K$115)</f>
        <v>0.75367351742437183</v>
      </c>
      <c r="L253" s="274">
        <f>IF(L$115=0,0,(L$115-L$158)/NFM_fec!L$115)</f>
        <v>0.76724182432893062</v>
      </c>
      <c r="M253" s="274">
        <f>IF(M$115=0,0,(M$115-M$158)/NFM_fec!M$115)</f>
        <v>0.62836003823343811</v>
      </c>
      <c r="N253" s="274">
        <f>IF(N$115=0,0,(N$115-N$158)/NFM_fec!N$115)</f>
        <v>0.68122388264714329</v>
      </c>
      <c r="O253" s="274">
        <f>IF(O$115=0,0,(O$115-O$158)/NFM_fec!O$115)</f>
        <v>0.68173849436438683</v>
      </c>
      <c r="P253" s="274">
        <f>IF(P$115=0,0,(P$115-P$158)/NFM_fec!P$115)</f>
        <v>0.6332447032876507</v>
      </c>
      <c r="Q253" s="274">
        <f>IF(Q$115=0,0,(Q$115-Q$158)/NFM_fec!Q$115)</f>
        <v>0.71845540539478625</v>
      </c>
      <c r="R253" s="274">
        <f>IF(R$115=0,0,(R$115-R$158)/NFM_fec!R$115)</f>
        <v>0.69283548700353503</v>
      </c>
      <c r="S253" s="274">
        <f>IF(S$115=0,0,(S$115-S$158)/NFM_fec!S$115)</f>
        <v>0.79517864243089098</v>
      </c>
      <c r="T253" s="274">
        <f>IF(T$115=0,0,(T$115-T$158)/NFM_fec!T$115)</f>
        <v>0.7616780164845115</v>
      </c>
      <c r="U253" s="274">
        <f>IF(U$115=0,0,(U$115-U$158)/NFM_fec!U$115)</f>
        <v>0.74594794487338378</v>
      </c>
      <c r="V253" s="274">
        <f>IF(V$115=0,0,(V$115-V$158)/NFM_fec!V$115)</f>
        <v>0.62622646372699931</v>
      </c>
      <c r="W253" s="274">
        <f>IF(W$115=0,0,(W$115-W$158)/NFM_fec!W$115)</f>
        <v>0.75806077320530674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0.65506052583827379</v>
      </c>
      <c r="C258" s="277">
        <f>IF(C$120=0,0,C$120/NFM_fec!C$120)</f>
        <v>0.56204756532377309</v>
      </c>
      <c r="D258" s="277">
        <f>IF(D$120=0,0,D$120/NFM_fec!D$120)</f>
        <v>0.55257718922497534</v>
      </c>
      <c r="E258" s="277">
        <f>IF(E$120=0,0,E$120/NFM_fec!E$120)</f>
        <v>0.51459574738729208</v>
      </c>
      <c r="F258" s="277">
        <f>IF(F$120=0,0,F$120/NFM_fec!F$120)</f>
        <v>0.6131322424595389</v>
      </c>
      <c r="G258" s="277">
        <f>IF(G$120=0,0,G$120/NFM_fec!G$120)</f>
        <v>0.60856524511133181</v>
      </c>
      <c r="H258" s="277">
        <f>IF(H$120=0,0,H$120/NFM_fec!H$120)</f>
        <v>0.59324576549185559</v>
      </c>
      <c r="I258" s="277">
        <f>IF(I$120=0,0,I$120/NFM_fec!I$120)</f>
        <v>0.70335375120342092</v>
      </c>
      <c r="J258" s="277">
        <f>IF(J$120=0,0,J$120/NFM_fec!J$120)</f>
        <v>0.65192650085113446</v>
      </c>
      <c r="K258" s="277">
        <f>IF(K$120=0,0,K$120/NFM_fec!K$120)</f>
        <v>0.60660129714046729</v>
      </c>
      <c r="L258" s="277">
        <f>IF(L$120=0,0,L$120/NFM_fec!L$120)</f>
        <v>0.61577799009348444</v>
      </c>
      <c r="M258" s="277">
        <f>IF(M$120=0,0,M$120/NFM_fec!M$120)</f>
        <v>0.4599926792706413</v>
      </c>
      <c r="N258" s="277">
        <f>IF(N$120=0,0,N$120/NFM_fec!N$120)</f>
        <v>0.5980521999374846</v>
      </c>
      <c r="O258" s="277">
        <f>IF(O$120=0,0,O$120/NFM_fec!O$120)</f>
        <v>0.54826243507168038</v>
      </c>
      <c r="P258" s="277">
        <f>IF(P$120=0,0,P$120/NFM_fec!P$120)</f>
        <v>0.51933514960621163</v>
      </c>
      <c r="Q258" s="277">
        <f>IF(Q$120=0,0,Q$120/NFM_fec!Q$120)</f>
        <v>0.59744227900668156</v>
      </c>
      <c r="R258" s="277">
        <f>IF(R$120=0,0,R$120/NFM_fec!R$120)</f>
        <v>0.56725519041681893</v>
      </c>
      <c r="S258" s="277">
        <f>IF(S$120=0,0,S$120/NFM_fec!S$120)</f>
        <v>0.67972308302468065</v>
      </c>
      <c r="T258" s="277">
        <f>IF(T$120=0,0,T$120/NFM_fec!T$120)</f>
        <v>0.63861275142634766</v>
      </c>
      <c r="U258" s="277">
        <f>IF(U$120=0,0,U$120/NFM_fec!U$120)</f>
        <v>0.61137301686403511</v>
      </c>
      <c r="V258" s="277">
        <f>IF(V$120=0,0,V$120/NFM_fec!V$120)</f>
        <v>0.48329438688543253</v>
      </c>
      <c r="W258" s="277">
        <f>IF(W$120=0,0,W$120/NFM_fec!W$120)</f>
        <v>0.63222692098171585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0.65506052583827412</v>
      </c>
      <c r="C259" s="278">
        <f>IF(C$126=0,0,C$126/NFM_fec!C$126)</f>
        <v>0.56204756532377276</v>
      </c>
      <c r="D259" s="278">
        <f>IF(D$126=0,0,D$126/NFM_fec!D$126)</f>
        <v>0.55257718922497523</v>
      </c>
      <c r="E259" s="278">
        <f>IF(E$126=0,0,E$126/NFM_fec!E$126)</f>
        <v>0.51459574738729241</v>
      </c>
      <c r="F259" s="278">
        <f>IF(F$126=0,0,F$126/NFM_fec!F$126)</f>
        <v>0.61313224245953901</v>
      </c>
      <c r="G259" s="278">
        <f>IF(G$126=0,0,G$126/NFM_fec!G$126)</f>
        <v>0.60856524511133192</v>
      </c>
      <c r="H259" s="278">
        <f>IF(H$126=0,0,H$126/NFM_fec!H$126)</f>
        <v>0.59324576549185581</v>
      </c>
      <c r="I259" s="278">
        <f>IF(I$126=0,0,I$126/NFM_fec!I$126)</f>
        <v>0.70335375120342125</v>
      </c>
      <c r="J259" s="278">
        <f>IF(J$126=0,0,J$126/NFM_fec!J$126)</f>
        <v>0.65192650085113446</v>
      </c>
      <c r="K259" s="278">
        <f>IF(K$126=0,0,K$126/NFM_fec!K$126)</f>
        <v>0.60660129714046718</v>
      </c>
      <c r="L259" s="278">
        <f>IF(L$126=0,0,L$126/NFM_fec!L$126)</f>
        <v>0.61577799009348433</v>
      </c>
      <c r="M259" s="278">
        <f>IF(M$126=0,0,M$126/NFM_fec!M$126)</f>
        <v>0.45999267927064125</v>
      </c>
      <c r="N259" s="278">
        <f>IF(N$126=0,0,N$126/NFM_fec!N$126)</f>
        <v>0.59805219993748449</v>
      </c>
      <c r="O259" s="278">
        <f>IF(O$126=0,0,O$126/NFM_fec!O$126)</f>
        <v>0.54826243507168049</v>
      </c>
      <c r="P259" s="278">
        <f>IF(P$126=0,0,P$126/NFM_fec!P$126)</f>
        <v>0.51933514960621141</v>
      </c>
      <c r="Q259" s="278">
        <f>IF(Q$126=0,0,Q$126/NFM_fec!Q$126)</f>
        <v>0.59762276090825783</v>
      </c>
      <c r="R259" s="278">
        <f>IF(R$126=0,0,R$126/NFM_fec!R$126)</f>
        <v>0.56754169819733025</v>
      </c>
      <c r="S259" s="278">
        <f>IF(S$126=0,0,S$126/NFM_fec!S$126)</f>
        <v>0.68000271316452632</v>
      </c>
      <c r="T259" s="278">
        <f>IF(T$126=0,0,T$126/NFM_fec!T$126)</f>
        <v>0.64022543309568425</v>
      </c>
      <c r="U259" s="278">
        <f>IF(U$126=0,0,U$126/NFM_fec!U$126)</f>
        <v>0.61348029887049316</v>
      </c>
      <c r="V259" s="278">
        <f>IF(V$126=0,0,V$126/NFM_fec!V$126)</f>
        <v>0.48547828521661668</v>
      </c>
      <c r="W259" s="278">
        <f>IF(W$126=0,0,W$126/NFM_fec!W$126)</f>
        <v>0.63417354976167106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0.65506052583827368</v>
      </c>
      <c r="C260" s="278">
        <f>IF(C$134=0,0,C$134/NFM_fec!C$134)</f>
        <v>0.56204756532377298</v>
      </c>
      <c r="D260" s="278">
        <f>IF(D$134=0,0,D$134/NFM_fec!D$134)</f>
        <v>0.55257718922497545</v>
      </c>
      <c r="E260" s="278">
        <f>IF(E$134=0,0,E$134/NFM_fec!E$134)</f>
        <v>0.51459574738729197</v>
      </c>
      <c r="F260" s="278">
        <f>IF(F$134=0,0,F$134/NFM_fec!F$134)</f>
        <v>0.6131322424595389</v>
      </c>
      <c r="G260" s="278">
        <f>IF(G$134=0,0,G$134/NFM_fec!G$134)</f>
        <v>0.6085652451113317</v>
      </c>
      <c r="H260" s="278">
        <f>IF(H$134=0,0,H$134/NFM_fec!H$134)</f>
        <v>0.59324576549185559</v>
      </c>
      <c r="I260" s="278">
        <f>IF(I$134=0,0,I$134/NFM_fec!I$134)</f>
        <v>0.70335375120342103</v>
      </c>
      <c r="J260" s="278">
        <f>IF(J$134=0,0,J$134/NFM_fec!J$134)</f>
        <v>0.65192650085113457</v>
      </c>
      <c r="K260" s="278">
        <f>IF(K$134=0,0,K$134/NFM_fec!K$134)</f>
        <v>0.60660129714046729</v>
      </c>
      <c r="L260" s="278">
        <f>IF(L$134=0,0,L$134/NFM_fec!L$134)</f>
        <v>0.61577799009348455</v>
      </c>
      <c r="M260" s="278">
        <f>IF(M$134=0,0,M$134/NFM_fec!M$134)</f>
        <v>0.45999267927064141</v>
      </c>
      <c r="N260" s="278">
        <f>IF(N$134=0,0,N$134/NFM_fec!N$134)</f>
        <v>0.59805219993748482</v>
      </c>
      <c r="O260" s="278">
        <f>IF(O$134=0,0,O$134/NFM_fec!O$134)</f>
        <v>0.54826243507168027</v>
      </c>
      <c r="P260" s="278">
        <f>IF(P$134=0,0,P$134/NFM_fec!P$134)</f>
        <v>0.5193351496062113</v>
      </c>
      <c r="Q260" s="278">
        <f>IF(Q$134=0,0,Q$134/NFM_fec!Q$134)</f>
        <v>0.59762276090825817</v>
      </c>
      <c r="R260" s="278">
        <f>IF(R$134=0,0,R$134/NFM_fec!R$134)</f>
        <v>0.56754169819733025</v>
      </c>
      <c r="S260" s="278">
        <f>IF(S$134=0,0,S$134/NFM_fec!S$134)</f>
        <v>0.68000271316452621</v>
      </c>
      <c r="T260" s="278">
        <f>IF(T$134=0,0,T$134/NFM_fec!T$134)</f>
        <v>0.64022543309568436</v>
      </c>
      <c r="U260" s="278">
        <f>IF(U$134=0,0,U$134/NFM_fec!U$134)</f>
        <v>0.61348029887049327</v>
      </c>
      <c r="V260" s="278">
        <f>IF(V$134=0,0,V$134/NFM_fec!V$134)</f>
        <v>0.4854782852166164</v>
      </c>
      <c r="W260" s="278">
        <f>IF(W$134=0,0,W$134/NFM_fec!W$134)</f>
        <v>0.63417354976167117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1.9257100200723496</v>
      </c>
      <c r="C261" s="279">
        <f>IF(C$141=0,0,C$141/NFM_fec!C$141)</f>
        <v>1.8406493823268317</v>
      </c>
      <c r="D261" s="279">
        <f>IF(D$141=0,0,D$141/NFM_fec!D$141)</f>
        <v>1.8413324263208155</v>
      </c>
      <c r="E261" s="279">
        <f>IF(E$141=0,0,E$141/NFM_fec!E$141)</f>
        <v>1.8506451314465657</v>
      </c>
      <c r="F261" s="279">
        <f>IF(F$141=0,0,F$141/NFM_fec!F$141)</f>
        <v>1.8951476338003854</v>
      </c>
      <c r="G261" s="279">
        <f>IF(G$141=0,0,G$141/NFM_fec!G$141)</f>
        <v>1.8954881414638458</v>
      </c>
      <c r="H261" s="279">
        <f>IF(H$141=0,0,H$141/NFM_fec!H$141)</f>
        <v>1.8808724891290662</v>
      </c>
      <c r="I261" s="279">
        <f>IF(I$141=0,0,I$141/NFM_fec!I$141)</f>
        <v>1.9244182693092688</v>
      </c>
      <c r="J261" s="279">
        <f>IF(J$141=0,0,J$141/NFM_fec!J$141)</f>
        <v>1.9099472232081383</v>
      </c>
      <c r="K261" s="279">
        <f>IF(K$141=0,0,K$141/NFM_fec!K$141)</f>
        <v>1.8574709859590237</v>
      </c>
      <c r="L261" s="279">
        <f>IF(L$141=0,0,L$141/NFM_fec!L$141)</f>
        <v>1.8742829794789269</v>
      </c>
      <c r="M261" s="279">
        <f>IF(M$141=0,0,M$141/NFM_fec!M$141)</f>
        <v>1.8179748861910443</v>
      </c>
      <c r="N261" s="279">
        <f>IF(N$141=0,0,N$141/NFM_fec!N$141)</f>
        <v>1.3053022349057473</v>
      </c>
      <c r="O261" s="279">
        <f>IF(O$141=0,0,O$141/NFM_fec!O$141)</f>
        <v>1.7730437237898091</v>
      </c>
      <c r="P261" s="279">
        <f>IF(P$141=0,0,P$141/NFM_fec!P$141)</f>
        <v>1.6592705159237315</v>
      </c>
      <c r="Q261" s="279">
        <f>IF(Q$141=0,0,Q$141/NFM_fec!Q$141)</f>
        <v>1.7834853533564803</v>
      </c>
      <c r="R261" s="279">
        <f>IF(R$141=0,0,R$141/NFM_fec!R$141)</f>
        <v>1.7782680403215678</v>
      </c>
      <c r="S261" s="279">
        <f>IF(S$141=0,0,S$141/NFM_fec!S$141)</f>
        <v>1.8184439614476566</v>
      </c>
      <c r="T261" s="279">
        <f>IF(T$141=0,0,T$141/NFM_fec!T$141)</f>
        <v>1.816217170724109</v>
      </c>
      <c r="U261" s="279">
        <f>IF(U$141=0,0,U$141/NFM_fec!U$141)</f>
        <v>1.8316245997728418</v>
      </c>
      <c r="V261" s="279">
        <f>IF(V$141=0,0,V$141/NFM_fec!V$141)</f>
        <v>1.779446702154502</v>
      </c>
      <c r="W261" s="279">
        <f>IF(W$141=0,0,W$141/NFM_fec!W$141)</f>
        <v>1.8196237827256021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NL: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11258.20264004662</v>
      </c>
      <c r="C3" s="205">
        <f t="shared" si="0"/>
        <v>12190.678794992175</v>
      </c>
      <c r="D3" s="205">
        <f t="shared" si="0"/>
        <v>13002.422446435712</v>
      </c>
      <c r="E3" s="205">
        <f t="shared" si="0"/>
        <v>12437.117959225961</v>
      </c>
      <c r="F3" s="205">
        <f t="shared" si="0"/>
        <v>12863.870107065894</v>
      </c>
      <c r="G3" s="205">
        <f t="shared" si="0"/>
        <v>12705.110698215844</v>
      </c>
      <c r="H3" s="205">
        <f t="shared" si="0"/>
        <v>13454.608984298226</v>
      </c>
      <c r="I3" s="205">
        <f t="shared" si="0"/>
        <v>13976.771270741845</v>
      </c>
      <c r="J3" s="205">
        <f t="shared" si="0"/>
        <v>13213.94200594167</v>
      </c>
      <c r="K3" s="205">
        <f t="shared" si="0"/>
        <v>10726.535378071538</v>
      </c>
      <c r="L3" s="205">
        <f t="shared" si="0"/>
        <v>11387.915076681247</v>
      </c>
      <c r="M3" s="205">
        <f t="shared" si="0"/>
        <v>12155.660182546566</v>
      </c>
      <c r="N3" s="205">
        <f t="shared" si="0"/>
        <v>12151.898734177214</v>
      </c>
      <c r="O3" s="205">
        <f t="shared" si="0"/>
        <v>10252.343623727169</v>
      </c>
      <c r="P3" s="205">
        <f t="shared" si="0"/>
        <v>10277.553492127574</v>
      </c>
      <c r="Q3" s="205">
        <f t="shared" si="0"/>
        <v>11920</v>
      </c>
      <c r="R3" s="205">
        <f t="shared" si="0"/>
        <v>12955.59477867193</v>
      </c>
      <c r="S3" s="205">
        <f t="shared" si="0"/>
        <v>13790.997734659706</v>
      </c>
      <c r="T3" s="205">
        <f t="shared" si="0"/>
        <v>14082.473432927767</v>
      </c>
      <c r="U3" s="205">
        <f t="shared" si="0"/>
        <v>12826.262360910439</v>
      </c>
      <c r="V3" s="205">
        <f t="shared" si="0"/>
        <v>11657.271080293178</v>
      </c>
      <c r="W3" s="205">
        <f t="shared" si="0"/>
        <v>14845.483039507128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8164.6355367503611</v>
      </c>
      <c r="C4" s="243">
        <f t="shared" si="1"/>
        <v>8806.4847417840374</v>
      </c>
      <c r="D4" s="243">
        <f t="shared" si="1"/>
        <v>9247.6304710835157</v>
      </c>
      <c r="E4" s="243">
        <f t="shared" si="1"/>
        <v>9094.153265261486</v>
      </c>
      <c r="F4" s="243">
        <f t="shared" si="1"/>
        <v>9746.5309054422305</v>
      </c>
      <c r="G4" s="243">
        <f t="shared" si="1"/>
        <v>9904.6361173915957</v>
      </c>
      <c r="H4" s="243">
        <f t="shared" si="1"/>
        <v>10799.065318512372</v>
      </c>
      <c r="I4" s="243">
        <f t="shared" si="1"/>
        <v>11096.152407816991</v>
      </c>
      <c r="J4" s="243">
        <f t="shared" si="1"/>
        <v>10324.699778233398</v>
      </c>
      <c r="K4" s="243">
        <f t="shared" si="1"/>
        <v>7720.9370210902716</v>
      </c>
      <c r="L4" s="243">
        <f t="shared" si="1"/>
        <v>8429.2495268823877</v>
      </c>
      <c r="M4" s="243">
        <f t="shared" si="1"/>
        <v>9191.343493164828</v>
      </c>
      <c r="N4" s="243">
        <f t="shared" si="1"/>
        <v>8856.6925931574388</v>
      </c>
      <c r="O4" s="243">
        <f t="shared" si="1"/>
        <v>8203.6932277355736</v>
      </c>
      <c r="P4" s="243">
        <f t="shared" si="1"/>
        <v>8234.7597900686324</v>
      </c>
      <c r="Q4" s="243">
        <f t="shared" si="1"/>
        <v>9497</v>
      </c>
      <c r="R4" s="243">
        <f t="shared" si="1"/>
        <v>10250.196946580108</v>
      </c>
      <c r="S4" s="243">
        <f t="shared" si="1"/>
        <v>11103.122229882792</v>
      </c>
      <c r="T4" s="243">
        <f t="shared" si="1"/>
        <v>11565.339596488526</v>
      </c>
      <c r="U4" s="243">
        <f t="shared" si="1"/>
        <v>10188.955397519374</v>
      </c>
      <c r="V4" s="243">
        <f t="shared" si="1"/>
        <v>9007.8076862947055</v>
      </c>
      <c r="W4" s="243">
        <f t="shared" si="1"/>
        <v>12064.986034648442</v>
      </c>
      <c r="DA4" s="83"/>
    </row>
    <row r="5" spans="1:105" ht="12" customHeight="1" x14ac:dyDescent="0.25">
      <c r="A5" s="99" t="s">
        <v>57</v>
      </c>
      <c r="B5" s="284">
        <v>4357.3833084029611</v>
      </c>
      <c r="C5" s="284">
        <v>4525.4175574266828</v>
      </c>
      <c r="D5" s="284">
        <v>4637.3790707193666</v>
      </c>
      <c r="E5" s="284">
        <v>4598.7362102392526</v>
      </c>
      <c r="F5" s="284">
        <v>4760.8269543137203</v>
      </c>
      <c r="G5" s="284">
        <v>4799.285945982564</v>
      </c>
      <c r="H5" s="284">
        <v>5011.3005257596869</v>
      </c>
      <c r="I5" s="284">
        <v>5183.4330668097837</v>
      </c>
      <c r="J5" s="284">
        <v>4999.9999999999991</v>
      </c>
      <c r="K5" s="284">
        <v>5420.1948096179858</v>
      </c>
      <c r="L5" s="284">
        <v>6179.474594059242</v>
      </c>
      <c r="M5" s="284">
        <v>6669.5096440035477</v>
      </c>
      <c r="N5" s="284">
        <v>6906.2183155119064</v>
      </c>
      <c r="O5" s="284">
        <v>5550.2390946579726</v>
      </c>
      <c r="P5" s="284">
        <v>5362.9593436115674</v>
      </c>
      <c r="Q5" s="284">
        <v>6694.0220419038387</v>
      </c>
      <c r="R5" s="284">
        <v>7206.9424344761892</v>
      </c>
      <c r="S5" s="284">
        <v>7899.1198606698099</v>
      </c>
      <c r="T5" s="284">
        <v>8894.6628891705659</v>
      </c>
      <c r="U5" s="284">
        <v>7864.5595432416803</v>
      </c>
      <c r="V5" s="284">
        <v>6724.5026219455294</v>
      </c>
      <c r="W5" s="284">
        <v>8714.8715365194639</v>
      </c>
      <c r="DA5" s="94" t="s">
        <v>940</v>
      </c>
    </row>
    <row r="6" spans="1:105" ht="12" customHeight="1" x14ac:dyDescent="0.25">
      <c r="A6" s="99" t="s">
        <v>47</v>
      </c>
      <c r="B6" s="284">
        <v>3807.2522283474</v>
      </c>
      <c r="C6" s="284">
        <v>4281.0671843573546</v>
      </c>
      <c r="D6" s="284">
        <v>4610.251400364149</v>
      </c>
      <c r="E6" s="284">
        <v>4495.4170550222334</v>
      </c>
      <c r="F6" s="284">
        <v>4985.7039511285102</v>
      </c>
      <c r="G6" s="284">
        <v>5105.3501714090316</v>
      </c>
      <c r="H6" s="284">
        <v>5787.764792752685</v>
      </c>
      <c r="I6" s="284">
        <v>5912.7193410072077</v>
      </c>
      <c r="J6" s="284">
        <v>5324.6997782333992</v>
      </c>
      <c r="K6" s="284">
        <v>2300.7422114722858</v>
      </c>
      <c r="L6" s="284">
        <v>2249.7749328231462</v>
      </c>
      <c r="M6" s="284">
        <v>2521.8338491612799</v>
      </c>
      <c r="N6" s="284">
        <v>1950.4742776455321</v>
      </c>
      <c r="O6" s="284">
        <v>2653.454133077601</v>
      </c>
      <c r="P6" s="284">
        <v>2871.8004464570649</v>
      </c>
      <c r="Q6" s="284">
        <v>2802.9779580961608</v>
      </c>
      <c r="R6" s="284">
        <v>3043.2545121039188</v>
      </c>
      <c r="S6" s="284">
        <v>3204.002369212983</v>
      </c>
      <c r="T6" s="284">
        <v>2670.6767073179599</v>
      </c>
      <c r="U6" s="284">
        <v>2324.3958542776941</v>
      </c>
      <c r="V6" s="284">
        <v>2283.305064349177</v>
      </c>
      <c r="W6" s="284">
        <v>3350.1144981289781</v>
      </c>
      <c r="DA6" s="94" t="s">
        <v>941</v>
      </c>
    </row>
    <row r="7" spans="1:105" ht="12" customHeight="1" x14ac:dyDescent="0.25">
      <c r="A7" s="49" t="s">
        <v>48</v>
      </c>
      <c r="B7" s="244">
        <v>3093.5671032962582</v>
      </c>
      <c r="C7" s="244">
        <v>3384.194053208138</v>
      </c>
      <c r="D7" s="244">
        <v>3754.791975352196</v>
      </c>
      <c r="E7" s="244">
        <v>3342.9646939644749</v>
      </c>
      <c r="F7" s="244">
        <v>3117.3392016236621</v>
      </c>
      <c r="G7" s="244">
        <v>2800.4745808242478</v>
      </c>
      <c r="H7" s="244">
        <v>2655.5436657858531</v>
      </c>
      <c r="I7" s="244">
        <v>2880.6188629248541</v>
      </c>
      <c r="J7" s="244">
        <v>2889.2422277082719</v>
      </c>
      <c r="K7" s="244">
        <v>3005.5983569812661</v>
      </c>
      <c r="L7" s="244">
        <v>2958.66554979886</v>
      </c>
      <c r="M7" s="244">
        <v>2964.316689381737</v>
      </c>
      <c r="N7" s="244">
        <v>3295.2061410197748</v>
      </c>
      <c r="O7" s="244">
        <v>2048.6503959915949</v>
      </c>
      <c r="P7" s="244">
        <v>2042.793702058942</v>
      </c>
      <c r="Q7" s="244">
        <v>2423</v>
      </c>
      <c r="R7" s="244">
        <v>2705.3978320918218</v>
      </c>
      <c r="S7" s="244">
        <v>2687.8755047769132</v>
      </c>
      <c r="T7" s="244">
        <v>2517.1338364392418</v>
      </c>
      <c r="U7" s="244">
        <v>2637.306963391065</v>
      </c>
      <c r="V7" s="244">
        <v>2649.4633939984728</v>
      </c>
      <c r="W7" s="244">
        <v>2780.4970048586852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10951.83894378603</v>
      </c>
      <c r="C10" s="243">
        <v>11063.711019463981</v>
      </c>
      <c r="D10" s="243">
        <v>11619.58420328895</v>
      </c>
      <c r="E10" s="243">
        <v>12241.60830991976</v>
      </c>
      <c r="F10" s="243">
        <v>12840.6913450307</v>
      </c>
      <c r="G10" s="243">
        <v>12738.59616961774</v>
      </c>
      <c r="H10" s="243">
        <v>12594.03546348352</v>
      </c>
      <c r="I10" s="243">
        <v>13590.160514294999</v>
      </c>
      <c r="J10" s="243">
        <v>12723.88185003989</v>
      </c>
      <c r="K10" s="243">
        <v>13496.40262060464</v>
      </c>
      <c r="L10" s="243">
        <v>15325.29028171973</v>
      </c>
      <c r="M10" s="243">
        <v>14971.47088994996</v>
      </c>
      <c r="N10" s="243">
        <v>15482.599773804901</v>
      </c>
      <c r="O10" s="243">
        <v>15315.20589975192</v>
      </c>
      <c r="P10" s="243">
        <v>15449.55222137811</v>
      </c>
      <c r="Q10" s="243">
        <v>15482.609854544149</v>
      </c>
      <c r="R10" s="243">
        <v>15266.61205913264</v>
      </c>
      <c r="S10" s="243">
        <v>15848.964830153031</v>
      </c>
      <c r="T10" s="243">
        <v>16185.75691845431</v>
      </c>
      <c r="U10" s="243">
        <v>15780.92409042719</v>
      </c>
      <c r="V10" s="243">
        <v>16550.177553835161</v>
      </c>
      <c r="W10" s="243">
        <v>17179.740203883699</v>
      </c>
      <c r="DA10" s="83" t="s">
        <v>944</v>
      </c>
    </row>
    <row r="11" spans="1:105" ht="12" customHeight="1" x14ac:dyDescent="0.25">
      <c r="A11" s="107" t="s">
        <v>945</v>
      </c>
      <c r="B11" s="284">
        <v>1724.16407173829</v>
      </c>
      <c r="C11" s="284">
        <v>1885.818396227892</v>
      </c>
      <c r="D11" s="284">
        <v>2081.3650451959161</v>
      </c>
      <c r="E11" s="284">
        <v>2156.1334050474252</v>
      </c>
      <c r="F11" s="284">
        <v>2422.9148731214032</v>
      </c>
      <c r="G11" s="284">
        <v>2441.6091142900159</v>
      </c>
      <c r="H11" s="284">
        <v>2620.782595386821</v>
      </c>
      <c r="I11" s="284">
        <v>2793.1870160046392</v>
      </c>
      <c r="J11" s="284">
        <v>2441.4644663118952</v>
      </c>
      <c r="K11" s="284">
        <v>1051.9960533693561</v>
      </c>
      <c r="L11" s="284">
        <v>998.06415773599986</v>
      </c>
      <c r="M11" s="284">
        <v>929.87666930165403</v>
      </c>
      <c r="N11" s="284">
        <v>737.6125747608595</v>
      </c>
      <c r="O11" s="284">
        <v>1291.215365518962</v>
      </c>
      <c r="P11" s="284">
        <v>1377.327554041462</v>
      </c>
      <c r="Q11" s="284">
        <v>1060.858485564137</v>
      </c>
      <c r="R11" s="284">
        <v>1134.637591517893</v>
      </c>
      <c r="S11" s="284">
        <v>1075.835608995641</v>
      </c>
      <c r="T11" s="284">
        <v>826.16749478744055</v>
      </c>
      <c r="U11" s="284">
        <v>763.60409684444016</v>
      </c>
      <c r="V11" s="284">
        <v>972.52436161645926</v>
      </c>
      <c r="W11" s="284">
        <v>1087.7752435883899</v>
      </c>
      <c r="DA11" s="94" t="s">
        <v>946</v>
      </c>
    </row>
    <row r="12" spans="1:105" ht="12" customHeight="1" x14ac:dyDescent="0.25">
      <c r="A12" s="49" t="s">
        <v>947</v>
      </c>
      <c r="B12" s="244">
        <v>263.44530175697003</v>
      </c>
      <c r="C12" s="244">
        <v>278.39554346641961</v>
      </c>
      <c r="D12" s="244">
        <v>316.1756174361085</v>
      </c>
      <c r="E12" s="244">
        <v>301.38210842073789</v>
      </c>
      <c r="F12" s="244">
        <v>284.28387875263007</v>
      </c>
      <c r="G12" s="244">
        <v>251.5891765504222</v>
      </c>
      <c r="H12" s="244">
        <v>223.94643171661431</v>
      </c>
      <c r="I12" s="244">
        <v>253.02880222927431</v>
      </c>
      <c r="J12" s="244">
        <v>245.73372229562429</v>
      </c>
      <c r="K12" s="244">
        <v>243.75850036822459</v>
      </c>
      <c r="L12" s="244">
        <v>231.43110902499791</v>
      </c>
      <c r="M12" s="244">
        <v>199.31231732902111</v>
      </c>
      <c r="N12" s="244">
        <v>225.08892631999589</v>
      </c>
      <c r="O12" s="244">
        <v>171.8681001274241</v>
      </c>
      <c r="P12" s="244">
        <v>169.829001929339</v>
      </c>
      <c r="Q12" s="244">
        <v>167.62556357759729</v>
      </c>
      <c r="R12" s="244">
        <v>185.41449194206251</v>
      </c>
      <c r="S12" s="244">
        <v>169.4180078568547</v>
      </c>
      <c r="T12" s="244">
        <v>147.99832612196781</v>
      </c>
      <c r="U12" s="244">
        <v>161.00181986760469</v>
      </c>
      <c r="V12" s="244">
        <v>202.20059291297491</v>
      </c>
      <c r="W12" s="244">
        <v>163.02733398249831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12390.932159762249</v>
      </c>
      <c r="C15" s="243">
        <v>12390.932159762249</v>
      </c>
      <c r="D15" s="243">
        <v>12390.932159762249</v>
      </c>
      <c r="E15" s="243">
        <v>13317.91961541596</v>
      </c>
      <c r="F15" s="243">
        <v>14244.90707106966</v>
      </c>
      <c r="G15" s="243">
        <v>14244.90707106966</v>
      </c>
      <c r="H15" s="243">
        <v>13317.91961541596</v>
      </c>
      <c r="I15" s="243">
        <v>15171.89452672337</v>
      </c>
      <c r="J15" s="243">
        <v>15171.89452672337</v>
      </c>
      <c r="K15" s="243">
        <v>14244.90707106966</v>
      </c>
      <c r="L15" s="243">
        <v>17025.869438030779</v>
      </c>
      <c r="M15" s="243">
        <v>17025.869438030779</v>
      </c>
      <c r="N15" s="243">
        <v>17025.869438030779</v>
      </c>
      <c r="O15" s="243">
        <v>17025.869438030779</v>
      </c>
      <c r="P15" s="243">
        <v>17025.869438030779</v>
      </c>
      <c r="Q15" s="243">
        <v>17025.869438030779</v>
      </c>
      <c r="R15" s="243">
        <v>16098.88198237707</v>
      </c>
      <c r="S15" s="243">
        <v>17025.869438030779</v>
      </c>
      <c r="T15" s="243">
        <v>17952.856893684479</v>
      </c>
      <c r="U15" s="243">
        <v>17025.869438030779</v>
      </c>
      <c r="V15" s="243">
        <v>17952.856893684479</v>
      </c>
      <c r="W15" s="243">
        <v>18879.844349338178</v>
      </c>
      <c r="DA15" s="83" t="s">
        <v>949</v>
      </c>
    </row>
    <row r="16" spans="1:105" ht="12" customHeight="1" x14ac:dyDescent="0.25">
      <c r="A16" s="107" t="s">
        <v>945</v>
      </c>
      <c r="B16" s="284">
        <v>2004.6267463758779</v>
      </c>
      <c r="C16" s="284">
        <v>2004.6267463758779</v>
      </c>
      <c r="D16" s="284">
        <v>2210.4563575263119</v>
      </c>
      <c r="E16" s="284">
        <v>2416.2859686767461</v>
      </c>
      <c r="F16" s="284">
        <v>2622.1155798271789</v>
      </c>
      <c r="G16" s="284">
        <v>2622.1155798271789</v>
      </c>
      <c r="H16" s="284">
        <v>2827.945190977613</v>
      </c>
      <c r="I16" s="284">
        <v>3033.7748021280472</v>
      </c>
      <c r="J16" s="284">
        <v>2827.945190977613</v>
      </c>
      <c r="K16" s="284">
        <v>2827.945190977613</v>
      </c>
      <c r="L16" s="284">
        <v>2622.1155798271789</v>
      </c>
      <c r="M16" s="284">
        <v>2622.1155798271789</v>
      </c>
      <c r="N16" s="284">
        <v>2416.2859686767461</v>
      </c>
      <c r="O16" s="284">
        <v>2416.2859686767461</v>
      </c>
      <c r="P16" s="284">
        <v>2210.4563575263119</v>
      </c>
      <c r="Q16" s="284">
        <v>2210.4563575263119</v>
      </c>
      <c r="R16" s="284">
        <v>2004.6267463758779</v>
      </c>
      <c r="S16" s="284">
        <v>2004.6267463758779</v>
      </c>
      <c r="T16" s="284">
        <v>1798.7971352254449</v>
      </c>
      <c r="U16" s="284">
        <v>1798.7971352254449</v>
      </c>
      <c r="V16" s="284">
        <v>1592.9675240750109</v>
      </c>
      <c r="W16" s="284">
        <v>1592.9675240750109</v>
      </c>
      <c r="DA16" s="94" t="s">
        <v>950</v>
      </c>
    </row>
    <row r="17" spans="1:105" ht="12" customHeight="1" x14ac:dyDescent="0.25">
      <c r="A17" s="49" t="s">
        <v>947</v>
      </c>
      <c r="B17" s="244">
        <v>303.82811306330001</v>
      </c>
      <c r="C17" s="244">
        <v>303.82811306330001</v>
      </c>
      <c r="D17" s="244">
        <v>361.39195528952268</v>
      </c>
      <c r="E17" s="244">
        <v>361.39195528952268</v>
      </c>
      <c r="F17" s="244">
        <v>332.61003417641138</v>
      </c>
      <c r="G17" s="244">
        <v>332.61003417641138</v>
      </c>
      <c r="H17" s="244">
        <v>303.82811306330001</v>
      </c>
      <c r="I17" s="244">
        <v>303.82811306330001</v>
      </c>
      <c r="J17" s="244">
        <v>275.04619195018859</v>
      </c>
      <c r="K17" s="244">
        <v>275.04619195018859</v>
      </c>
      <c r="L17" s="244">
        <v>275.04619195018859</v>
      </c>
      <c r="M17" s="244">
        <v>246.26427083707731</v>
      </c>
      <c r="N17" s="244">
        <v>246.26427083707731</v>
      </c>
      <c r="O17" s="244">
        <v>217.48234972396591</v>
      </c>
      <c r="P17" s="244">
        <v>217.48234972396591</v>
      </c>
      <c r="Q17" s="244">
        <v>188.70042861085449</v>
      </c>
      <c r="R17" s="244">
        <v>217.48234972396591</v>
      </c>
      <c r="S17" s="244">
        <v>188.70042861085449</v>
      </c>
      <c r="T17" s="244">
        <v>188.70042861085449</v>
      </c>
      <c r="U17" s="244">
        <v>188.70042861085449</v>
      </c>
      <c r="V17" s="244">
        <v>217.48234972396591</v>
      </c>
      <c r="W17" s="244">
        <v>188.70042861085449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926.98745565370405</v>
      </c>
      <c r="D19" s="243">
        <v>0</v>
      </c>
      <c r="E19" s="243">
        <v>1853.9749113074081</v>
      </c>
      <c r="F19" s="243">
        <v>1853.9749113074081</v>
      </c>
      <c r="G19" s="243">
        <v>0</v>
      </c>
      <c r="H19" s="243">
        <v>0</v>
      </c>
      <c r="I19" s="243">
        <v>2780.9623669611119</v>
      </c>
      <c r="J19" s="243">
        <v>0</v>
      </c>
      <c r="K19" s="243">
        <v>0</v>
      </c>
      <c r="L19" s="243">
        <v>3707.9498226148162</v>
      </c>
      <c r="M19" s="243">
        <v>0</v>
      </c>
      <c r="N19" s="243">
        <v>926.98745565370405</v>
      </c>
      <c r="O19" s="243">
        <v>926.98745565370405</v>
      </c>
      <c r="P19" s="243">
        <v>0</v>
      </c>
      <c r="Q19" s="243">
        <v>926.98745565370405</v>
      </c>
      <c r="R19" s="243">
        <v>0</v>
      </c>
      <c r="S19" s="243">
        <v>926.98745565370405</v>
      </c>
      <c r="T19" s="243">
        <v>1853.9749113074081</v>
      </c>
      <c r="U19" s="243">
        <v>0</v>
      </c>
      <c r="V19" s="243">
        <v>926.98745565370405</v>
      </c>
      <c r="W19" s="243">
        <v>1853.9749113074081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411.65922230086721</v>
      </c>
      <c r="E20" s="284">
        <v>205.82961115043361</v>
      </c>
      <c r="F20" s="284">
        <v>411.65922230086721</v>
      </c>
      <c r="G20" s="284">
        <v>0</v>
      </c>
      <c r="H20" s="284">
        <v>411.65922230086721</v>
      </c>
      <c r="I20" s="284">
        <v>205.82961115043361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86.345763339334127</v>
      </c>
      <c r="E21" s="244">
        <v>0</v>
      </c>
      <c r="F21" s="244">
        <v>0</v>
      </c>
      <c r="G21" s="244">
        <v>0</v>
      </c>
      <c r="H21" s="244">
        <v>0</v>
      </c>
      <c r="I21" s="244">
        <v>0</v>
      </c>
      <c r="J21" s="244">
        <v>0</v>
      </c>
      <c r="K21" s="244">
        <v>28.78192111311138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28.78192111311138</v>
      </c>
      <c r="S21" s="244">
        <v>0</v>
      </c>
      <c r="T21" s="244">
        <v>0</v>
      </c>
      <c r="U21" s="244">
        <v>28.78192111311138</v>
      </c>
      <c r="V21" s="244">
        <v>28.78192111311138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926.98745565370336</v>
      </c>
      <c r="D23" s="243">
        <f t="shared" si="2"/>
        <v>0</v>
      </c>
      <c r="E23" s="243">
        <f t="shared" si="2"/>
        <v>926.98745565369791</v>
      </c>
      <c r="F23" s="243">
        <f t="shared" si="2"/>
        <v>926.98745565370882</v>
      </c>
      <c r="G23" s="243">
        <f t="shared" si="2"/>
        <v>0</v>
      </c>
      <c r="H23" s="243">
        <f t="shared" si="2"/>
        <v>926.98745565369973</v>
      </c>
      <c r="I23" s="243">
        <f t="shared" si="2"/>
        <v>926.98745565370155</v>
      </c>
      <c r="J23" s="243">
        <f t="shared" si="2"/>
        <v>0</v>
      </c>
      <c r="K23" s="243">
        <f t="shared" si="2"/>
        <v>926.98745565371064</v>
      </c>
      <c r="L23" s="243">
        <f t="shared" si="2"/>
        <v>926.98745565369609</v>
      </c>
      <c r="M23" s="243">
        <f t="shared" si="2"/>
        <v>0</v>
      </c>
      <c r="N23" s="243">
        <f t="shared" si="2"/>
        <v>926.98745565370336</v>
      </c>
      <c r="O23" s="243">
        <f t="shared" si="2"/>
        <v>926.98745565370336</v>
      </c>
      <c r="P23" s="243">
        <f t="shared" si="2"/>
        <v>0</v>
      </c>
      <c r="Q23" s="243">
        <f t="shared" si="2"/>
        <v>926.98745565370336</v>
      </c>
      <c r="R23" s="243">
        <f t="shared" si="2"/>
        <v>926.98745565370882</v>
      </c>
      <c r="S23" s="243">
        <f t="shared" si="2"/>
        <v>0</v>
      </c>
      <c r="T23" s="243">
        <f t="shared" si="2"/>
        <v>926.987455653707</v>
      </c>
      <c r="U23" s="243">
        <f t="shared" si="2"/>
        <v>926.98745565369973</v>
      </c>
      <c r="V23" s="243">
        <f t="shared" si="2"/>
        <v>0</v>
      </c>
      <c r="W23" s="243">
        <f t="shared" si="2"/>
        <v>926.987455653707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</v>
      </c>
      <c r="D24" s="284">
        <f t="shared" si="3"/>
        <v>205.82961115043327</v>
      </c>
      <c r="E24" s="284">
        <f t="shared" si="3"/>
        <v>0</v>
      </c>
      <c r="F24" s="284">
        <f t="shared" si="3"/>
        <v>205.82961115043463</v>
      </c>
      <c r="G24" s="284">
        <f t="shared" si="3"/>
        <v>0</v>
      </c>
      <c r="H24" s="284">
        <f t="shared" si="3"/>
        <v>205.82961115043281</v>
      </c>
      <c r="I24" s="284">
        <f t="shared" si="3"/>
        <v>0</v>
      </c>
      <c r="J24" s="284">
        <f t="shared" si="3"/>
        <v>205.82961115043418</v>
      </c>
      <c r="K24" s="284">
        <f t="shared" si="3"/>
        <v>0</v>
      </c>
      <c r="L24" s="284">
        <f t="shared" si="3"/>
        <v>205.82961115043418</v>
      </c>
      <c r="M24" s="284">
        <f t="shared" si="3"/>
        <v>0</v>
      </c>
      <c r="N24" s="284">
        <f t="shared" si="3"/>
        <v>205.82961115043281</v>
      </c>
      <c r="O24" s="284">
        <f t="shared" si="3"/>
        <v>0</v>
      </c>
      <c r="P24" s="284">
        <f t="shared" si="3"/>
        <v>205.82961115043418</v>
      </c>
      <c r="Q24" s="284">
        <f t="shared" si="3"/>
        <v>0</v>
      </c>
      <c r="R24" s="284">
        <f t="shared" si="3"/>
        <v>205.82961115043395</v>
      </c>
      <c r="S24" s="284">
        <f t="shared" si="3"/>
        <v>0</v>
      </c>
      <c r="T24" s="284">
        <f t="shared" si="3"/>
        <v>205.82961115043304</v>
      </c>
      <c r="U24" s="284">
        <f t="shared" si="3"/>
        <v>0</v>
      </c>
      <c r="V24" s="284">
        <f t="shared" si="3"/>
        <v>205.82961115043395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28.78192111311148</v>
      </c>
      <c r="E25" s="244">
        <f t="shared" si="4"/>
        <v>0</v>
      </c>
      <c r="F25" s="244">
        <f t="shared" si="4"/>
        <v>28.781921113111309</v>
      </c>
      <c r="G25" s="244">
        <f t="shared" si="4"/>
        <v>0</v>
      </c>
      <c r="H25" s="244">
        <f t="shared" si="4"/>
        <v>28.781921113111366</v>
      </c>
      <c r="I25" s="244">
        <f t="shared" si="4"/>
        <v>0</v>
      </c>
      <c r="J25" s="244">
        <f t="shared" si="4"/>
        <v>28.781921113111423</v>
      </c>
      <c r="K25" s="244">
        <f t="shared" si="4"/>
        <v>28.781921113111366</v>
      </c>
      <c r="L25" s="244">
        <f t="shared" si="4"/>
        <v>0</v>
      </c>
      <c r="M25" s="244">
        <f t="shared" si="4"/>
        <v>28.781921113111281</v>
      </c>
      <c r="N25" s="244">
        <f t="shared" si="4"/>
        <v>0</v>
      </c>
      <c r="O25" s="244">
        <f t="shared" si="4"/>
        <v>28.781921113111395</v>
      </c>
      <c r="P25" s="244">
        <f t="shared" si="4"/>
        <v>0</v>
      </c>
      <c r="Q25" s="244">
        <f t="shared" si="4"/>
        <v>28.781921113111423</v>
      </c>
      <c r="R25" s="244">
        <f t="shared" si="4"/>
        <v>0</v>
      </c>
      <c r="S25" s="244">
        <f t="shared" si="4"/>
        <v>28.781921113111423</v>
      </c>
      <c r="T25" s="244">
        <f t="shared" si="4"/>
        <v>0</v>
      </c>
      <c r="U25" s="244">
        <f t="shared" si="4"/>
        <v>28.781921113111366</v>
      </c>
      <c r="V25" s="244">
        <f t="shared" si="4"/>
        <v>0</v>
      </c>
      <c r="W25" s="244">
        <f t="shared" si="4"/>
        <v>28.781921113111423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1439.0932159762197</v>
      </c>
      <c r="C27" s="243">
        <f t="shared" si="5"/>
        <v>1327.2211402982684</v>
      </c>
      <c r="D27" s="243">
        <f t="shared" si="5"/>
        <v>771.34795647329884</v>
      </c>
      <c r="E27" s="243">
        <f t="shared" si="5"/>
        <v>1076.3113054961996</v>
      </c>
      <c r="F27" s="243">
        <f t="shared" si="5"/>
        <v>1404.2157260389595</v>
      </c>
      <c r="G27" s="243">
        <f t="shared" si="5"/>
        <v>1506.3109014519196</v>
      </c>
      <c r="H27" s="243">
        <f t="shared" si="5"/>
        <v>723.88415193243964</v>
      </c>
      <c r="I27" s="243">
        <f t="shared" si="5"/>
        <v>1581.734012428371</v>
      </c>
      <c r="J27" s="243">
        <f t="shared" si="5"/>
        <v>2448.0126766834801</v>
      </c>
      <c r="K27" s="243">
        <f t="shared" si="5"/>
        <v>748.50445046501954</v>
      </c>
      <c r="L27" s="243">
        <f t="shared" si="5"/>
        <v>1700.5791563110488</v>
      </c>
      <c r="M27" s="243">
        <f t="shared" si="5"/>
        <v>2054.3985480808187</v>
      </c>
      <c r="N27" s="243">
        <f t="shared" si="5"/>
        <v>1543.2696642258779</v>
      </c>
      <c r="O27" s="243">
        <f t="shared" si="5"/>
        <v>1710.6635382788591</v>
      </c>
      <c r="P27" s="243">
        <f t="shared" si="5"/>
        <v>1576.3172166526692</v>
      </c>
      <c r="Q27" s="243">
        <f t="shared" si="5"/>
        <v>1543.2595834866297</v>
      </c>
      <c r="R27" s="243">
        <f t="shared" si="5"/>
        <v>832.26992324443017</v>
      </c>
      <c r="S27" s="243">
        <f t="shared" si="5"/>
        <v>1176.9046078777483</v>
      </c>
      <c r="T27" s="243">
        <f t="shared" si="5"/>
        <v>1767.0999752301686</v>
      </c>
      <c r="U27" s="243">
        <f t="shared" si="5"/>
        <v>1244.9453476035887</v>
      </c>
      <c r="V27" s="243">
        <f t="shared" si="5"/>
        <v>1402.6793398493173</v>
      </c>
      <c r="W27" s="243">
        <f t="shared" si="5"/>
        <v>1700.1041454544793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280.46267463758795</v>
      </c>
      <c r="C28" s="284">
        <f t="shared" si="6"/>
        <v>118.80835014798595</v>
      </c>
      <c r="D28" s="284">
        <f t="shared" si="6"/>
        <v>129.09131233039579</v>
      </c>
      <c r="E28" s="284">
        <f t="shared" si="6"/>
        <v>260.15256362932087</v>
      </c>
      <c r="F28" s="284">
        <f t="shared" si="6"/>
        <v>199.2007067057757</v>
      </c>
      <c r="G28" s="284">
        <f t="shared" si="6"/>
        <v>180.50646553716297</v>
      </c>
      <c r="H28" s="284">
        <f t="shared" si="6"/>
        <v>207.16259559079208</v>
      </c>
      <c r="I28" s="284">
        <f t="shared" si="6"/>
        <v>240.58778612340802</v>
      </c>
      <c r="J28" s="284">
        <f t="shared" si="6"/>
        <v>386.48072466571784</v>
      </c>
      <c r="K28" s="284">
        <f t="shared" si="6"/>
        <v>1775.9491376082569</v>
      </c>
      <c r="L28" s="284">
        <f t="shared" si="6"/>
        <v>1624.0514220911791</v>
      </c>
      <c r="M28" s="284">
        <f t="shared" si="6"/>
        <v>1692.2389105255247</v>
      </c>
      <c r="N28" s="284">
        <f t="shared" si="6"/>
        <v>1678.6733939158867</v>
      </c>
      <c r="O28" s="284">
        <f t="shared" si="6"/>
        <v>1125.070603157784</v>
      </c>
      <c r="P28" s="284">
        <f t="shared" si="6"/>
        <v>833.12880348484987</v>
      </c>
      <c r="Q28" s="284">
        <f t="shared" si="6"/>
        <v>1149.5978719621748</v>
      </c>
      <c r="R28" s="284">
        <f t="shared" si="6"/>
        <v>869.98915485798489</v>
      </c>
      <c r="S28" s="284">
        <f t="shared" si="6"/>
        <v>928.79113738023693</v>
      </c>
      <c r="T28" s="284">
        <f t="shared" si="6"/>
        <v>972.62964043800434</v>
      </c>
      <c r="U28" s="284">
        <f t="shared" si="6"/>
        <v>1035.1930383810047</v>
      </c>
      <c r="V28" s="284">
        <f t="shared" si="6"/>
        <v>620.44316245855168</v>
      </c>
      <c r="W28" s="284">
        <f t="shared" si="6"/>
        <v>505.19228048662103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40.382811306329984</v>
      </c>
      <c r="C29" s="244">
        <f t="shared" si="7"/>
        <v>25.432569596880398</v>
      </c>
      <c r="D29" s="244">
        <f t="shared" si="7"/>
        <v>45.216337853414188</v>
      </c>
      <c r="E29" s="244">
        <f t="shared" si="7"/>
        <v>60.009846868784791</v>
      </c>
      <c r="F29" s="244">
        <f t="shared" si="7"/>
        <v>48.326155423781302</v>
      </c>
      <c r="G29" s="244">
        <f t="shared" si="7"/>
        <v>81.02085762598918</v>
      </c>
      <c r="H29" s="244">
        <f t="shared" si="7"/>
        <v>79.881681346685696</v>
      </c>
      <c r="I29" s="244">
        <f t="shared" si="7"/>
        <v>50.799310834025704</v>
      </c>
      <c r="J29" s="244">
        <f t="shared" si="7"/>
        <v>29.312469654564296</v>
      </c>
      <c r="K29" s="244">
        <f t="shared" si="7"/>
        <v>31.287691581963998</v>
      </c>
      <c r="L29" s="244">
        <f t="shared" si="7"/>
        <v>43.615082925190677</v>
      </c>
      <c r="M29" s="244">
        <f t="shared" si="7"/>
        <v>46.951953508056192</v>
      </c>
      <c r="N29" s="244">
        <f t="shared" si="7"/>
        <v>21.175344517081413</v>
      </c>
      <c r="O29" s="244">
        <f t="shared" si="7"/>
        <v>45.614249596541811</v>
      </c>
      <c r="P29" s="244">
        <f t="shared" si="7"/>
        <v>47.65334779462691</v>
      </c>
      <c r="Q29" s="244">
        <f t="shared" si="7"/>
        <v>21.074865033257197</v>
      </c>
      <c r="R29" s="244">
        <f t="shared" si="7"/>
        <v>32.067857781903399</v>
      </c>
      <c r="S29" s="244">
        <f t="shared" si="7"/>
        <v>19.282420753999787</v>
      </c>
      <c r="T29" s="244">
        <f t="shared" si="7"/>
        <v>40.70210248888668</v>
      </c>
      <c r="U29" s="244">
        <f t="shared" si="7"/>
        <v>27.698608743249792</v>
      </c>
      <c r="V29" s="244">
        <f t="shared" si="7"/>
        <v>15.281756810990998</v>
      </c>
      <c r="W29" s="244">
        <f t="shared" si="7"/>
        <v>25.673094628356182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7133.9117798796206</v>
      </c>
      <c r="C32" s="212">
        <v>7208.3981943250219</v>
      </c>
      <c r="D32" s="212">
        <v>7593.3190885640597</v>
      </c>
      <c r="E32" s="212">
        <v>7847.6395528804824</v>
      </c>
      <c r="F32" s="212">
        <v>7982.8061908856398</v>
      </c>
      <c r="G32" s="212">
        <v>7966.9948409286317</v>
      </c>
      <c r="H32" s="212">
        <v>7740.9769561478925</v>
      </c>
      <c r="I32" s="212">
        <v>7912.9764402407591</v>
      </c>
      <c r="J32" s="212">
        <v>7303.0883061048999</v>
      </c>
      <c r="K32" s="212">
        <v>6882.4509028374887</v>
      </c>
      <c r="L32" s="212">
        <v>7452.7268271711091</v>
      </c>
      <c r="M32" s="212">
        <v>7112.1721410146156</v>
      </c>
      <c r="N32" s="212">
        <v>7338.2390369733448</v>
      </c>
      <c r="O32" s="212">
        <v>7231.8261392949262</v>
      </c>
      <c r="P32" s="212">
        <v>7119.2527944969897</v>
      </c>
      <c r="Q32" s="212">
        <v>6918.393723129836</v>
      </c>
      <c r="R32" s="212">
        <v>7379.6841788478077</v>
      </c>
      <c r="S32" s="212">
        <v>7325.385296646602</v>
      </c>
      <c r="T32" s="212">
        <v>7176.165950128976</v>
      </c>
      <c r="U32" s="212">
        <v>7046.1659501289778</v>
      </c>
      <c r="V32" s="212">
        <v>7230.9655202063614</v>
      </c>
      <c r="W32" s="212">
        <v>7188.137833190025</v>
      </c>
      <c r="DA32" s="109" t="s">
        <v>955</v>
      </c>
    </row>
    <row r="33" spans="1:105" ht="12" customHeight="1" x14ac:dyDescent="0.25">
      <c r="A33" s="24" t="s">
        <v>30</v>
      </c>
      <c r="B33" s="215">
        <v>2.9093723129836628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1.361392949269131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1770.621410146174</v>
      </c>
      <c r="C34" s="206">
        <f t="shared" si="8"/>
        <v>1990.0988822012034</v>
      </c>
      <c r="D34" s="206">
        <f t="shared" si="8"/>
        <v>2284.0932932072233</v>
      </c>
      <c r="E34" s="206">
        <f t="shared" si="8"/>
        <v>2429.0916595012895</v>
      </c>
      <c r="F34" s="206">
        <f t="shared" si="8"/>
        <v>2314.7051590713672</v>
      </c>
      <c r="G34" s="206">
        <f t="shared" si="8"/>
        <v>2240.3481513327592</v>
      </c>
      <c r="H34" s="206">
        <f t="shared" si="8"/>
        <v>2702.8007738607043</v>
      </c>
      <c r="I34" s="206">
        <f t="shared" si="8"/>
        <v>2906.55709372313</v>
      </c>
      <c r="J34" s="206">
        <f t="shared" si="8"/>
        <v>2488.3784178847804</v>
      </c>
      <c r="K34" s="206">
        <f t="shared" si="8"/>
        <v>2422.4243336199488</v>
      </c>
      <c r="L34" s="206">
        <f t="shared" si="8"/>
        <v>2704.3232158211517</v>
      </c>
      <c r="M34" s="206">
        <f t="shared" si="8"/>
        <v>2334.2544282029235</v>
      </c>
      <c r="N34" s="206">
        <f t="shared" si="8"/>
        <v>2687.9633705932929</v>
      </c>
      <c r="O34" s="206">
        <f t="shared" si="8"/>
        <v>2459.5014617368865</v>
      </c>
      <c r="P34" s="206">
        <f t="shared" si="8"/>
        <v>2523.1538263112639</v>
      </c>
      <c r="Q34" s="206">
        <f t="shared" si="8"/>
        <v>2470.1356835769561</v>
      </c>
      <c r="R34" s="206">
        <f t="shared" si="8"/>
        <v>2800.0332760103179</v>
      </c>
      <c r="S34" s="206">
        <f t="shared" si="8"/>
        <v>2778.2349097162505</v>
      </c>
      <c r="T34" s="206">
        <f t="shared" si="8"/>
        <v>2800.7521066208078</v>
      </c>
      <c r="U34" s="206">
        <f t="shared" si="8"/>
        <v>2553.281857265692</v>
      </c>
      <c r="V34" s="206">
        <f t="shared" si="8"/>
        <v>2790.9114359415303</v>
      </c>
      <c r="W34" s="206">
        <f t="shared" si="8"/>
        <v>2658.2485812553741</v>
      </c>
      <c r="DA34" s="71"/>
    </row>
    <row r="35" spans="1:105" ht="12" customHeight="1" x14ac:dyDescent="0.25">
      <c r="A35" s="18" t="s">
        <v>32</v>
      </c>
      <c r="B35" s="206">
        <v>1651.616509028375</v>
      </c>
      <c r="C35" s="206">
        <v>1872.911521926053</v>
      </c>
      <c r="D35" s="206">
        <v>2181.6450558899401</v>
      </c>
      <c r="E35" s="206">
        <v>2345.727257093723</v>
      </c>
      <c r="F35" s="206">
        <v>2273.4015477214102</v>
      </c>
      <c r="G35" s="206">
        <v>2200.905331040412</v>
      </c>
      <c r="H35" s="206">
        <v>2671.077300085984</v>
      </c>
      <c r="I35" s="206">
        <v>2859.2730868443682</v>
      </c>
      <c r="J35" s="206">
        <v>2452.95279449699</v>
      </c>
      <c r="K35" s="206">
        <v>2402.28486672399</v>
      </c>
      <c r="L35" s="206">
        <v>2674.629922613929</v>
      </c>
      <c r="M35" s="206">
        <v>2298.7047291487529</v>
      </c>
      <c r="N35" s="206">
        <v>2656.158813413585</v>
      </c>
      <c r="O35" s="206">
        <v>2436.954772141014</v>
      </c>
      <c r="P35" s="206">
        <v>2461.188220120378</v>
      </c>
      <c r="Q35" s="206">
        <v>2460.0148753224421</v>
      </c>
      <c r="R35" s="206">
        <v>2798.3417884780738</v>
      </c>
      <c r="S35" s="206">
        <v>2776.319174548581</v>
      </c>
      <c r="T35" s="206">
        <v>2797.8830610490108</v>
      </c>
      <c r="U35" s="206">
        <v>2504.7955288048151</v>
      </c>
      <c r="V35" s="206">
        <v>2764.4435081685292</v>
      </c>
      <c r="W35" s="206">
        <v>2621.98271711092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1.07944969905417</v>
      </c>
      <c r="H36" s="206">
        <v>0</v>
      </c>
      <c r="I36" s="206">
        <v>3.2384350816852958</v>
      </c>
      <c r="J36" s="206">
        <v>0</v>
      </c>
      <c r="K36" s="206">
        <v>0</v>
      </c>
      <c r="L36" s="206">
        <v>0</v>
      </c>
      <c r="M36" s="206">
        <v>1.07944969905417</v>
      </c>
      <c r="N36" s="206">
        <v>1.07944969905417</v>
      </c>
      <c r="O36" s="206">
        <v>4.3179707652622534</v>
      </c>
      <c r="P36" s="206">
        <v>6.4769561478933788</v>
      </c>
      <c r="Q36" s="206">
        <v>0.79097162510748054</v>
      </c>
      <c r="R36" s="206">
        <v>0.34006878761822867</v>
      </c>
      <c r="S36" s="206">
        <v>0.42209802235597588</v>
      </c>
      <c r="T36" s="206">
        <v>0.43826311263972478</v>
      </c>
      <c r="U36" s="206">
        <v>0.43396388650042989</v>
      </c>
      <c r="V36" s="206">
        <v>0.30653482373172819</v>
      </c>
      <c r="W36" s="206">
        <v>0.37566638005159059</v>
      </c>
      <c r="DA36" s="71" t="s">
        <v>958</v>
      </c>
    </row>
    <row r="37" spans="1:105" ht="12" customHeight="1" x14ac:dyDescent="0.25">
      <c r="A37" s="18" t="s">
        <v>69</v>
      </c>
      <c r="B37" s="206">
        <v>5.1471195184866714</v>
      </c>
      <c r="C37" s="206">
        <v>4.1177128116938952</v>
      </c>
      <c r="D37" s="206">
        <v>3.0883061049011178</v>
      </c>
      <c r="E37" s="206">
        <v>3.0883061049011178</v>
      </c>
      <c r="F37" s="206">
        <v>3.0883061049011178</v>
      </c>
      <c r="G37" s="206">
        <v>2.058813413585554</v>
      </c>
      <c r="H37" s="206">
        <v>2.058813413585554</v>
      </c>
      <c r="I37" s="206">
        <v>1.029406706792777</v>
      </c>
      <c r="J37" s="206">
        <v>1.031814273430782</v>
      </c>
      <c r="K37" s="206">
        <v>1.031814273430782</v>
      </c>
      <c r="L37" s="206">
        <v>1.031814273430782</v>
      </c>
      <c r="M37" s="206">
        <v>1.031814273430782</v>
      </c>
      <c r="N37" s="206">
        <v>2.0636285468615649</v>
      </c>
      <c r="O37" s="206">
        <v>1.031814273430782</v>
      </c>
      <c r="P37" s="206">
        <v>1.031814273430782</v>
      </c>
      <c r="Q37" s="206">
        <v>0.82338779019776442</v>
      </c>
      <c r="R37" s="206">
        <v>0.81427343078245917</v>
      </c>
      <c r="S37" s="206">
        <v>0.71435941530524494</v>
      </c>
      <c r="T37" s="206">
        <v>1.651246775580395</v>
      </c>
      <c r="U37" s="206">
        <v>0.91203783319002563</v>
      </c>
      <c r="V37" s="206">
        <v>1.6398108340498709</v>
      </c>
      <c r="W37" s="206">
        <v>1.5055889939810829</v>
      </c>
      <c r="DA37" s="71" t="s">
        <v>959</v>
      </c>
    </row>
    <row r="38" spans="1:105" ht="12" customHeight="1" x14ac:dyDescent="0.25">
      <c r="A38" s="18" t="s">
        <v>70</v>
      </c>
      <c r="B38" s="206">
        <v>6.8548581255374019</v>
      </c>
      <c r="C38" s="206">
        <v>13.7097162510748</v>
      </c>
      <c r="D38" s="206">
        <v>0</v>
      </c>
      <c r="E38" s="206">
        <v>0.9792777300085983</v>
      </c>
      <c r="F38" s="206">
        <v>0</v>
      </c>
      <c r="G38" s="206">
        <v>0</v>
      </c>
      <c r="H38" s="206">
        <v>1.958555460017197</v>
      </c>
      <c r="I38" s="206">
        <v>0.9792777300085983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9.4582975064488384E-4</v>
      </c>
      <c r="S38" s="206">
        <v>9.4582975064488384E-4</v>
      </c>
      <c r="T38" s="206">
        <v>9.4582975064488384E-4</v>
      </c>
      <c r="U38" s="206">
        <v>0</v>
      </c>
      <c r="V38" s="206">
        <v>0</v>
      </c>
      <c r="W38" s="206">
        <v>0</v>
      </c>
      <c r="DA38" s="71" t="s">
        <v>960</v>
      </c>
    </row>
    <row r="39" spans="1:105" ht="12" customHeight="1" x14ac:dyDescent="0.25">
      <c r="A39" s="18" t="s">
        <v>34</v>
      </c>
      <c r="B39" s="206">
        <v>107.0029234737747</v>
      </c>
      <c r="C39" s="206">
        <v>99.359931212381767</v>
      </c>
      <c r="D39" s="206">
        <v>99.359931212381767</v>
      </c>
      <c r="E39" s="206">
        <v>79.296818572656917</v>
      </c>
      <c r="F39" s="206">
        <v>38.215305245055887</v>
      </c>
      <c r="G39" s="206">
        <v>36.304557179707651</v>
      </c>
      <c r="H39" s="206">
        <v>27.70610490111779</v>
      </c>
      <c r="I39" s="206">
        <v>42.036887360275152</v>
      </c>
      <c r="J39" s="206">
        <v>34.393809114359406</v>
      </c>
      <c r="K39" s="206">
        <v>19.10765262252794</v>
      </c>
      <c r="L39" s="206">
        <v>28.661478933791919</v>
      </c>
      <c r="M39" s="206">
        <v>33.438435081685299</v>
      </c>
      <c r="N39" s="206">
        <v>28.661478933791919</v>
      </c>
      <c r="O39" s="206">
        <v>17.19690455717971</v>
      </c>
      <c r="P39" s="206">
        <v>54.456835769561472</v>
      </c>
      <c r="Q39" s="206">
        <v>8.506448839208943</v>
      </c>
      <c r="R39" s="206">
        <v>0.53619948409286322</v>
      </c>
      <c r="S39" s="206">
        <v>0.7783319002579534</v>
      </c>
      <c r="T39" s="206">
        <v>0.77858985382631118</v>
      </c>
      <c r="U39" s="206">
        <v>47.140326741186577</v>
      </c>
      <c r="V39" s="206">
        <v>24.52158211521926</v>
      </c>
      <c r="W39" s="206">
        <v>34.384608770421323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1920.2214961306961</v>
      </c>
      <c r="C40" s="206">
        <f t="shared" si="9"/>
        <v>1764.224591573517</v>
      </c>
      <c r="D40" s="206">
        <f t="shared" si="9"/>
        <v>1684.62467755804</v>
      </c>
      <c r="E40" s="206">
        <f t="shared" si="9"/>
        <v>1696.4259673258809</v>
      </c>
      <c r="F40" s="206">
        <f t="shared" si="9"/>
        <v>1758.5281169389509</v>
      </c>
      <c r="G40" s="206">
        <f t="shared" si="9"/>
        <v>1831.700687876182</v>
      </c>
      <c r="H40" s="206">
        <f t="shared" si="9"/>
        <v>1738.4293207222699</v>
      </c>
      <c r="I40" s="206">
        <f t="shared" si="9"/>
        <v>1666.3744625967331</v>
      </c>
      <c r="J40" s="206">
        <f t="shared" si="9"/>
        <v>1631.0134995700771</v>
      </c>
      <c r="K40" s="206">
        <f t="shared" si="9"/>
        <v>1501.0268271711091</v>
      </c>
      <c r="L40" s="206">
        <f t="shared" si="9"/>
        <v>1702.573860705073</v>
      </c>
      <c r="M40" s="206">
        <f t="shared" si="9"/>
        <v>1722.4576956147889</v>
      </c>
      <c r="N40" s="206">
        <f t="shared" si="9"/>
        <v>1706.063370593293</v>
      </c>
      <c r="O40" s="206">
        <f t="shared" si="9"/>
        <v>1837.59535683577</v>
      </c>
      <c r="P40" s="206">
        <f t="shared" si="9"/>
        <v>1665.2256233877899</v>
      </c>
      <c r="Q40" s="206">
        <f t="shared" si="9"/>
        <v>1797.1433361994841</v>
      </c>
      <c r="R40" s="206">
        <f t="shared" si="9"/>
        <v>1944.6733447979359</v>
      </c>
      <c r="S40" s="206">
        <f t="shared" si="9"/>
        <v>2060.69415305245</v>
      </c>
      <c r="T40" s="206">
        <f t="shared" si="9"/>
        <v>1940.656749785039</v>
      </c>
      <c r="U40" s="206">
        <f t="shared" si="9"/>
        <v>1987.417368873603</v>
      </c>
      <c r="V40" s="206">
        <f t="shared" si="9"/>
        <v>2067.5836629406699</v>
      </c>
      <c r="W40" s="206">
        <f t="shared" si="9"/>
        <v>2064.4480653482369</v>
      </c>
      <c r="DA40" s="71"/>
    </row>
    <row r="41" spans="1:105" ht="12" customHeight="1" x14ac:dyDescent="0.25">
      <c r="A41" s="18" t="s">
        <v>72</v>
      </c>
      <c r="B41" s="206">
        <v>1920.2214961306961</v>
      </c>
      <c r="C41" s="206">
        <v>1764.224591573517</v>
      </c>
      <c r="D41" s="206">
        <v>1684.62467755804</v>
      </c>
      <c r="E41" s="206">
        <v>1696.4259673258809</v>
      </c>
      <c r="F41" s="206">
        <v>1758.5281169389509</v>
      </c>
      <c r="G41" s="206">
        <v>1831.700687876182</v>
      </c>
      <c r="H41" s="206">
        <v>1738.4293207222699</v>
      </c>
      <c r="I41" s="206">
        <v>1666.3744625967331</v>
      </c>
      <c r="J41" s="206">
        <v>1631.0134995700771</v>
      </c>
      <c r="K41" s="206">
        <v>1501.0268271711091</v>
      </c>
      <c r="L41" s="206">
        <v>1702.573860705073</v>
      </c>
      <c r="M41" s="206">
        <v>1722.4576956147889</v>
      </c>
      <c r="N41" s="206">
        <v>1706.063370593293</v>
      </c>
      <c r="O41" s="206">
        <v>1837.59535683577</v>
      </c>
      <c r="P41" s="206">
        <v>1665.2256233877899</v>
      </c>
      <c r="Q41" s="206">
        <v>1797.1433361994841</v>
      </c>
      <c r="R41" s="206">
        <v>1944.6733447979359</v>
      </c>
      <c r="S41" s="206">
        <v>2060.69415305245</v>
      </c>
      <c r="T41" s="206">
        <v>1940.656749785039</v>
      </c>
      <c r="U41" s="206">
        <v>1987.417368873603</v>
      </c>
      <c r="V41" s="206">
        <v>2067.5836629406699</v>
      </c>
      <c r="W41" s="206">
        <v>2064.4480653482369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0.31049011177987962</v>
      </c>
      <c r="C43" s="206">
        <f t="shared" si="10"/>
        <v>0.28658641444539978</v>
      </c>
      <c r="D43" s="206">
        <f t="shared" si="10"/>
        <v>0.28658641444539978</v>
      </c>
      <c r="E43" s="206">
        <f t="shared" si="10"/>
        <v>1.1226139294926909</v>
      </c>
      <c r="F43" s="206">
        <f t="shared" si="10"/>
        <v>2.1496130696474629</v>
      </c>
      <c r="G43" s="206">
        <f t="shared" si="10"/>
        <v>2.1496130696474629</v>
      </c>
      <c r="H43" s="206">
        <f t="shared" si="10"/>
        <v>2.07798796216681</v>
      </c>
      <c r="I43" s="206">
        <f t="shared" si="10"/>
        <v>2.0301805674978501</v>
      </c>
      <c r="J43" s="206">
        <f t="shared" si="10"/>
        <v>1.982459157351677</v>
      </c>
      <c r="K43" s="206">
        <f t="shared" si="10"/>
        <v>2.1735167669819431</v>
      </c>
      <c r="L43" s="206">
        <f t="shared" si="10"/>
        <v>1.6241616509028369</v>
      </c>
      <c r="M43" s="206">
        <f t="shared" si="10"/>
        <v>1.241960447119518</v>
      </c>
      <c r="N43" s="206">
        <f t="shared" si="10"/>
        <v>1.5763542562338779</v>
      </c>
      <c r="O43" s="206">
        <f t="shared" si="10"/>
        <v>1.3136715391229581</v>
      </c>
      <c r="P43" s="206">
        <f t="shared" si="10"/>
        <v>0</v>
      </c>
      <c r="Q43" s="206">
        <f t="shared" si="10"/>
        <v>9.5022355975924331</v>
      </c>
      <c r="R43" s="206">
        <f t="shared" si="10"/>
        <v>13.345571797076531</v>
      </c>
      <c r="S43" s="206">
        <f t="shared" si="10"/>
        <v>17.643680137575231</v>
      </c>
      <c r="T43" s="206">
        <f t="shared" si="10"/>
        <v>25.535167669819426</v>
      </c>
      <c r="U43" s="206">
        <f t="shared" si="10"/>
        <v>19.142132416165083</v>
      </c>
      <c r="V43" s="206">
        <f t="shared" si="10"/>
        <v>13.866895958727429</v>
      </c>
      <c r="W43" s="206">
        <f t="shared" si="10"/>
        <v>2.4116079105760959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9.5022355975924331</v>
      </c>
      <c r="R44" s="206">
        <v>13.345571797076531</v>
      </c>
      <c r="S44" s="206">
        <v>17.643680137575231</v>
      </c>
      <c r="T44" s="206">
        <v>19.811177987962161</v>
      </c>
      <c r="U44" s="206">
        <v>16.194582975064481</v>
      </c>
      <c r="V44" s="206">
        <v>13.866895958727429</v>
      </c>
      <c r="W44" s="206">
        <v>2.059071367153912</v>
      </c>
      <c r="DA44" s="71" t="s">
        <v>964</v>
      </c>
    </row>
    <row r="45" spans="1:105" ht="12" customHeight="1" x14ac:dyDescent="0.25">
      <c r="A45" s="18" t="s">
        <v>74</v>
      </c>
      <c r="B45" s="206">
        <v>0.31049011177987962</v>
      </c>
      <c r="C45" s="206">
        <v>0.28658641444539978</v>
      </c>
      <c r="D45" s="206">
        <v>0.28658641444539978</v>
      </c>
      <c r="E45" s="206">
        <v>1.1226139294926909</v>
      </c>
      <c r="F45" s="206">
        <v>2.1496130696474629</v>
      </c>
      <c r="G45" s="206">
        <v>2.1496130696474629</v>
      </c>
      <c r="H45" s="206">
        <v>2.07798796216681</v>
      </c>
      <c r="I45" s="206">
        <v>2.0301805674978501</v>
      </c>
      <c r="J45" s="206">
        <v>1.982459157351677</v>
      </c>
      <c r="K45" s="206">
        <v>2.1735167669819431</v>
      </c>
      <c r="L45" s="206">
        <v>1.6241616509028369</v>
      </c>
      <c r="M45" s="206">
        <v>1.241960447119518</v>
      </c>
      <c r="N45" s="206">
        <v>1.5763542562338779</v>
      </c>
      <c r="O45" s="206">
        <v>1.3136715391229581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5.7239896818572644</v>
      </c>
      <c r="U46" s="206">
        <v>2.9475494411006018</v>
      </c>
      <c r="V46" s="206">
        <v>0</v>
      </c>
      <c r="W46" s="206">
        <v>0.35253654342218388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2437.1834909716249</v>
      </c>
      <c r="C50" s="206">
        <v>2451.0366294067071</v>
      </c>
      <c r="D50" s="206">
        <v>2575.4753224419601</v>
      </c>
      <c r="E50" s="206">
        <v>2669.580567497851</v>
      </c>
      <c r="F50" s="206">
        <v>2842.5049871023211</v>
      </c>
      <c r="G50" s="206">
        <v>2807.1558039552879</v>
      </c>
      <c r="H50" s="206">
        <v>2191.649957007739</v>
      </c>
      <c r="I50" s="206">
        <v>2206.4583834909722</v>
      </c>
      <c r="J50" s="206">
        <v>2105.187704213241</v>
      </c>
      <c r="K50" s="206">
        <v>1897.1529664660361</v>
      </c>
      <c r="L50" s="206">
        <v>1907.662166809974</v>
      </c>
      <c r="M50" s="206">
        <v>1937.2791057609629</v>
      </c>
      <c r="N50" s="206">
        <v>1867.7748925193471</v>
      </c>
      <c r="O50" s="206">
        <v>1853.444196044712</v>
      </c>
      <c r="P50" s="206">
        <v>1881.627944969905</v>
      </c>
      <c r="Q50" s="206">
        <v>1546.761220980223</v>
      </c>
      <c r="R50" s="206">
        <v>1495.589337919175</v>
      </c>
      <c r="S50" s="206">
        <v>1334.8754084264831</v>
      </c>
      <c r="T50" s="206">
        <v>1249.384866723989</v>
      </c>
      <c r="U50" s="206">
        <v>1387.412553740327</v>
      </c>
      <c r="V50" s="206">
        <v>1213.0834049871021</v>
      </c>
      <c r="W50" s="206">
        <v>1318.285554600172</v>
      </c>
      <c r="DA50" s="71" t="s">
        <v>970</v>
      </c>
    </row>
    <row r="51" spans="1:105" ht="12" customHeight="1" x14ac:dyDescent="0.25">
      <c r="A51" s="21" t="s">
        <v>38</v>
      </c>
      <c r="B51" s="209">
        <v>1002.665520206363</v>
      </c>
      <c r="C51" s="209">
        <v>1002.751504729149</v>
      </c>
      <c r="D51" s="209">
        <v>1048.8392089423901</v>
      </c>
      <c r="E51" s="209">
        <v>1051.4187446259671</v>
      </c>
      <c r="F51" s="209">
        <v>1064.918314703353</v>
      </c>
      <c r="G51" s="209">
        <v>1085.640584694755</v>
      </c>
      <c r="H51" s="209">
        <v>1106.018916595013</v>
      </c>
      <c r="I51" s="209">
        <v>1131.556319862425</v>
      </c>
      <c r="J51" s="209">
        <v>1076.52622527945</v>
      </c>
      <c r="K51" s="209">
        <v>1059.673258813413</v>
      </c>
      <c r="L51" s="209">
        <v>1136.5434221840071</v>
      </c>
      <c r="M51" s="209">
        <v>1116.9389509888219</v>
      </c>
      <c r="N51" s="209">
        <v>1073.499656061909</v>
      </c>
      <c r="O51" s="209">
        <v>1079.971453138435</v>
      </c>
      <c r="P51" s="209">
        <v>1049.2453998280309</v>
      </c>
      <c r="Q51" s="209">
        <v>1094.85124677558</v>
      </c>
      <c r="R51" s="209">
        <v>1126.042648323302</v>
      </c>
      <c r="S51" s="209">
        <v>1133.937145313844</v>
      </c>
      <c r="T51" s="209">
        <v>1159.8370593293209</v>
      </c>
      <c r="U51" s="209">
        <v>1098.91203783319</v>
      </c>
      <c r="V51" s="209">
        <v>1145.520120378332</v>
      </c>
      <c r="W51" s="209">
        <v>1144.7440240756659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7133.9117798796215</v>
      </c>
      <c r="C52" s="286">
        <f t="shared" si="11"/>
        <v>7208.3981943250201</v>
      </c>
      <c r="D52" s="286">
        <f t="shared" si="11"/>
        <v>7593.3190885640588</v>
      </c>
      <c r="E52" s="286">
        <f t="shared" si="11"/>
        <v>7847.6395528804833</v>
      </c>
      <c r="F52" s="286">
        <f t="shared" si="11"/>
        <v>7982.8061908856371</v>
      </c>
      <c r="G52" s="286">
        <f t="shared" si="11"/>
        <v>7966.9948409286289</v>
      </c>
      <c r="H52" s="286">
        <f t="shared" si="11"/>
        <v>7740.9769561478961</v>
      </c>
      <c r="I52" s="286">
        <f t="shared" si="11"/>
        <v>7912.9764402407627</v>
      </c>
      <c r="J52" s="286">
        <f t="shared" si="11"/>
        <v>7303.0883061049008</v>
      </c>
      <c r="K52" s="286">
        <f t="shared" si="11"/>
        <v>6882.4509028374887</v>
      </c>
      <c r="L52" s="286">
        <f t="shared" si="11"/>
        <v>7452.7268271711037</v>
      </c>
      <c r="M52" s="286">
        <f t="shared" si="11"/>
        <v>7112.1721410146156</v>
      </c>
      <c r="N52" s="286">
        <f t="shared" si="11"/>
        <v>7338.2390369733439</v>
      </c>
      <c r="O52" s="286">
        <f t="shared" si="11"/>
        <v>7231.8261392949235</v>
      </c>
      <c r="P52" s="286">
        <f t="shared" si="11"/>
        <v>7119.2527944969888</v>
      </c>
      <c r="Q52" s="286">
        <f t="shared" si="11"/>
        <v>6918.3937231298323</v>
      </c>
      <c r="R52" s="286">
        <f t="shared" si="11"/>
        <v>7379.6841788478059</v>
      </c>
      <c r="S52" s="286">
        <f t="shared" si="11"/>
        <v>7325.3852966466047</v>
      </c>
      <c r="T52" s="286">
        <f t="shared" si="11"/>
        <v>7176.1659501289751</v>
      </c>
      <c r="U52" s="286">
        <f t="shared" si="11"/>
        <v>7046.1659501289769</v>
      </c>
      <c r="V52" s="286">
        <f t="shared" si="11"/>
        <v>7230.9655202063605</v>
      </c>
      <c r="W52" s="286">
        <f t="shared" si="11"/>
        <v>7188.1378331900241</v>
      </c>
      <c r="DA52" s="118"/>
    </row>
    <row r="53" spans="1:105" ht="12" customHeight="1" x14ac:dyDescent="0.25">
      <c r="A53" s="51" t="s">
        <v>46</v>
      </c>
      <c r="B53" s="239">
        <f>CHI_fec!B5-B58</f>
        <v>6075.4181742433248</v>
      </c>
      <c r="C53" s="239">
        <f>CHI_fec!C5-C58</f>
        <v>6052.9587130308646</v>
      </c>
      <c r="D53" s="239">
        <f>CHI_fec!D5-D58</f>
        <v>6369.7055878682804</v>
      </c>
      <c r="E53" s="239">
        <f>CHI_fec!E5-E58</f>
        <v>6595.2879632016247</v>
      </c>
      <c r="F53" s="239">
        <f>CHI_fec!F5-F58</f>
        <v>6659.8447935425665</v>
      </c>
      <c r="G53" s="239">
        <f>CHI_fec!G5-G58</f>
        <v>6647.3750291545002</v>
      </c>
      <c r="H53" s="239">
        <f>CHI_fec!H5-H58</f>
        <v>6426.4921317357475</v>
      </c>
      <c r="I53" s="239">
        <f>CHI_fec!I5-I58</f>
        <v>6535.7323457477396</v>
      </c>
      <c r="J53" s="239">
        <f>CHI_fec!J5-J58</f>
        <v>6090.2257197615418</v>
      </c>
      <c r="K53" s="239">
        <f>CHI_fec!K5-K58</f>
        <v>6296.9419880498917</v>
      </c>
      <c r="L53" s="239">
        <f>CHI_fec!L5-L58</f>
        <v>6888.5786005475966</v>
      </c>
      <c r="M53" s="239">
        <f>CHI_fec!M5-M58</f>
        <v>6605.4574171219429</v>
      </c>
      <c r="N53" s="239">
        <f>CHI_fec!N5-N58</f>
        <v>6889.3660760354887</v>
      </c>
      <c r="O53" s="239">
        <f>CHI_fec!O5-O58</f>
        <v>6587.3213127355211</v>
      </c>
      <c r="P53" s="239">
        <f>CHI_fec!P5-P58</f>
        <v>6458.4769162989905</v>
      </c>
      <c r="Q53" s="239">
        <f>CHI_fec!Q5-Q58</f>
        <v>6389.5267467246758</v>
      </c>
      <c r="R53" s="239">
        <f>CHI_fec!R5-R58</f>
        <v>6773.0873482497573</v>
      </c>
      <c r="S53" s="239">
        <f>CHI_fec!S5-S58</f>
        <v>6766.3404221837882</v>
      </c>
      <c r="T53" s="239">
        <f>CHI_fec!T5-T58</f>
        <v>6734.8436725970587</v>
      </c>
      <c r="U53" s="239">
        <f>CHI_fec!U5-U58</f>
        <v>6626.5465732655939</v>
      </c>
      <c r="V53" s="239">
        <f>CHI_fec!V5-V58</f>
        <v>6712.7598885740808</v>
      </c>
      <c r="W53" s="239">
        <f>CHI_fec!W5-W58</f>
        <v>6648.8620804608654</v>
      </c>
      <c r="DA53" s="83"/>
    </row>
    <row r="54" spans="1:105" ht="12" customHeight="1" x14ac:dyDescent="0.25">
      <c r="A54" s="99" t="s">
        <v>47</v>
      </c>
      <c r="B54" s="240">
        <f>CHI_fec!B61</f>
        <v>888.11674823985629</v>
      </c>
      <c r="C54" s="240">
        <f>CHI_fec!C61</f>
        <v>969.05647153465884</v>
      </c>
      <c r="D54" s="240">
        <f>CHI_fec!D61</f>
        <v>1016.819972197161</v>
      </c>
      <c r="E54" s="240">
        <f>CHI_fec!E61</f>
        <v>1068.2392688767529</v>
      </c>
      <c r="F54" s="240">
        <f>CHI_fec!F61</f>
        <v>1151.275302011423</v>
      </c>
      <c r="G54" s="240">
        <f>CHI_fec!G61</f>
        <v>1165.384897072892</v>
      </c>
      <c r="H54" s="240">
        <f>CHI_fec!H61</f>
        <v>1168.231916572028</v>
      </c>
      <c r="I54" s="240">
        <f>CHI_fec!I61</f>
        <v>1218.5952684503959</v>
      </c>
      <c r="J54" s="240">
        <f>CHI_fec!J61</f>
        <v>1053.738832250709</v>
      </c>
      <c r="K54" s="240">
        <f>CHI_fec!K61</f>
        <v>419.97689768257368</v>
      </c>
      <c r="L54" s="240">
        <f>CHI_fec!L61</f>
        <v>401.20101338067002</v>
      </c>
      <c r="M54" s="240">
        <f>CHI_fec!M61</f>
        <v>343.4562766048997</v>
      </c>
      <c r="N54" s="240">
        <f>CHI_fec!N61</f>
        <v>267.39092158522908</v>
      </c>
      <c r="O54" s="240">
        <f>CHI_fec!O61</f>
        <v>531.67630055099301</v>
      </c>
      <c r="P54" s="240">
        <f>CHI_fec!P61</f>
        <v>548.26990705058267</v>
      </c>
      <c r="Q54" s="240">
        <f>CHI_fec!Q61</f>
        <v>424.70628088590541</v>
      </c>
      <c r="R54" s="240">
        <f>CHI_fec!R61</f>
        <v>502.41463894810119</v>
      </c>
      <c r="S54" s="240">
        <f>CHI_fec!S61</f>
        <v>449.8970766219835</v>
      </c>
      <c r="T54" s="240">
        <f>CHI_fec!T61</f>
        <v>329.32265968535091</v>
      </c>
      <c r="U54" s="240">
        <f>CHI_fec!U61</f>
        <v>312.72389582774798</v>
      </c>
      <c r="V54" s="240">
        <f>CHI_fec!V61</f>
        <v>465.08630422232449</v>
      </c>
      <c r="W54" s="240">
        <f>CHI_fec!W61</f>
        <v>483.52932079201571</v>
      </c>
      <c r="DA54" s="94"/>
    </row>
    <row r="55" spans="1:105" ht="12" customHeight="1" x14ac:dyDescent="0.25">
      <c r="A55" s="52" t="s">
        <v>48</v>
      </c>
      <c r="B55" s="241">
        <f>CHI_fec!B110</f>
        <v>170.37685739644041</v>
      </c>
      <c r="C55" s="241">
        <f>CHI_fec!C110</f>
        <v>186.38300975949679</v>
      </c>
      <c r="D55" s="241">
        <f>CHI_fec!D110</f>
        <v>206.79352849861741</v>
      </c>
      <c r="E55" s="241">
        <f>CHI_fec!E110</f>
        <v>184.1123208021053</v>
      </c>
      <c r="F55" s="241">
        <f>CHI_fec!F110</f>
        <v>171.6860953316469</v>
      </c>
      <c r="G55" s="241">
        <f>CHI_fec!G110</f>
        <v>154.23491470123639</v>
      </c>
      <c r="H55" s="241">
        <f>CHI_fec!H110</f>
        <v>146.25290784012071</v>
      </c>
      <c r="I55" s="241">
        <f>CHI_fec!I110</f>
        <v>158.64882604262789</v>
      </c>
      <c r="J55" s="241">
        <f>CHI_fec!J110</f>
        <v>159.1237540926503</v>
      </c>
      <c r="K55" s="241">
        <f>CHI_fec!K110</f>
        <v>165.5320171050231</v>
      </c>
      <c r="L55" s="241">
        <f>CHI_fec!L110</f>
        <v>162.94721324283731</v>
      </c>
      <c r="M55" s="241">
        <f>CHI_fec!M110</f>
        <v>163.25844728777301</v>
      </c>
      <c r="N55" s="241">
        <f>CHI_fec!N110</f>
        <v>181.48203935262609</v>
      </c>
      <c r="O55" s="241">
        <f>CHI_fec!O110</f>
        <v>112.8285260084093</v>
      </c>
      <c r="P55" s="241">
        <f>CHI_fec!P110</f>
        <v>112.50597114741571</v>
      </c>
      <c r="Q55" s="241">
        <f>CHI_fec!Q110</f>
        <v>104.16069551925099</v>
      </c>
      <c r="R55" s="241">
        <f>CHI_fec!R110</f>
        <v>104.1821916499475</v>
      </c>
      <c r="S55" s="241">
        <f>CHI_fec!S110</f>
        <v>109.14779784083311</v>
      </c>
      <c r="T55" s="241">
        <f>CHI_fec!T110</f>
        <v>111.9996178465654</v>
      </c>
      <c r="U55" s="241">
        <f>CHI_fec!U110</f>
        <v>106.8954810356358</v>
      </c>
      <c r="V55" s="241">
        <f>CHI_fec!V110</f>
        <v>53.119327409955098</v>
      </c>
      <c r="W55" s="241">
        <f>CHI_fec!W110</f>
        <v>55.746431937143079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10376.513611907299</v>
      </c>
      <c r="C58" s="212">
        <v>10174.198105982259</v>
      </c>
      <c r="D58" s="212">
        <v>10948.766104299961</v>
      </c>
      <c r="E58" s="212">
        <v>12515.55205382094</v>
      </c>
      <c r="F58" s="212">
        <v>12332.032473415429</v>
      </c>
      <c r="G58" s="212">
        <v>12435.436935573311</v>
      </c>
      <c r="H58" s="212">
        <v>12397.52016469021</v>
      </c>
      <c r="I58" s="212">
        <v>12247.766133927609</v>
      </c>
      <c r="J58" s="212">
        <v>11204.49963358588</v>
      </c>
      <c r="K58" s="212">
        <v>11520.74948663583</v>
      </c>
      <c r="L58" s="212">
        <v>12628.73468283195</v>
      </c>
      <c r="M58" s="212">
        <v>11822.46543303</v>
      </c>
      <c r="N58" s="212">
        <v>12331.92274684417</v>
      </c>
      <c r="O58" s="212">
        <v>11852.461182623059</v>
      </c>
      <c r="P58" s="212">
        <v>11783.319019912309</v>
      </c>
      <c r="Q58" s="212">
        <v>11689.222365003339</v>
      </c>
      <c r="R58" s="212">
        <v>12377.019890580819</v>
      </c>
      <c r="S58" s="212">
        <v>13224.775744527229</v>
      </c>
      <c r="T58" s="212">
        <v>12257.68269689382</v>
      </c>
      <c r="U58" s="212">
        <v>11449.579674600391</v>
      </c>
      <c r="V58" s="212">
        <v>12299.327885678809</v>
      </c>
      <c r="W58" s="212">
        <v>11909.884956381189</v>
      </c>
      <c r="DA58" s="109" t="s">
        <v>973</v>
      </c>
    </row>
    <row r="59" spans="1:105" ht="12" customHeight="1" x14ac:dyDescent="0.25">
      <c r="A59" s="24" t="s">
        <v>30</v>
      </c>
      <c r="B59" s="215">
        <v>100.57251115990201</v>
      </c>
      <c r="C59" s="215">
        <v>92.562369026490543</v>
      </c>
      <c r="D59" s="215">
        <v>93.644323915328556</v>
      </c>
      <c r="E59" s="215">
        <v>97.805017003583686</v>
      </c>
      <c r="F59" s="215">
        <v>99.928436989493918</v>
      </c>
      <c r="G59" s="215">
        <v>103.6519086557354</v>
      </c>
      <c r="H59" s="215">
        <v>104.65273868367051</v>
      </c>
      <c r="I59" s="215">
        <v>112.3387121762505</v>
      </c>
      <c r="J59" s="215">
        <v>117.66266687612649</v>
      </c>
      <c r="K59" s="215">
        <v>93.157077274268318</v>
      </c>
      <c r="L59" s="215">
        <v>88.392098514795251</v>
      </c>
      <c r="M59" s="215">
        <v>92.476375752364618</v>
      </c>
      <c r="N59" s="215">
        <v>87.030675250287047</v>
      </c>
      <c r="O59" s="215">
        <v>76.05809506917879</v>
      </c>
      <c r="P59" s="215">
        <v>34.025967325881354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7839.12631140948</v>
      </c>
      <c r="C60" s="206">
        <f t="shared" si="12"/>
        <v>7908.7925727253314</v>
      </c>
      <c r="D60" s="206">
        <f t="shared" si="12"/>
        <v>8749.0024338670028</v>
      </c>
      <c r="E60" s="206">
        <f t="shared" si="12"/>
        <v>10321.666297350461</v>
      </c>
      <c r="F60" s="206">
        <f t="shared" si="12"/>
        <v>10076.156830922926</v>
      </c>
      <c r="G60" s="206">
        <f t="shared" si="12"/>
        <v>10078.267142136836</v>
      </c>
      <c r="H60" s="206">
        <f t="shared" si="12"/>
        <v>10240.466738130363</v>
      </c>
      <c r="I60" s="206">
        <f t="shared" si="12"/>
        <v>9988.4870090256554</v>
      </c>
      <c r="J60" s="206">
        <f t="shared" si="12"/>
        <v>9124.762676082064</v>
      </c>
      <c r="K60" s="206">
        <f t="shared" si="12"/>
        <v>9496.8593913048098</v>
      </c>
      <c r="L60" s="206">
        <f t="shared" si="12"/>
        <v>10304.451526707522</v>
      </c>
      <c r="M60" s="206">
        <f t="shared" si="12"/>
        <v>9592.1845000979301</v>
      </c>
      <c r="N60" s="206">
        <f t="shared" si="12"/>
        <v>9950.5317104588848</v>
      </c>
      <c r="O60" s="206">
        <f t="shared" si="12"/>
        <v>9466.0616430139016</v>
      </c>
      <c r="P60" s="206">
        <f t="shared" si="12"/>
        <v>9359.4614975520763</v>
      </c>
      <c r="Q60" s="206">
        <f t="shared" si="12"/>
        <v>9313.0450374753254</v>
      </c>
      <c r="R60" s="206">
        <f t="shared" si="12"/>
        <v>10094.794611131121</v>
      </c>
      <c r="S60" s="206">
        <f t="shared" si="12"/>
        <v>10664.456483994123</v>
      </c>
      <c r="T60" s="206">
        <f t="shared" si="12"/>
        <v>9867.8555257846201</v>
      </c>
      <c r="U60" s="206">
        <f t="shared" si="12"/>
        <v>8806.8770090801863</v>
      </c>
      <c r="V60" s="206">
        <f t="shared" si="12"/>
        <v>9816.492975962552</v>
      </c>
      <c r="W60" s="206">
        <f t="shared" si="12"/>
        <v>9584.6540879375116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637.5693035253654</v>
      </c>
      <c r="C62" s="206">
        <v>645.96018916595006</v>
      </c>
      <c r="D62" s="206">
        <v>599.60911435941523</v>
      </c>
      <c r="E62" s="206">
        <v>570.41220980223557</v>
      </c>
      <c r="F62" s="206">
        <v>885.40249355116066</v>
      </c>
      <c r="G62" s="206">
        <v>1049.9520206362849</v>
      </c>
      <c r="H62" s="206">
        <v>1207.7710232158211</v>
      </c>
      <c r="I62" s="206">
        <v>1069.3407566638</v>
      </c>
      <c r="J62" s="206">
        <v>1069.825451418744</v>
      </c>
      <c r="K62" s="206">
        <v>989.56870163370581</v>
      </c>
      <c r="L62" s="206">
        <v>972.16199484092863</v>
      </c>
      <c r="M62" s="206">
        <v>1195.6408426483231</v>
      </c>
      <c r="N62" s="206">
        <v>809.60834049871028</v>
      </c>
      <c r="O62" s="206">
        <v>1604.60154772141</v>
      </c>
      <c r="P62" s="206">
        <v>2275.9610490111781</v>
      </c>
      <c r="Q62" s="206">
        <v>2448.451074806535</v>
      </c>
      <c r="R62" s="206">
        <v>1984.4911435941531</v>
      </c>
      <c r="S62" s="206">
        <v>1757.027687016337</v>
      </c>
      <c r="T62" s="206">
        <v>2050.774462596733</v>
      </c>
      <c r="U62" s="206">
        <v>1666.9947549441099</v>
      </c>
      <c r="V62" s="206">
        <v>1865.1829750644879</v>
      </c>
      <c r="W62" s="206">
        <v>1505.3756663800521</v>
      </c>
      <c r="DA62" s="71" t="s">
        <v>976</v>
      </c>
    </row>
    <row r="63" spans="1:105" ht="12" customHeight="1" x14ac:dyDescent="0.25">
      <c r="A63" s="18" t="s">
        <v>69</v>
      </c>
      <c r="B63" s="206">
        <v>145.149011177988</v>
      </c>
      <c r="C63" s="206">
        <v>90.589509888220121</v>
      </c>
      <c r="D63" s="206">
        <v>122.5016337059329</v>
      </c>
      <c r="E63" s="206">
        <v>64.853826311263973</v>
      </c>
      <c r="F63" s="206">
        <v>57.647807394668952</v>
      </c>
      <c r="G63" s="206">
        <v>0</v>
      </c>
      <c r="H63" s="206">
        <v>0</v>
      </c>
      <c r="I63" s="206">
        <v>0</v>
      </c>
      <c r="J63" s="206">
        <v>1.031814273430782</v>
      </c>
      <c r="K63" s="206">
        <v>0</v>
      </c>
      <c r="L63" s="206">
        <v>0</v>
      </c>
      <c r="M63" s="206">
        <v>5.1590713671539117</v>
      </c>
      <c r="N63" s="206">
        <v>1.031814273430782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5.8535683576956146</v>
      </c>
      <c r="U63" s="206">
        <v>4.0431642304385207</v>
      </c>
      <c r="V63" s="206">
        <v>14.59062768701633</v>
      </c>
      <c r="W63" s="206">
        <v>18.81040412725709</v>
      </c>
      <c r="DA63" s="71" t="s">
        <v>977</v>
      </c>
    </row>
    <row r="64" spans="1:105" ht="12" customHeight="1" x14ac:dyDescent="0.25">
      <c r="A64" s="18" t="s">
        <v>70</v>
      </c>
      <c r="B64" s="206">
        <v>2.9378414475279828</v>
      </c>
      <c r="C64" s="206">
        <v>0</v>
      </c>
      <c r="D64" s="206">
        <v>0</v>
      </c>
      <c r="E64" s="206">
        <v>0</v>
      </c>
      <c r="F64" s="206">
        <v>0.97927773000859852</v>
      </c>
      <c r="G64" s="206">
        <v>0</v>
      </c>
      <c r="H64" s="206">
        <v>0</v>
      </c>
      <c r="I64" s="206">
        <v>0</v>
      </c>
      <c r="J64" s="206">
        <v>0</v>
      </c>
      <c r="K64" s="206">
        <v>2.9378402678671738</v>
      </c>
      <c r="L64" s="206">
        <v>0</v>
      </c>
      <c r="M64" s="206">
        <v>0.9792777300085983</v>
      </c>
      <c r="N64" s="206">
        <v>0</v>
      </c>
      <c r="O64" s="206">
        <v>2.9378430990629938</v>
      </c>
      <c r="P64" s="206">
        <v>0.97927773000859852</v>
      </c>
      <c r="Q64" s="206">
        <v>0</v>
      </c>
      <c r="R64" s="206">
        <v>0</v>
      </c>
      <c r="S64" s="206">
        <v>0</v>
      </c>
      <c r="T64" s="206">
        <v>0.3466895958727429</v>
      </c>
      <c r="U64" s="206">
        <v>0.28202923473774721</v>
      </c>
      <c r="V64" s="206">
        <v>11.248839208942391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3420.81555508663</v>
      </c>
      <c r="C65" s="206">
        <v>3439.7506982627351</v>
      </c>
      <c r="D65" s="206">
        <v>4068.4512730759452</v>
      </c>
      <c r="E65" s="206">
        <v>3730.9212414605208</v>
      </c>
      <c r="F65" s="206">
        <v>3653.3842599856939</v>
      </c>
      <c r="G65" s="206">
        <v>3966.2153794541182</v>
      </c>
      <c r="H65" s="206">
        <v>4282.3372454390455</v>
      </c>
      <c r="I65" s="206">
        <v>3561.7374819405309</v>
      </c>
      <c r="J65" s="206">
        <v>3495.961300329699</v>
      </c>
      <c r="K65" s="206">
        <v>3467.9523334960991</v>
      </c>
      <c r="L65" s="206">
        <v>3784.9507528468162</v>
      </c>
      <c r="M65" s="206">
        <v>3598.2968818692111</v>
      </c>
      <c r="N65" s="206">
        <v>3172.1839890487399</v>
      </c>
      <c r="O65" s="206">
        <v>3274.687600430746</v>
      </c>
      <c r="P65" s="206">
        <v>3354.8054356432199</v>
      </c>
      <c r="Q65" s="206">
        <v>2964.6500245776469</v>
      </c>
      <c r="R65" s="206">
        <v>3126.0488673650011</v>
      </c>
      <c r="S65" s="206">
        <v>3203.7927694627401</v>
      </c>
      <c r="T65" s="206">
        <v>2583.7232815885759</v>
      </c>
      <c r="U65" s="206">
        <v>2161.1507838007369</v>
      </c>
      <c r="V65" s="206">
        <v>2174.0799922996139</v>
      </c>
      <c r="W65" s="206">
        <v>2100.8139331653701</v>
      </c>
      <c r="DA65" s="71" t="s">
        <v>979</v>
      </c>
    </row>
    <row r="66" spans="1:105" ht="12" customHeight="1" x14ac:dyDescent="0.25">
      <c r="A66" s="18" t="s">
        <v>84</v>
      </c>
      <c r="B66" s="206">
        <v>3632.6546001719689</v>
      </c>
      <c r="C66" s="206">
        <v>3732.4921754084262</v>
      </c>
      <c r="D66" s="206">
        <v>3958.4404127257089</v>
      </c>
      <c r="E66" s="206">
        <v>5955.4790197764414</v>
      </c>
      <c r="F66" s="206">
        <v>5478.7429922613928</v>
      </c>
      <c r="G66" s="206">
        <v>5062.0997420464319</v>
      </c>
      <c r="H66" s="206">
        <v>4750.3584694754954</v>
      </c>
      <c r="I66" s="206">
        <v>5357.4087704213234</v>
      </c>
      <c r="J66" s="206">
        <v>4557.9441100601889</v>
      </c>
      <c r="K66" s="206">
        <v>5036.4005159071367</v>
      </c>
      <c r="L66" s="206">
        <v>5547.3387790197767</v>
      </c>
      <c r="M66" s="206">
        <v>4792.1084264832334</v>
      </c>
      <c r="N66" s="206">
        <v>5967.7075666380042</v>
      </c>
      <c r="O66" s="206">
        <v>4583.8346517626824</v>
      </c>
      <c r="P66" s="206">
        <v>3727.7157351676701</v>
      </c>
      <c r="Q66" s="206">
        <v>3899.9439380911431</v>
      </c>
      <c r="R66" s="206">
        <v>4984.2546001719684</v>
      </c>
      <c r="S66" s="206">
        <v>5703.6360275150464</v>
      </c>
      <c r="T66" s="206">
        <v>5227.1575236457429</v>
      </c>
      <c r="U66" s="206">
        <v>4974.4062768701633</v>
      </c>
      <c r="V66" s="206">
        <v>5751.3905417024926</v>
      </c>
      <c r="W66" s="206">
        <v>5959.6540842648319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2436.8147893379191</v>
      </c>
      <c r="C67" s="206">
        <f t="shared" si="13"/>
        <v>2172.843164230439</v>
      </c>
      <c r="D67" s="206">
        <f t="shared" si="13"/>
        <v>2106.119346517627</v>
      </c>
      <c r="E67" s="206">
        <f t="shared" si="13"/>
        <v>2096.0807394668959</v>
      </c>
      <c r="F67" s="206">
        <f t="shared" si="13"/>
        <v>2155.9472055030101</v>
      </c>
      <c r="G67" s="206">
        <f t="shared" si="13"/>
        <v>2253.5178847807392</v>
      </c>
      <c r="H67" s="206">
        <f t="shared" si="13"/>
        <v>2052.400687876182</v>
      </c>
      <c r="I67" s="206">
        <f t="shared" si="13"/>
        <v>2146.9404127257089</v>
      </c>
      <c r="J67" s="206">
        <f t="shared" si="13"/>
        <v>1962.0742906276871</v>
      </c>
      <c r="K67" s="206">
        <f t="shared" si="13"/>
        <v>1930.7330180567501</v>
      </c>
      <c r="L67" s="206">
        <f t="shared" si="13"/>
        <v>2235.89105760963</v>
      </c>
      <c r="M67" s="206">
        <f t="shared" si="13"/>
        <v>2137.804557179707</v>
      </c>
      <c r="N67" s="206">
        <f t="shared" si="13"/>
        <v>2294.3603611349949</v>
      </c>
      <c r="O67" s="206">
        <f t="shared" si="13"/>
        <v>2310.3414445399831</v>
      </c>
      <c r="P67" s="206">
        <f t="shared" si="13"/>
        <v>2389.8315550343518</v>
      </c>
      <c r="Q67" s="206">
        <f t="shared" si="13"/>
        <v>2376.1773275280202</v>
      </c>
      <c r="R67" s="206">
        <f t="shared" si="13"/>
        <v>2282.225279449699</v>
      </c>
      <c r="S67" s="206">
        <f t="shared" si="13"/>
        <v>2560.3192605331042</v>
      </c>
      <c r="T67" s="206">
        <f t="shared" si="13"/>
        <v>2389.8271711092002</v>
      </c>
      <c r="U67" s="206">
        <f t="shared" si="13"/>
        <v>2642.7026655202062</v>
      </c>
      <c r="V67" s="206">
        <f t="shared" si="13"/>
        <v>2482.8349097162509</v>
      </c>
      <c r="W67" s="206">
        <f t="shared" si="13"/>
        <v>2325.2308684436798</v>
      </c>
      <c r="DA67" s="71"/>
    </row>
    <row r="68" spans="1:105" ht="12" customHeight="1" x14ac:dyDescent="0.25">
      <c r="A68" s="18" t="s">
        <v>72</v>
      </c>
      <c r="B68" s="206">
        <v>2436.8147893379191</v>
      </c>
      <c r="C68" s="206">
        <v>2172.843164230439</v>
      </c>
      <c r="D68" s="206">
        <v>2106.119346517627</v>
      </c>
      <c r="E68" s="206">
        <v>2096.0807394668959</v>
      </c>
      <c r="F68" s="206">
        <v>2155.9472055030101</v>
      </c>
      <c r="G68" s="206">
        <v>2253.5178847807392</v>
      </c>
      <c r="H68" s="206">
        <v>2052.400687876182</v>
      </c>
      <c r="I68" s="206">
        <v>2146.9404127257089</v>
      </c>
      <c r="J68" s="206">
        <v>1962.0742906276871</v>
      </c>
      <c r="K68" s="206">
        <v>1930.7330180567501</v>
      </c>
      <c r="L68" s="206">
        <v>2235.89105760963</v>
      </c>
      <c r="M68" s="206">
        <v>2137.804557179707</v>
      </c>
      <c r="N68" s="206">
        <v>2294.3603611349949</v>
      </c>
      <c r="O68" s="206">
        <v>2310.3414445399831</v>
      </c>
      <c r="P68" s="206">
        <v>2389.8315550343518</v>
      </c>
      <c r="Q68" s="206">
        <v>2376.1773275280202</v>
      </c>
      <c r="R68" s="206">
        <v>2282.225279449699</v>
      </c>
      <c r="S68" s="206">
        <v>2560.3192605331042</v>
      </c>
      <c r="T68" s="206">
        <v>2389.8271711092002</v>
      </c>
      <c r="U68" s="206">
        <v>2642.7026655202062</v>
      </c>
      <c r="V68" s="206">
        <v>2482.8349097162509</v>
      </c>
      <c r="W68" s="206">
        <v>2325.2308684436798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10376.513611907299</v>
      </c>
      <c r="C71" s="286">
        <f t="shared" si="14"/>
        <v>10174.198105982259</v>
      </c>
      <c r="D71" s="286">
        <f t="shared" si="14"/>
        <v>10948.766104299961</v>
      </c>
      <c r="E71" s="286">
        <f t="shared" si="14"/>
        <v>12515.55205382094</v>
      </c>
      <c r="F71" s="286">
        <f t="shared" si="14"/>
        <v>12332.032473415429</v>
      </c>
      <c r="G71" s="286">
        <f t="shared" si="14"/>
        <v>12435.436935573311</v>
      </c>
      <c r="H71" s="286">
        <f t="shared" si="14"/>
        <v>12397.52016469021</v>
      </c>
      <c r="I71" s="286">
        <f t="shared" si="14"/>
        <v>12247.766133927609</v>
      </c>
      <c r="J71" s="286">
        <f t="shared" si="14"/>
        <v>11204.49963358588</v>
      </c>
      <c r="K71" s="286">
        <f t="shared" si="14"/>
        <v>11520.74948663583</v>
      </c>
      <c r="L71" s="286">
        <f t="shared" si="14"/>
        <v>12628.73468283195</v>
      </c>
      <c r="M71" s="286">
        <f t="shared" si="14"/>
        <v>11822.46543303</v>
      </c>
      <c r="N71" s="286">
        <f t="shared" si="14"/>
        <v>12331.92274684417</v>
      </c>
      <c r="O71" s="286">
        <f t="shared" si="14"/>
        <v>11852.461182623059</v>
      </c>
      <c r="P71" s="286">
        <f t="shared" si="14"/>
        <v>11783.319019912309</v>
      </c>
      <c r="Q71" s="286">
        <f t="shared" si="14"/>
        <v>11689.222365003339</v>
      </c>
      <c r="R71" s="286">
        <f t="shared" si="14"/>
        <v>12377.019890580819</v>
      </c>
      <c r="S71" s="286">
        <f t="shared" si="14"/>
        <v>13224.775744527229</v>
      </c>
      <c r="T71" s="286">
        <f t="shared" si="14"/>
        <v>12257.68269689382</v>
      </c>
      <c r="U71" s="286">
        <f t="shared" si="14"/>
        <v>11449.579674600391</v>
      </c>
      <c r="V71" s="286">
        <f t="shared" si="14"/>
        <v>12299.327885678809</v>
      </c>
      <c r="W71" s="286">
        <f t="shared" si="14"/>
        <v>11909.884956381189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10376.513611907299</v>
      </c>
      <c r="C72" s="243">
        <f>CHI_fec!C16</f>
        <v>10174.198105982259</v>
      </c>
      <c r="D72" s="243">
        <f>CHI_fec!D16</f>
        <v>10948.766104299961</v>
      </c>
      <c r="E72" s="243">
        <f>CHI_fec!E16</f>
        <v>12515.55205382094</v>
      </c>
      <c r="F72" s="243">
        <f>CHI_fec!F16</f>
        <v>12332.032473415429</v>
      </c>
      <c r="G72" s="243">
        <f>CHI_fec!G16</f>
        <v>12435.436935573311</v>
      </c>
      <c r="H72" s="243">
        <f>CHI_fec!H16</f>
        <v>12397.52016469021</v>
      </c>
      <c r="I72" s="243">
        <f>CHI_fec!I16</f>
        <v>12247.766133927609</v>
      </c>
      <c r="J72" s="243">
        <f>CHI_fec!J16</f>
        <v>11204.49963358588</v>
      </c>
      <c r="K72" s="243">
        <f>CHI_fec!K16</f>
        <v>11520.74948663583</v>
      </c>
      <c r="L72" s="243">
        <f>CHI_fec!L16</f>
        <v>12628.73468283195</v>
      </c>
      <c r="M72" s="243">
        <f>CHI_fec!M16</f>
        <v>11822.46543303</v>
      </c>
      <c r="N72" s="243">
        <f>CHI_fec!N16</f>
        <v>12331.92274684417</v>
      </c>
      <c r="O72" s="243">
        <f>CHI_fec!O16</f>
        <v>11852.461182623059</v>
      </c>
      <c r="P72" s="243">
        <f>CHI_fec!P16</f>
        <v>11783.319019912309</v>
      </c>
      <c r="Q72" s="243">
        <f>CHI_fec!Q16</f>
        <v>11689.222365003339</v>
      </c>
      <c r="R72" s="243">
        <f>CHI_fec!R16</f>
        <v>12377.019890580819</v>
      </c>
      <c r="S72" s="243">
        <f>CHI_fec!S16</f>
        <v>13224.775744527229</v>
      </c>
      <c r="T72" s="243">
        <f>CHI_fec!T16</f>
        <v>12257.68269689382</v>
      </c>
      <c r="U72" s="243">
        <f>CHI_fec!U16</f>
        <v>11449.579674600391</v>
      </c>
      <c r="V72" s="243">
        <f>CHI_fec!V16</f>
        <v>12299.327885678809</v>
      </c>
      <c r="W72" s="243">
        <f>CHI_fec!W16</f>
        <v>11909.884956381189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13246.025069079617</v>
      </c>
      <c r="C76" s="205">
        <f t="shared" si="15"/>
        <v>12938.152744241552</v>
      </c>
      <c r="D76" s="205">
        <f t="shared" si="15"/>
        <v>13342.545861208961</v>
      </c>
      <c r="E76" s="205">
        <f t="shared" si="15"/>
        <v>13638.431688163597</v>
      </c>
      <c r="F76" s="205">
        <f t="shared" si="15"/>
        <v>13865.694557238632</v>
      </c>
      <c r="G76" s="205">
        <f t="shared" si="15"/>
        <v>13849.962925858061</v>
      </c>
      <c r="H76" s="205">
        <f t="shared" si="15"/>
        <v>14640.779155942997</v>
      </c>
      <c r="I76" s="205">
        <f t="shared" si="15"/>
        <v>14766.19659330287</v>
      </c>
      <c r="J76" s="205">
        <f t="shared" si="15"/>
        <v>13586.198861097937</v>
      </c>
      <c r="K76" s="205">
        <f t="shared" si="15"/>
        <v>13035.24136065836</v>
      </c>
      <c r="L76" s="205">
        <f t="shared" si="15"/>
        <v>14647.774798426417</v>
      </c>
      <c r="M76" s="205">
        <f t="shared" si="15"/>
        <v>13574.073122262727</v>
      </c>
      <c r="N76" s="205">
        <f t="shared" si="15"/>
        <v>14341.951043248944</v>
      </c>
      <c r="O76" s="205">
        <f t="shared" si="15"/>
        <v>14427.866851908217</v>
      </c>
      <c r="P76" s="205">
        <f t="shared" si="15"/>
        <v>14094.644278669055</v>
      </c>
      <c r="Q76" s="205">
        <f t="shared" si="15"/>
        <v>14122.650134442965</v>
      </c>
      <c r="R76" s="205">
        <f t="shared" si="15"/>
        <v>15046.064382960856</v>
      </c>
      <c r="S76" s="205">
        <f t="shared" si="15"/>
        <v>15712.732038298287</v>
      </c>
      <c r="T76" s="205">
        <f t="shared" si="15"/>
        <v>15776.768474298126</v>
      </c>
      <c r="U76" s="205">
        <f t="shared" si="15"/>
        <v>15405.738860759531</v>
      </c>
      <c r="V76" s="205">
        <f t="shared" si="15"/>
        <v>15867.113701451728</v>
      </c>
      <c r="W76" s="205">
        <f t="shared" si="15"/>
        <v>15153.144425926166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8871.3408632389546</v>
      </c>
      <c r="C77" s="215">
        <f>(CHI_emi!C5-CHI_emi!C59)+(CHI_emi!C61-CHI_emi!C108)+CHI_emi!C110</f>
        <v>9022.639442759084</v>
      </c>
      <c r="D77" s="215">
        <f>(CHI_emi!D5-CHI_emi!D59)+(CHI_emi!D61-CHI_emi!D108)+CHI_emi!D110</f>
        <v>9532.5952543190833</v>
      </c>
      <c r="E77" s="215">
        <f>(CHI_emi!E5-CHI_emi!E59)+(CHI_emi!E61-CHI_emi!E108)+CHI_emi!E110</f>
        <v>9897.6154287589852</v>
      </c>
      <c r="F77" s="215">
        <f>(CHI_emi!F5-CHI_emi!F59)+(CHI_emi!F61-CHI_emi!F108)+CHI_emi!F110</f>
        <v>9739.8106959590023</v>
      </c>
      <c r="G77" s="215">
        <f>(CHI_emi!G5-CHI_emi!G59)+(CHI_emi!G61-CHI_emi!G108)+CHI_emi!G110</f>
        <v>9730.6403137188281</v>
      </c>
      <c r="H77" s="215">
        <f>(CHI_emi!H5-CHI_emi!H59)+(CHI_emi!H61-CHI_emi!H108)+CHI_emi!H110</f>
        <v>10622.537322838649</v>
      </c>
      <c r="I77" s="215">
        <f>(CHI_emi!I5-CHI_emi!I59)+(CHI_emi!I61-CHI_emi!I108)+CHI_emi!I110</f>
        <v>10953.31613723884</v>
      </c>
      <c r="J77" s="215">
        <f>(CHI_emi!J5-CHI_emi!J59)+(CHI_emi!J61-CHI_emi!J108)+CHI_emi!J110</f>
        <v>9855.2022562787188</v>
      </c>
      <c r="K77" s="215">
        <f>(CHI_emi!K5-CHI_emi!K59)+(CHI_emi!K61-CHI_emi!K108)+CHI_emi!K110</f>
        <v>9380.7875649588532</v>
      </c>
      <c r="L77" s="215">
        <f>(CHI_emi!L5-CHI_emi!L59)+(CHI_emi!L61-CHI_emi!L108)+CHI_emi!L110</f>
        <v>10540.28662523883</v>
      </c>
      <c r="M77" s="215">
        <f>(CHI_emi!M5-CHI_emi!M59)+(CHI_emi!M61-CHI_emi!M108)+CHI_emi!M110</f>
        <v>9697.9215635987857</v>
      </c>
      <c r="N77" s="215">
        <f>(CHI_emi!N5-CHI_emi!N59)+(CHI_emi!N61-CHI_emi!N108)+CHI_emi!N110</f>
        <v>10516.368952438741</v>
      </c>
      <c r="O77" s="215">
        <f>(CHI_emi!O5-CHI_emi!O59)+(CHI_emi!O61-CHI_emi!O108)+CHI_emi!O110</f>
        <v>10260.471389758408</v>
      </c>
      <c r="P77" s="215">
        <f>(CHI_emi!P5-CHI_emi!P59)+(CHI_emi!P61-CHI_emi!P108)+CHI_emi!P110</f>
        <v>10034.103234238975</v>
      </c>
      <c r="Q77" s="215">
        <f>(CHI_emi!Q5-CHI_emi!Q59)+(CHI_emi!Q61-CHI_emi!Q108)+CHI_emi!Q110</f>
        <v>10241.325773998824</v>
      </c>
      <c r="R77" s="215">
        <f>(CHI_emi!R5-CHI_emi!R59)+(CHI_emi!R61-CHI_emi!R108)+CHI_emi!R110</f>
        <v>11401.085591278574</v>
      </c>
      <c r="S77" s="215">
        <f>(CHI_emi!S5-CHI_emi!S59)+(CHI_emi!S61-CHI_emi!S108)+CHI_emi!S110</f>
        <v>11646.859679278617</v>
      </c>
      <c r="T77" s="215">
        <f>(CHI_emi!T5-CHI_emi!T59)+(CHI_emi!T61-CHI_emi!T108)+CHI_emi!T110</f>
        <v>11432.855490478736</v>
      </c>
      <c r="U77" s="215">
        <f>(CHI_emi!U5-CHI_emi!U59)+(CHI_emi!U61-CHI_emi!U108)+CHI_emi!U110</f>
        <v>10954.187881918442</v>
      </c>
      <c r="V77" s="215">
        <f>(CHI_emi!V5-CHI_emi!V59)+(CHI_emi!V61-CHI_emi!V108)+CHI_emi!V110</f>
        <v>11687.225856478286</v>
      </c>
      <c r="W77" s="215">
        <f>(CHI_emi!W5-CHI_emi!W59)+(CHI_emi!W61-CHI_emi!W108)+CHI_emi!W110</f>
        <v>11295.644516278555</v>
      </c>
      <c r="DA77" s="85"/>
    </row>
    <row r="78" spans="1:105" ht="12" customHeight="1" x14ac:dyDescent="0.25">
      <c r="A78" s="14" t="s">
        <v>147</v>
      </c>
      <c r="B78" s="206">
        <f>CHI_emi!B59+CHI_emi!B108</f>
        <v>4374.6842058406628</v>
      </c>
      <c r="C78" s="206">
        <f>CHI_emi!C59+CHI_emi!C108</f>
        <v>3915.5133014824678</v>
      </c>
      <c r="D78" s="206">
        <f>CHI_emi!D59+CHI_emi!D108</f>
        <v>3809.9506068898781</v>
      </c>
      <c r="E78" s="206">
        <f>CHI_emi!E59+CHI_emi!E108</f>
        <v>3740.8162594046112</v>
      </c>
      <c r="F78" s="206">
        <f>CHI_emi!F59+CHI_emi!F108</f>
        <v>4125.8838612796289</v>
      </c>
      <c r="G78" s="206">
        <f>CHI_emi!G59+CHI_emi!G108</f>
        <v>4119.3226121392336</v>
      </c>
      <c r="H78" s="206">
        <f>CHI_emi!H59+CHI_emi!H108</f>
        <v>4018.2418331043482</v>
      </c>
      <c r="I78" s="206">
        <f>CHI_emi!I59+CHI_emi!I108</f>
        <v>3812.8804560640301</v>
      </c>
      <c r="J78" s="206">
        <f>CHI_emi!J59+CHI_emi!J108</f>
        <v>3730.9966048192182</v>
      </c>
      <c r="K78" s="206">
        <f>CHI_emi!K59+CHI_emi!K108</f>
        <v>3654.4537956995059</v>
      </c>
      <c r="L78" s="206">
        <f>CHI_emi!L59+CHI_emi!L108</f>
        <v>4107.4881731875867</v>
      </c>
      <c r="M78" s="206">
        <f>CHI_emi!M59+CHI_emi!M108</f>
        <v>3876.1515586639421</v>
      </c>
      <c r="N78" s="206">
        <f>CHI_emi!N59+CHI_emi!N108</f>
        <v>3825.5820908102041</v>
      </c>
      <c r="O78" s="206">
        <f>CHI_emi!O59+CHI_emi!O108</f>
        <v>4167.3954621498096</v>
      </c>
      <c r="P78" s="206">
        <f>CHI_emi!P59+CHI_emi!P108</f>
        <v>4060.5410444300801</v>
      </c>
      <c r="Q78" s="206">
        <f>CHI_emi!Q59+CHI_emi!Q108</f>
        <v>3881.3243604441409</v>
      </c>
      <c r="R78" s="206">
        <f>CHI_emi!R59+CHI_emi!R108</f>
        <v>3644.9787916822829</v>
      </c>
      <c r="S78" s="206">
        <f>CHI_emi!S59+CHI_emi!S108</f>
        <v>4065.8723590196701</v>
      </c>
      <c r="T78" s="206">
        <f>CHI_emi!T59+CHI_emi!T108</f>
        <v>4343.9129838193903</v>
      </c>
      <c r="U78" s="206">
        <f>CHI_emi!U59+CHI_emi!U108</f>
        <v>4451.5509788410891</v>
      </c>
      <c r="V78" s="206">
        <f>CHI_emi!V59+CHI_emi!V108</f>
        <v>4179.887844973442</v>
      </c>
      <c r="W78" s="206">
        <f>CHI_emi!W59+CHI_emi!W108</f>
        <v>3857.4999096476122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13246.025069079618</v>
      </c>
      <c r="C79" s="212">
        <f t="shared" si="16"/>
        <v>12938.152744241552</v>
      </c>
      <c r="D79" s="212">
        <f t="shared" si="16"/>
        <v>13342.545861208961</v>
      </c>
      <c r="E79" s="212">
        <f t="shared" si="16"/>
        <v>13638.431688163597</v>
      </c>
      <c r="F79" s="212">
        <f t="shared" si="16"/>
        <v>13865.69455723863</v>
      </c>
      <c r="G79" s="212">
        <f t="shared" si="16"/>
        <v>13849.962925858061</v>
      </c>
      <c r="H79" s="212">
        <f t="shared" si="16"/>
        <v>14640.779155942997</v>
      </c>
      <c r="I79" s="212">
        <f t="shared" si="16"/>
        <v>14766.196593302871</v>
      </c>
      <c r="J79" s="212">
        <f t="shared" si="16"/>
        <v>13586.198861097937</v>
      </c>
      <c r="K79" s="212">
        <f t="shared" si="16"/>
        <v>13035.24136065836</v>
      </c>
      <c r="L79" s="212">
        <f t="shared" si="16"/>
        <v>14647.774798426417</v>
      </c>
      <c r="M79" s="212">
        <f t="shared" si="16"/>
        <v>13574.073122262727</v>
      </c>
      <c r="N79" s="212">
        <f t="shared" si="16"/>
        <v>14341.951043248944</v>
      </c>
      <c r="O79" s="212">
        <f t="shared" si="16"/>
        <v>14427.866851908217</v>
      </c>
      <c r="P79" s="212">
        <f t="shared" si="16"/>
        <v>14094.644278669055</v>
      </c>
      <c r="Q79" s="212">
        <f t="shared" si="16"/>
        <v>14122.650134442965</v>
      </c>
      <c r="R79" s="212">
        <f t="shared" si="16"/>
        <v>15046.064382960856</v>
      </c>
      <c r="S79" s="212">
        <f t="shared" si="16"/>
        <v>15712.732038298287</v>
      </c>
      <c r="T79" s="212">
        <f t="shared" si="16"/>
        <v>15776.768474298127</v>
      </c>
      <c r="U79" s="212">
        <f t="shared" si="16"/>
        <v>15405.738860759531</v>
      </c>
      <c r="V79" s="212">
        <f t="shared" si="16"/>
        <v>15867.113701451728</v>
      </c>
      <c r="W79" s="212">
        <f t="shared" si="16"/>
        <v>15153.144425926168</v>
      </c>
      <c r="DA79" s="109"/>
    </row>
    <row r="80" spans="1:105" ht="12" customHeight="1" x14ac:dyDescent="0.25">
      <c r="A80" s="51" t="s">
        <v>46</v>
      </c>
      <c r="B80" s="243">
        <f>CHI_emi!B$5</f>
        <v>11897.165598808784</v>
      </c>
      <c r="C80" s="243">
        <f>CHI_emi!C$5</f>
        <v>11456.806280252096</v>
      </c>
      <c r="D80" s="243">
        <f>CHI_emi!D$5</f>
        <v>11769.064155310643</v>
      </c>
      <c r="E80" s="243">
        <f>CHI_emi!E$5</f>
        <v>12019.754530733491</v>
      </c>
      <c r="F80" s="243">
        <f>CHI_emi!F$5</f>
        <v>12212.102441950277</v>
      </c>
      <c r="G80" s="243">
        <f>CHI_emi!G$5</f>
        <v>12200.273768884937</v>
      </c>
      <c r="H80" s="243">
        <f>CHI_emi!H$5</f>
        <v>12797.464655060969</v>
      </c>
      <c r="I80" s="243">
        <f>CHI_emi!I$5</f>
        <v>12818.388488690354</v>
      </c>
      <c r="J80" s="243">
        <f>CHI_emi!J$5</f>
        <v>11914.758919722201</v>
      </c>
      <c r="K80" s="243">
        <f>CHI_emi!K$5</f>
        <v>12218.893429044781</v>
      </c>
      <c r="L80" s="243">
        <f>CHI_emi!L$5</f>
        <v>13831.124900861925</v>
      </c>
      <c r="M80" s="243">
        <f>CHI_emi!M$5</f>
        <v>12866.767527485968</v>
      </c>
      <c r="N80" s="243">
        <f>CHI_emi!N$5</f>
        <v>13681.441044775118</v>
      </c>
      <c r="O80" s="243">
        <f>CHI_emi!O$5</f>
        <v>13491.663556286603</v>
      </c>
      <c r="P80" s="243">
        <f>CHI_emi!P$5</f>
        <v>13141.066629893056</v>
      </c>
      <c r="Q80" s="243">
        <f>CHI_emi!Q$5</f>
        <v>13322.672756872013</v>
      </c>
      <c r="R80" s="243">
        <f>CHI_emi!R$5</f>
        <v>14087.173663545094</v>
      </c>
      <c r="S80" s="243">
        <f>CHI_emi!S$5</f>
        <v>14805.785502214288</v>
      </c>
      <c r="T80" s="243">
        <f>CHI_emi!T$5</f>
        <v>15065.242824387969</v>
      </c>
      <c r="U80" s="243">
        <f>CHI_emi!U$5</f>
        <v>14749.063656548326</v>
      </c>
      <c r="V80" s="243">
        <f>CHI_emi!V$5</f>
        <v>15016.775539583086</v>
      </c>
      <c r="W80" s="243">
        <f>CHI_emi!W$5</f>
        <v>14293.151680415413</v>
      </c>
      <c r="DA80" s="83"/>
    </row>
    <row r="81" spans="1:105" ht="12" customHeight="1" x14ac:dyDescent="0.25">
      <c r="A81" s="99" t="s">
        <v>47</v>
      </c>
      <c r="B81" s="284">
        <f>CHI_emi!B$61</f>
        <v>1125.3038995191362</v>
      </c>
      <c r="C81" s="284">
        <f>CHI_emi!C$61</f>
        <v>1236.4422520617338</v>
      </c>
      <c r="D81" s="284">
        <f>CHI_emi!D$61</f>
        <v>1302.2957369776741</v>
      </c>
      <c r="E81" s="284">
        <f>CHI_emi!E$61</f>
        <v>1375.8665883824572</v>
      </c>
      <c r="F81" s="284">
        <f>CHI_emi!F$61</f>
        <v>1433.5215150928616</v>
      </c>
      <c r="G81" s="284">
        <f>CHI_emi!G$61</f>
        <v>1451.7178902270045</v>
      </c>
      <c r="H81" s="284">
        <f>CHI_emi!H$61</f>
        <v>1636.1663548647243</v>
      </c>
      <c r="I81" s="284">
        <f>CHI_emi!I$61</f>
        <v>1722.0042735500538</v>
      </c>
      <c r="J81" s="284">
        <f>CHI_emi!J$61</f>
        <v>1450.1124467224824</v>
      </c>
      <c r="K81" s="284">
        <f>CHI_emi!K$61</f>
        <v>584.60436005534928</v>
      </c>
      <c r="L81" s="284">
        <f>CHI_emi!L$61</f>
        <v>579.99120733441009</v>
      </c>
      <c r="M81" s="284">
        <f>CHI_emi!M$61</f>
        <v>477.9568655764233</v>
      </c>
      <c r="N81" s="284">
        <f>CHI_emi!N$61</f>
        <v>392.33194669408056</v>
      </c>
      <c r="O81" s="284">
        <f>CHI_emi!O$61</f>
        <v>770.88346721687947</v>
      </c>
      <c r="P81" s="284">
        <f>CHI_emi!P$61</f>
        <v>790.05653591737223</v>
      </c>
      <c r="Q81" s="284">
        <f>CHI_emi!Q$61</f>
        <v>642.04224177583546</v>
      </c>
      <c r="R81" s="284">
        <f>CHI_emi!R$61</f>
        <v>793.79875712055127</v>
      </c>
      <c r="S81" s="284">
        <f>CHI_emi!S$61</f>
        <v>731.69713312975671</v>
      </c>
      <c r="T81" s="284">
        <f>CHI_emi!T$61</f>
        <v>536.6016694475137</v>
      </c>
      <c r="U81" s="284">
        <f>CHI_emi!U$61</f>
        <v>497.79349464941868</v>
      </c>
      <c r="V81" s="284">
        <f>CHI_emi!V$61</f>
        <v>768.92678391778679</v>
      </c>
      <c r="W81" s="284">
        <f>CHI_emi!W$61</f>
        <v>776.76187388108758</v>
      </c>
      <c r="DA81" s="94"/>
    </row>
    <row r="82" spans="1:105" ht="12" customHeight="1" x14ac:dyDescent="0.25">
      <c r="A82" s="52" t="s">
        <v>48</v>
      </c>
      <c r="B82" s="244">
        <f>CHI_emi!B$110</f>
        <v>223.5555707516987</v>
      </c>
      <c r="C82" s="244">
        <f>CHI_emi!C$110</f>
        <v>244.90421192772251</v>
      </c>
      <c r="D82" s="244">
        <f>CHI_emi!D$110</f>
        <v>271.18596892064261</v>
      </c>
      <c r="E82" s="244">
        <f>CHI_emi!E$110</f>
        <v>242.8105690476485</v>
      </c>
      <c r="F82" s="244">
        <f>CHI_emi!F$110</f>
        <v>220.07060019549189</v>
      </c>
      <c r="G82" s="244">
        <f>CHI_emi!G$110</f>
        <v>197.97126674611951</v>
      </c>
      <c r="H82" s="244">
        <f>CHI_emi!H$110</f>
        <v>207.14814601730339</v>
      </c>
      <c r="I82" s="244">
        <f>CHI_emi!I$110</f>
        <v>225.8038310624637</v>
      </c>
      <c r="J82" s="244">
        <f>CHI_emi!J$110</f>
        <v>221.32749465325429</v>
      </c>
      <c r="K82" s="244">
        <f>CHI_emi!K$110</f>
        <v>231.74357155822801</v>
      </c>
      <c r="L82" s="244">
        <f>CHI_emi!L$110</f>
        <v>236.6586902300815</v>
      </c>
      <c r="M82" s="244">
        <f>CHI_emi!M$110</f>
        <v>229.34872920033499</v>
      </c>
      <c r="N82" s="244">
        <f>CHI_emi!N$110</f>
        <v>268.17805177974429</v>
      </c>
      <c r="O82" s="244">
        <f>CHI_emi!O$110</f>
        <v>165.3198284047335</v>
      </c>
      <c r="P82" s="244">
        <f>CHI_emi!P$110</f>
        <v>163.52111285862759</v>
      </c>
      <c r="Q82" s="244">
        <f>CHI_emi!Q$110</f>
        <v>157.93513579511739</v>
      </c>
      <c r="R82" s="244">
        <f>CHI_emi!R$110</f>
        <v>165.09196229520921</v>
      </c>
      <c r="S82" s="244">
        <f>CHI_emi!S$110</f>
        <v>175.2494029542417</v>
      </c>
      <c r="T82" s="244">
        <f>CHI_emi!T$110</f>
        <v>174.92398046264489</v>
      </c>
      <c r="U82" s="244">
        <f>CHI_emi!U$110</f>
        <v>158.88170956178649</v>
      </c>
      <c r="V82" s="244">
        <f>CHI_emi!V$110</f>
        <v>81.41137795085487</v>
      </c>
      <c r="W82" s="244">
        <f>CHI_emi!W$110</f>
        <v>83.230871629668641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397.8677307773321</v>
      </c>
      <c r="C85" s="289">
        <f t="shared" si="17"/>
        <v>409.03251625655093</v>
      </c>
      <c r="D85" s="289">
        <f t="shared" si="17"/>
        <v>399.10025949179368</v>
      </c>
      <c r="E85" s="289">
        <f t="shared" si="17"/>
        <v>375.66438116736276</v>
      </c>
      <c r="F85" s="289">
        <f t="shared" si="17"/>
        <v>370.76095253672946</v>
      </c>
      <c r="G85" s="289">
        <f t="shared" si="17"/>
        <v>376.75155739916835</v>
      </c>
      <c r="H85" s="289">
        <f t="shared" si="17"/>
        <v>397.91062525510443</v>
      </c>
      <c r="I85" s="289">
        <f t="shared" si="17"/>
        <v>381.4107317833014</v>
      </c>
      <c r="J85" s="289">
        <f t="shared" si="17"/>
        <v>392.96183813466672</v>
      </c>
      <c r="K85" s="289">
        <f t="shared" si="17"/>
        <v>401.60292797897881</v>
      </c>
      <c r="L85" s="289">
        <f t="shared" si="17"/>
        <v>403.22072081272256</v>
      </c>
      <c r="M85" s="289">
        <f t="shared" si="17"/>
        <v>445.48125518386121</v>
      </c>
      <c r="N85" s="289">
        <f t="shared" si="17"/>
        <v>446.0632204157713</v>
      </c>
      <c r="O85" s="289">
        <f t="shared" si="17"/>
        <v>362.40055347528022</v>
      </c>
      <c r="P85" s="289">
        <f t="shared" si="17"/>
        <v>347.12717020954466</v>
      </c>
      <c r="Q85" s="289">
        <f t="shared" si="17"/>
        <v>432.35747104608089</v>
      </c>
      <c r="R85" s="289">
        <f t="shared" si="17"/>
        <v>472.07215370124794</v>
      </c>
      <c r="S85" s="289">
        <f t="shared" si="17"/>
        <v>498.39973432470157</v>
      </c>
      <c r="T85" s="289">
        <f t="shared" si="17"/>
        <v>549.53641859215429</v>
      </c>
      <c r="U85" s="289">
        <f t="shared" si="17"/>
        <v>498.3586194431017</v>
      </c>
      <c r="V85" s="289">
        <f t="shared" si="17"/>
        <v>406.3099987943794</v>
      </c>
      <c r="W85" s="289">
        <f t="shared" si="17"/>
        <v>507.27609574383183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2208.1728129904454</v>
      </c>
      <c r="C86" s="290">
        <f t="shared" si="18"/>
        <v>2270.1375662261853</v>
      </c>
      <c r="D86" s="290">
        <f t="shared" si="18"/>
        <v>2215.0133687530015</v>
      </c>
      <c r="E86" s="290">
        <f t="shared" si="18"/>
        <v>2084.9438371942274</v>
      </c>
      <c r="F86" s="290">
        <f t="shared" si="18"/>
        <v>2057.7297231683201</v>
      </c>
      <c r="G86" s="290">
        <f t="shared" si="18"/>
        <v>2090.9776841546536</v>
      </c>
      <c r="H86" s="290">
        <f t="shared" si="18"/>
        <v>2208.4108780867514</v>
      </c>
      <c r="I86" s="290">
        <f t="shared" si="18"/>
        <v>2116.8361828721127</v>
      </c>
      <c r="J86" s="290">
        <f t="shared" si="18"/>
        <v>2180.9450236549842</v>
      </c>
      <c r="K86" s="290">
        <f t="shared" si="18"/>
        <v>2187.0255160211086</v>
      </c>
      <c r="L86" s="290">
        <f t="shared" si="18"/>
        <v>2254.1385895737567</v>
      </c>
      <c r="M86" s="290">
        <f t="shared" si="18"/>
        <v>2712.0089495902726</v>
      </c>
      <c r="N86" s="290">
        <f t="shared" si="18"/>
        <v>2644.3072479856964</v>
      </c>
      <c r="O86" s="290">
        <f t="shared" si="18"/>
        <v>2055.0050781119162</v>
      </c>
      <c r="P86" s="290">
        <f t="shared" si="18"/>
        <v>2085.0526354681601</v>
      </c>
      <c r="Q86" s="290">
        <f t="shared" si="18"/>
        <v>2642.1789486894759</v>
      </c>
      <c r="R86" s="290">
        <f t="shared" si="18"/>
        <v>2682.1379221472121</v>
      </c>
      <c r="S86" s="290">
        <f t="shared" si="18"/>
        <v>2978.1523705132954</v>
      </c>
      <c r="T86" s="290">
        <f t="shared" si="18"/>
        <v>3232.6092761675177</v>
      </c>
      <c r="U86" s="290">
        <f t="shared" si="18"/>
        <v>3043.9803346827975</v>
      </c>
      <c r="V86" s="290">
        <f t="shared" si="18"/>
        <v>2347.8127175693917</v>
      </c>
      <c r="W86" s="290">
        <f t="shared" si="18"/>
        <v>3079.7855695607732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11742.730208755416</v>
      </c>
      <c r="C87" s="291">
        <f t="shared" si="19"/>
        <v>12156.064034179999</v>
      </c>
      <c r="D87" s="291">
        <f t="shared" si="19"/>
        <v>11875.653175915595</v>
      </c>
      <c r="E87" s="291">
        <f t="shared" si="19"/>
        <v>11092.113966160203</v>
      </c>
      <c r="F87" s="291">
        <f t="shared" si="19"/>
        <v>10965.585580518331</v>
      </c>
      <c r="G87" s="291">
        <f t="shared" si="19"/>
        <v>11131.14093071087</v>
      </c>
      <c r="H87" s="291">
        <f t="shared" si="19"/>
        <v>11857.941407819455</v>
      </c>
      <c r="I87" s="291">
        <f t="shared" si="19"/>
        <v>11384.549258999652</v>
      </c>
      <c r="J87" s="291">
        <f t="shared" si="19"/>
        <v>11757.613894898948</v>
      </c>
      <c r="K87" s="291">
        <f t="shared" si="19"/>
        <v>12330.229930201294</v>
      </c>
      <c r="L87" s="291">
        <f t="shared" si="19"/>
        <v>12784.217135991348</v>
      </c>
      <c r="M87" s="291">
        <f t="shared" si="19"/>
        <v>14872.722012901479</v>
      </c>
      <c r="N87" s="291">
        <f t="shared" si="19"/>
        <v>14639.574655641527</v>
      </c>
      <c r="O87" s="291">
        <f t="shared" si="19"/>
        <v>11919.899006695905</v>
      </c>
      <c r="P87" s="291">
        <f t="shared" si="19"/>
        <v>12028.532693779181</v>
      </c>
      <c r="Q87" s="291">
        <f t="shared" si="19"/>
        <v>14454.835815530869</v>
      </c>
      <c r="R87" s="291">
        <f t="shared" si="19"/>
        <v>14591.080792849743</v>
      </c>
      <c r="S87" s="291">
        <f t="shared" si="19"/>
        <v>15865.347130323733</v>
      </c>
      <c r="T87" s="291">
        <f t="shared" si="19"/>
        <v>17007.853415617898</v>
      </c>
      <c r="U87" s="291">
        <f t="shared" si="19"/>
        <v>16380.603433922548</v>
      </c>
      <c r="V87" s="291">
        <f t="shared" si="19"/>
        <v>13103.143545868706</v>
      </c>
      <c r="W87" s="291">
        <f t="shared" si="19"/>
        <v>17055.403759207544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1.5022072430571394</v>
      </c>
      <c r="C89" s="254">
        <f t="shared" si="20"/>
        <v>1.4667010725845318</v>
      </c>
      <c r="D89" s="254">
        <f t="shared" si="20"/>
        <v>1.4904553716531619</v>
      </c>
      <c r="E89" s="254">
        <f t="shared" si="20"/>
        <v>1.5611380084377027</v>
      </c>
      <c r="F89" s="254">
        <f t="shared" si="20"/>
        <v>1.479038531232026</v>
      </c>
      <c r="G89" s="254">
        <f t="shared" si="20"/>
        <v>1.4980310004835053</v>
      </c>
      <c r="H89" s="254">
        <f t="shared" si="20"/>
        <v>1.4946767738590454</v>
      </c>
      <c r="I89" s="254">
        <f t="shared" si="20"/>
        <v>1.3821395604501996</v>
      </c>
      <c r="J89" s="254">
        <f t="shared" si="20"/>
        <v>1.3592334129771255</v>
      </c>
      <c r="K89" s="254">
        <f t="shared" si="20"/>
        <v>1.3201807900635589</v>
      </c>
      <c r="L89" s="254">
        <f t="shared" si="20"/>
        <v>1.2735362870522677</v>
      </c>
      <c r="M89" s="254">
        <f t="shared" si="20"/>
        <v>1.2308692302586133</v>
      </c>
      <c r="N89" s="254">
        <f t="shared" si="20"/>
        <v>1.2414768258364637</v>
      </c>
      <c r="O89" s="254">
        <f t="shared" si="20"/>
        <v>1.2040179293741833</v>
      </c>
      <c r="P89" s="254">
        <f t="shared" si="20"/>
        <v>1.180732986614943</v>
      </c>
      <c r="Q89" s="254">
        <f t="shared" si="20"/>
        <v>1.1676809841218017</v>
      </c>
      <c r="R89" s="254">
        <f t="shared" si="20"/>
        <v>1.2543783234063901</v>
      </c>
      <c r="S89" s="254">
        <f t="shared" si="20"/>
        <v>1.2613515381570819</v>
      </c>
      <c r="T89" s="254">
        <f t="shared" si="20"/>
        <v>1.1734098358932112</v>
      </c>
      <c r="U89" s="254">
        <f t="shared" si="20"/>
        <v>1.1454415561653377</v>
      </c>
      <c r="V89" s="254">
        <f t="shared" si="20"/>
        <v>1.148754308671887</v>
      </c>
      <c r="W89" s="254">
        <f t="shared" si="20"/>
        <v>1.0802693647629558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0.94746769607992054</v>
      </c>
      <c r="C90" s="293">
        <f t="shared" si="21"/>
        <v>0.91960085436822836</v>
      </c>
      <c r="D90" s="293">
        <f t="shared" si="21"/>
        <v>0.94226832154638429</v>
      </c>
      <c r="E90" s="293">
        <f t="shared" si="21"/>
        <v>1.02237808439592</v>
      </c>
      <c r="F90" s="293">
        <f t="shared" si="21"/>
        <v>0.9603869559708621</v>
      </c>
      <c r="G90" s="293">
        <f t="shared" si="21"/>
        <v>0.97620151938190169</v>
      </c>
      <c r="H90" s="293">
        <f t="shared" si="21"/>
        <v>0.98439616123337847</v>
      </c>
      <c r="I90" s="293">
        <f t="shared" si="21"/>
        <v>0.90122306657413109</v>
      </c>
      <c r="J90" s="293">
        <f t="shared" si="21"/>
        <v>0.88058815427862158</v>
      </c>
      <c r="K90" s="293">
        <f t="shared" si="21"/>
        <v>0.85361631617653233</v>
      </c>
      <c r="L90" s="293">
        <f t="shared" si="21"/>
        <v>0.82404538189372645</v>
      </c>
      <c r="M90" s="293">
        <f t="shared" si="21"/>
        <v>0.78966626057872358</v>
      </c>
      <c r="N90" s="293">
        <f t="shared" si="21"/>
        <v>0.79650206858079609</v>
      </c>
      <c r="O90" s="293">
        <f t="shared" si="21"/>
        <v>0.7739015237669804</v>
      </c>
      <c r="P90" s="293">
        <f t="shared" si="21"/>
        <v>0.76269647502192983</v>
      </c>
      <c r="Q90" s="293">
        <f t="shared" si="21"/>
        <v>0.75499043603249816</v>
      </c>
      <c r="R90" s="293">
        <f t="shared" si="21"/>
        <v>0.81072472678551899</v>
      </c>
      <c r="S90" s="293">
        <f t="shared" si="21"/>
        <v>0.83442520607824056</v>
      </c>
      <c r="T90" s="293">
        <f t="shared" si="21"/>
        <v>0.75731291150913882</v>
      </c>
      <c r="U90" s="293">
        <f t="shared" si="21"/>
        <v>0.7255329034594229</v>
      </c>
      <c r="V90" s="293">
        <f t="shared" si="21"/>
        <v>0.74315383298281867</v>
      </c>
      <c r="W90" s="293">
        <f t="shared" si="21"/>
        <v>0.69325174973768278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0.55473954697721883</v>
      </c>
      <c r="C91" s="293">
        <f t="shared" si="22"/>
        <v>0.54710021821630339</v>
      </c>
      <c r="D91" s="293">
        <f t="shared" si="22"/>
        <v>0.54818705010677748</v>
      </c>
      <c r="E91" s="293">
        <f t="shared" si="22"/>
        <v>0.53875992404178263</v>
      </c>
      <c r="F91" s="293">
        <f t="shared" si="22"/>
        <v>0.5186515752611639</v>
      </c>
      <c r="G91" s="293">
        <f t="shared" si="22"/>
        <v>0.52182948110160354</v>
      </c>
      <c r="H91" s="293">
        <f t="shared" si="22"/>
        <v>0.51028061262566704</v>
      </c>
      <c r="I91" s="293">
        <f t="shared" si="22"/>
        <v>0.48091649387606855</v>
      </c>
      <c r="J91" s="293">
        <f t="shared" si="22"/>
        <v>0.47864525869850388</v>
      </c>
      <c r="K91" s="293">
        <f t="shared" si="22"/>
        <v>0.46656447388702665</v>
      </c>
      <c r="L91" s="293">
        <f t="shared" si="22"/>
        <v>0.44949090515854123</v>
      </c>
      <c r="M91" s="293">
        <f t="shared" si="22"/>
        <v>0.44120296967988964</v>
      </c>
      <c r="N91" s="293">
        <f t="shared" si="22"/>
        <v>0.44497475725566754</v>
      </c>
      <c r="O91" s="293">
        <f t="shared" si="22"/>
        <v>0.43011640560720277</v>
      </c>
      <c r="P91" s="293">
        <f t="shared" si="22"/>
        <v>0.41803651159301303</v>
      </c>
      <c r="Q91" s="293">
        <f t="shared" si="22"/>
        <v>0.41269054808930344</v>
      </c>
      <c r="R91" s="293">
        <f t="shared" si="22"/>
        <v>0.443653596620871</v>
      </c>
      <c r="S91" s="293">
        <f t="shared" si="22"/>
        <v>0.42692633207884123</v>
      </c>
      <c r="T91" s="293">
        <f t="shared" si="22"/>
        <v>0.41609692438407236</v>
      </c>
      <c r="U91" s="293">
        <f t="shared" si="22"/>
        <v>0.41990865270591471</v>
      </c>
      <c r="V91" s="293">
        <f t="shared" si="22"/>
        <v>0.40560047568906821</v>
      </c>
      <c r="W91" s="293">
        <f t="shared" si="22"/>
        <v>0.38701761502527293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0.51509990423618057</v>
      </c>
      <c r="C92" s="293">
        <f t="shared" si="23"/>
        <v>0.51386521282908992</v>
      </c>
      <c r="D92" s="293">
        <f t="shared" si="23"/>
        <v>0.48853514406044474</v>
      </c>
      <c r="E92" s="293">
        <f t="shared" si="23"/>
        <v>0.49544210315375015</v>
      </c>
      <c r="F92" s="293">
        <f t="shared" si="23"/>
        <v>0.47516126743992998</v>
      </c>
      <c r="G92" s="293">
        <f t="shared" si="23"/>
        <v>0.4773019932847723</v>
      </c>
      <c r="H92" s="293">
        <f t="shared" si="23"/>
        <v>0.44575689667215601</v>
      </c>
      <c r="I92" s="293">
        <f t="shared" si="23"/>
        <v>0.43627414185587493</v>
      </c>
      <c r="J92" s="293">
        <f t="shared" si="23"/>
        <v>0.4316011339876264</v>
      </c>
      <c r="K92" s="293">
        <f t="shared" si="23"/>
        <v>0.39921908103881421</v>
      </c>
      <c r="L92" s="293">
        <f t="shared" si="23"/>
        <v>0.40197918166979463</v>
      </c>
      <c r="M92" s="293">
        <f t="shared" si="23"/>
        <v>0.36935680606207544</v>
      </c>
      <c r="N92" s="293">
        <f t="shared" si="23"/>
        <v>0.36250862679763773</v>
      </c>
      <c r="O92" s="293">
        <f t="shared" si="23"/>
        <v>0.4117642298481346</v>
      </c>
      <c r="P92" s="293">
        <f t="shared" si="23"/>
        <v>0.3980679145217173</v>
      </c>
      <c r="Q92" s="293">
        <f t="shared" si="23"/>
        <v>0.40034206886704371</v>
      </c>
      <c r="R92" s="293">
        <f t="shared" si="23"/>
        <v>0.44279745594889203</v>
      </c>
      <c r="S92" s="293">
        <f t="shared" si="23"/>
        <v>0.41818384970728961</v>
      </c>
      <c r="T92" s="293">
        <f t="shared" si="23"/>
        <v>0.39861488349899349</v>
      </c>
      <c r="U92" s="293">
        <f t="shared" si="23"/>
        <v>0.40953669201103754</v>
      </c>
      <c r="V92" s="293">
        <f t="shared" si="23"/>
        <v>0.4782258651590916</v>
      </c>
      <c r="W92" s="293">
        <f t="shared" si="23"/>
        <v>0.44451215785802661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0.64672573874031036</v>
      </c>
      <c r="C93" s="255">
        <f t="shared" si="24"/>
        <v>0.66948991869181451</v>
      </c>
      <c r="D93" s="255">
        <f t="shared" si="24"/>
        <v>0.6540464131153485</v>
      </c>
      <c r="E93" s="255">
        <f t="shared" si="24"/>
        <v>0.61089333327338502</v>
      </c>
      <c r="F93" s="255">
        <f t="shared" si="24"/>
        <v>0.60392483768325023</v>
      </c>
      <c r="G93" s="255">
        <f t="shared" si="24"/>
        <v>0.61304272630474399</v>
      </c>
      <c r="H93" s="255">
        <f t="shared" si="24"/>
        <v>0.65307094522136289</v>
      </c>
      <c r="I93" s="255">
        <f t="shared" si="24"/>
        <v>0.62699907933355792</v>
      </c>
      <c r="J93" s="255">
        <f t="shared" si="24"/>
        <v>0.64754545125564877</v>
      </c>
      <c r="K93" s="255">
        <f t="shared" si="24"/>
        <v>0.67908202936500017</v>
      </c>
      <c r="L93" s="255">
        <f t="shared" si="24"/>
        <v>0.70408517648868307</v>
      </c>
      <c r="M93" s="255">
        <f t="shared" si="24"/>
        <v>0.81910867063107273</v>
      </c>
      <c r="N93" s="255">
        <f t="shared" si="24"/>
        <v>0.80626818173464287</v>
      </c>
      <c r="O93" s="255">
        <f t="shared" si="24"/>
        <v>0.65648323292546729</v>
      </c>
      <c r="P93" s="255">
        <f t="shared" si="24"/>
        <v>0.66246618580627492</v>
      </c>
      <c r="Q93" s="255">
        <f t="shared" si="24"/>
        <v>0.62138908467283327</v>
      </c>
      <c r="R93" s="255">
        <f t="shared" si="24"/>
        <v>0.56188807335783597</v>
      </c>
      <c r="S93" s="255">
        <f t="shared" si="24"/>
        <v>0.64425145367695902</v>
      </c>
      <c r="T93" s="255">
        <f t="shared" si="24"/>
        <v>0.75676273361541069</v>
      </c>
      <c r="U93" s="255">
        <f t="shared" si="24"/>
        <v>0.66393958231986616</v>
      </c>
      <c r="V93" s="255">
        <f t="shared" si="24"/>
        <v>0.26270609123691896</v>
      </c>
      <c r="W93" s="255">
        <f t="shared" si="24"/>
        <v>0.34194530803728718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1.2503905522735008</v>
      </c>
      <c r="C95" s="254">
        <f t="shared" si="25"/>
        <v>1.219538473150352</v>
      </c>
      <c r="D95" s="254">
        <f t="shared" si="25"/>
        <v>1.2439150178798515</v>
      </c>
      <c r="E95" s="254">
        <f t="shared" si="25"/>
        <v>1.3213179306132323</v>
      </c>
      <c r="F95" s="254">
        <f t="shared" si="25"/>
        <v>1.2508167282075378</v>
      </c>
      <c r="G95" s="254">
        <f t="shared" si="25"/>
        <v>1.2676658633763465</v>
      </c>
      <c r="H95" s="254">
        <f t="shared" si="25"/>
        <v>1.2663989540291845</v>
      </c>
      <c r="I95" s="254">
        <f t="shared" si="25"/>
        <v>1.1719957827485414</v>
      </c>
      <c r="J95" s="254">
        <f t="shared" si="25"/>
        <v>1.1497264972700234</v>
      </c>
      <c r="K95" s="254">
        <f t="shared" si="25"/>
        <v>1.1154963978824051</v>
      </c>
      <c r="L95" s="254">
        <f t="shared" si="25"/>
        <v>1.0819478482012985</v>
      </c>
      <c r="M95" s="254">
        <f t="shared" si="25"/>
        <v>1.0429908726758776</v>
      </c>
      <c r="N95" s="254">
        <f t="shared" si="25"/>
        <v>1.0541449337639499</v>
      </c>
      <c r="O95" s="254">
        <f t="shared" si="25"/>
        <v>1.0239657909115283</v>
      </c>
      <c r="P95" s="254">
        <f t="shared" si="25"/>
        <v>1.0066379291094321</v>
      </c>
      <c r="Q95" s="254">
        <f t="shared" si="25"/>
        <v>0.99531095774951683</v>
      </c>
      <c r="R95" s="254">
        <f t="shared" si="25"/>
        <v>1.0685254169346883</v>
      </c>
      <c r="S95" s="254">
        <f t="shared" si="25"/>
        <v>1.0837411723762951</v>
      </c>
      <c r="T95" s="254">
        <f t="shared" si="25"/>
        <v>1.0045862807577008</v>
      </c>
      <c r="U95" s="254">
        <f t="shared" si="25"/>
        <v>0.97609828896324202</v>
      </c>
      <c r="V95" s="254">
        <f t="shared" si="25"/>
        <v>0.98652271134370939</v>
      </c>
      <c r="W95" s="254">
        <f t="shared" si="25"/>
        <v>0.93029223182684873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0.94746769607992054</v>
      </c>
      <c r="C96" s="293">
        <f>IF(CHI_ued!C$16=0,"",CHI_ued!C$16/C$10)</f>
        <v>0.91960085436822836</v>
      </c>
      <c r="D96" s="293">
        <f>IF(CHI_ued!D$16=0,"",CHI_ued!D$16/D$10)</f>
        <v>0.94226832154638429</v>
      </c>
      <c r="E96" s="293">
        <f>IF(CHI_ued!E$16=0,"",CHI_ued!E$16/E$10)</f>
        <v>1.02237808439592</v>
      </c>
      <c r="F96" s="293">
        <f>IF(CHI_ued!F$16=0,"",CHI_ued!F$16/F$10)</f>
        <v>0.9603869559708621</v>
      </c>
      <c r="G96" s="293">
        <f>IF(CHI_ued!G$16=0,"",CHI_ued!G$16/G$10)</f>
        <v>0.97620151938190169</v>
      </c>
      <c r="H96" s="293">
        <f>IF(CHI_ued!H$16=0,"",CHI_ued!H$16/H$10)</f>
        <v>0.98439616123337847</v>
      </c>
      <c r="I96" s="293">
        <f>IF(CHI_ued!I$16=0,"",CHI_ued!I$16/I$10)</f>
        <v>0.90122306657413109</v>
      </c>
      <c r="J96" s="293">
        <f>IF(CHI_ued!J$16=0,"",CHI_ued!J$16/J$10)</f>
        <v>0.88058815427862158</v>
      </c>
      <c r="K96" s="293">
        <f>IF(CHI_ued!K$16=0,"",CHI_ued!K$16/K$10)</f>
        <v>0.85361631617653233</v>
      </c>
      <c r="L96" s="293">
        <f>IF(CHI_ued!L$16=0,"",CHI_ued!L$16/L$10)</f>
        <v>0.82404538189372645</v>
      </c>
      <c r="M96" s="293">
        <f>IF(CHI_ued!M$16=0,"",CHI_ued!M$16/M$10)</f>
        <v>0.78966626057872358</v>
      </c>
      <c r="N96" s="293">
        <f>IF(CHI_ued!N$16=0,"",CHI_ued!N$16/N$10)</f>
        <v>0.79650206858079609</v>
      </c>
      <c r="O96" s="293">
        <f>IF(CHI_ued!O$16=0,"",CHI_ued!O$16/O$10)</f>
        <v>0.7739015237669804</v>
      </c>
      <c r="P96" s="293">
        <f>IF(CHI_ued!P$16=0,"",CHI_ued!P$16/P$10)</f>
        <v>0.76269647502192983</v>
      </c>
      <c r="Q96" s="293">
        <f>IF(CHI_ued!Q$16=0,"",CHI_ued!Q$16/Q$10)</f>
        <v>0.75499043603249816</v>
      </c>
      <c r="R96" s="293">
        <f>IF(CHI_ued!R$16=0,"",CHI_ued!R$16/R$10)</f>
        <v>0.81072472678551899</v>
      </c>
      <c r="S96" s="293">
        <f>IF(CHI_ued!S$16=0,"",CHI_ued!S$16/S$10)</f>
        <v>0.83442520607824056</v>
      </c>
      <c r="T96" s="293">
        <f>IF(CHI_ued!T$16=0,"",CHI_ued!T$16/T$10)</f>
        <v>0.75731291150913882</v>
      </c>
      <c r="U96" s="293">
        <f>IF(CHI_ued!U$16=0,"",CHI_ued!U$16/U$10)</f>
        <v>0.7255329034594229</v>
      </c>
      <c r="V96" s="293">
        <f>IF(CHI_ued!V$16=0,"",CHI_ued!V$16/V$10)</f>
        <v>0.74315383298281867</v>
      </c>
      <c r="W96" s="293">
        <f>IF(CHI_ued!W$16=0,"",CHI_ued!W$16/W$10)</f>
        <v>0.69325174973768278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0.30292285619358034</v>
      </c>
      <c r="C97" s="293">
        <f>IF((CHI_ued!C$5-CHI_ued!C$16)=0,"",(CHI_ued!C$5-CHI_ued!C$16)/C$10)</f>
        <v>0.29993761878212366</v>
      </c>
      <c r="D97" s="293">
        <f>IF((CHI_ued!D$5-CHI_ued!D$16)=0,"",(CHI_ued!D$5-CHI_ued!D$16)/D$10)</f>
        <v>0.30164669633346713</v>
      </c>
      <c r="E97" s="293">
        <f>IF((CHI_ued!E$5-CHI_ued!E$16)=0,"",(CHI_ued!E$5-CHI_ued!E$16)/E$10)</f>
        <v>0.2989398462173124</v>
      </c>
      <c r="F97" s="293">
        <f>IF((CHI_ued!F$5-CHI_ued!F$16)=0,"",(CHI_ued!F$5-CHI_ued!F$16)/F$10)</f>
        <v>0.29042977223667577</v>
      </c>
      <c r="G97" s="293">
        <f>IF((CHI_ued!G$5-CHI_ued!G$16)=0,"",(CHI_ued!G$5-CHI_ued!G$16)/G$10)</f>
        <v>0.29146434399444465</v>
      </c>
      <c r="H97" s="293">
        <f>IF((CHI_ued!H$5-CHI_ued!H$16)=0,"",(CHI_ued!H$5-CHI_ued!H$16)/H$10)</f>
        <v>0.28200279279580598</v>
      </c>
      <c r="I97" s="293">
        <f>IF((CHI_ued!I$5-CHI_ued!I$16)=0,"",(CHI_ued!I$5-CHI_ued!I$16)/I$10)</f>
        <v>0.27077271617441029</v>
      </c>
      <c r="J97" s="293">
        <f>IF((CHI_ued!J$5-CHI_ued!J$16)=0,"",(CHI_ued!J$5-CHI_ued!J$16)/J$10)</f>
        <v>0.26913834299140177</v>
      </c>
      <c r="K97" s="293">
        <f>IF((CHI_ued!K$5-CHI_ued!K$16)=0,"",(CHI_ued!K$5-CHI_ued!K$16)/K$10)</f>
        <v>0.26188008170587285</v>
      </c>
      <c r="L97" s="293">
        <f>IF((CHI_ued!L$5-CHI_ued!L$16)=0,"",(CHI_ued!L$5-CHI_ued!L$16)/L$10)</f>
        <v>0.25790246630757219</v>
      </c>
      <c r="M97" s="293">
        <f>IF((CHI_ued!M$5-CHI_ued!M$16)=0,"",(CHI_ued!M$5-CHI_ued!M$16)/M$10)</f>
        <v>0.25332461209715407</v>
      </c>
      <c r="N97" s="293">
        <f>IF((CHI_ued!N$5-CHI_ued!N$16)=0,"",(CHI_ued!N$5-CHI_ued!N$16)/N$10)</f>
        <v>0.25764286518315388</v>
      </c>
      <c r="O97" s="293">
        <f>IF((CHI_ued!O$5-CHI_ued!O$16)=0,"",(CHI_ued!O$5-CHI_ued!O$16)/O$10)</f>
        <v>0.25006426714454788</v>
      </c>
      <c r="P97" s="293">
        <f>IF((CHI_ued!P$5-CHI_ued!P$16)=0,"",(CHI_ued!P$5-CHI_ued!P$16)/P$10)</f>
        <v>0.24394145408750226</v>
      </c>
      <c r="Q97" s="293">
        <f>IF((CHI_ued!Q$5-CHI_ued!Q$16)=0,"",(CHI_ued!Q$5-CHI_ued!Q$16)/Q$10)</f>
        <v>0.24032052171701865</v>
      </c>
      <c r="R97" s="293">
        <f>IF((CHI_ued!R$5-CHI_ued!R$16)=0,"",(CHI_ued!R$5-CHI_ued!R$16)/R$10)</f>
        <v>0.25780069014916934</v>
      </c>
      <c r="S97" s="293">
        <f>IF((CHI_ued!S$5-CHI_ued!S$16)=0,"",(CHI_ued!S$5-CHI_ued!S$16)/S$10)</f>
        <v>0.24931596629805447</v>
      </c>
      <c r="T97" s="293">
        <f>IF((CHI_ued!T$5-CHI_ued!T$16)=0,"",(CHI_ued!T$5-CHI_ued!T$16)/T$10)</f>
        <v>0.24727336924856197</v>
      </c>
      <c r="U97" s="293">
        <f>IF((CHI_ued!U$5-CHI_ued!U$16)=0,"",(CHI_ued!U$5-CHI_ued!U$16)/U$10)</f>
        <v>0.25056538550381913</v>
      </c>
      <c r="V97" s="293">
        <f>IF((CHI_ued!V$5-CHI_ued!V$16)=0,"",(CHI_ued!V$5-CHI_ued!V$16)/V$10)</f>
        <v>0.24336887836089077</v>
      </c>
      <c r="W97" s="293">
        <f>IF((CHI_ued!W$5-CHI_ued!W$16)=0,"",(CHI_ued!W$5-CHI_ued!W$16)/W$10)</f>
        <v>0.23704048208916589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0.33735159325914188</v>
      </c>
      <c r="C98" s="293">
        <f>IF(CHI_ued!C$61=0,"",CHI_ued!C$61/C$11)</f>
        <v>0.33747281614525926</v>
      </c>
      <c r="D98" s="293">
        <f>IF(CHI_ued!D$61=0,"",CHI_ued!D$61/D$11)</f>
        <v>0.32384525509997664</v>
      </c>
      <c r="E98" s="293">
        <f>IF(CHI_ued!E$61=0,"",CHI_ued!E$61/E$11)</f>
        <v>0.33029872122952103</v>
      </c>
      <c r="F98" s="293">
        <f>IF(CHI_ued!F$61=0,"",CHI_ued!F$61/F$11)</f>
        <v>0.32020250936789069</v>
      </c>
      <c r="G98" s="293">
        <f>IF(CHI_ued!G$61=0,"",CHI_ued!G$61/G$11)</f>
        <v>0.3207651744872273</v>
      </c>
      <c r="H98" s="293">
        <f>IF(CHI_ued!H$61=0,"",CHI_ued!H$61/H$11)</f>
        <v>0.29890492385753709</v>
      </c>
      <c r="I98" s="293">
        <f>IF(CHI_ued!I$61=0,"",CHI_ued!I$61/I$11)</f>
        <v>0.2946448846016349</v>
      </c>
      <c r="J98" s="293">
        <f>IF(CHI_ued!J$61=0,"",CHI_ued!J$61/J$11)</f>
        <v>0.29113247975131568</v>
      </c>
      <c r="K98" s="293">
        <f>IF(CHI_ued!K$61=0,"",CHI_ued!K$61/K$11)</f>
        <v>0.2686855322170113</v>
      </c>
      <c r="L98" s="293">
        <f>IF(CHI_ued!L$61=0,"",CHI_ued!L$61/L$11)</f>
        <v>0.26936032680531824</v>
      </c>
      <c r="M98" s="293">
        <f>IF(CHI_ued!M$61=0,"",CHI_ued!M$61/M$11)</f>
        <v>0.24742684288643163</v>
      </c>
      <c r="N98" s="293">
        <f>IF(CHI_ued!N$61=0,"",CHI_ued!N$61/N$11)</f>
        <v>0.24316237681796921</v>
      </c>
      <c r="O98" s="293">
        <f>IF(CHI_ued!O$61=0,"",CHI_ued!O$61/O$11)</f>
        <v>0.27523104353773487</v>
      </c>
      <c r="P98" s="293">
        <f>IF(CHI_ued!P$61=0,"",CHI_ued!P$61/P$11)</f>
        <v>0.2671177042249463</v>
      </c>
      <c r="Q98" s="293">
        <f>IF(CHI_ued!Q$61=0,"",CHI_ued!Q$61/Q$11)</f>
        <v>0.2653283202062266</v>
      </c>
      <c r="R98" s="293">
        <f>IF(CHI_ued!R$61=0,"",CHI_ued!R$61/R$11)</f>
        <v>0.29275287799894179</v>
      </c>
      <c r="S98" s="293">
        <f>IF(CHI_ued!S$61=0,"",CHI_ued!S$61/S$11)</f>
        <v>0.27485291354688546</v>
      </c>
      <c r="T98" s="293">
        <f>IF(CHI_ued!T$61=0,"",CHI_ued!T$61/T$11)</f>
        <v>0.26143112843926675</v>
      </c>
      <c r="U98" s="293">
        <f>IF(CHI_ued!U$61=0,"",CHI_ued!U$61/U$11)</f>
        <v>0.2696788103103589</v>
      </c>
      <c r="V98" s="293">
        <f>IF(CHI_ued!V$61=0,"",CHI_ued!V$61/V$11)</f>
        <v>0.31301179446165683</v>
      </c>
      <c r="W98" s="293">
        <f>IF(CHI_ued!W$61=0,"",CHI_ued!W$61/W$11)</f>
        <v>0.29164132134904985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0.36653078469486761</v>
      </c>
      <c r="C99" s="255">
        <f>IF(CHI_ued!C$110=0,"",CHI_ued!C$110/C$12)</f>
        <v>0.38058501071912665</v>
      </c>
      <c r="D99" s="255">
        <f>IF(CHI_ued!D$110=0,"",CHI_ued!D$110/D$12)</f>
        <v>0.37602144242776464</v>
      </c>
      <c r="E99" s="255">
        <f>IF(CHI_ued!E$110=0,"",CHI_ued!E$110/E$12)</f>
        <v>0.35183505951924676</v>
      </c>
      <c r="F99" s="255">
        <f>IF(CHI_ued!F$110=0,"",CHI_ued!F$110/F$12)</f>
        <v>0.34854176473198661</v>
      </c>
      <c r="G99" s="255">
        <f>IF(CHI_ued!G$110=0,"",CHI_ued!G$110/G$12)</f>
        <v>0.35292183949045403</v>
      </c>
      <c r="H99" s="255">
        <f>IF(CHI_ued!H$110=0,"",CHI_ued!H$110/H$12)</f>
        <v>0.37209027497618613</v>
      </c>
      <c r="I99" s="255">
        <f>IF(CHI_ued!I$110=0,"",CHI_ued!I$110/I$12)</f>
        <v>0.35777749776079787</v>
      </c>
      <c r="J99" s="255">
        <f>IF(CHI_ued!J$110=0,"",CHI_ued!J$110/J$12)</f>
        <v>0.36911156640951315</v>
      </c>
      <c r="K99" s="255">
        <f>IF(CHI_ued!K$110=0,"",CHI_ued!K$110/K$12)</f>
        <v>0.39216959590871214</v>
      </c>
      <c r="L99" s="255">
        <f>IF(CHI_ued!L$110=0,"",CHI_ued!L$110/L$12)</f>
        <v>0.40479256708160699</v>
      </c>
      <c r="M99" s="255">
        <f>IF(CHI_ued!M$110=0,"",CHI_ued!M$110/M$12)</f>
        <v>0.47083637032638076</v>
      </c>
      <c r="N99" s="255">
        <f>IF(CHI_ued!N$110=0,"",CHI_ued!N$110/N$12)</f>
        <v>0.46353034990314446</v>
      </c>
      <c r="O99" s="255">
        <f>IF(CHI_ued!O$110=0,"",CHI_ued!O$110/O$12)</f>
        <v>0.37615788786274679</v>
      </c>
      <c r="P99" s="255">
        <f>IF(CHI_ued!P$110=0,"",CHI_ued!P$110/P$12)</f>
        <v>0.3810547185147245</v>
      </c>
      <c r="Q99" s="255">
        <f>IF(CHI_ued!Q$110=0,"",CHI_ued!Q$110/Q$12)</f>
        <v>0.3537356684257702</v>
      </c>
      <c r="R99" s="255">
        <f>IF(CHI_ued!R$110=0,"",CHI_ued!R$110/R$12)</f>
        <v>0.32890252337885217</v>
      </c>
      <c r="S99" s="255">
        <f>IF(CHI_ued!S$110=0,"",CHI_ued!S$110/S$12)</f>
        <v>0.37490863324118601</v>
      </c>
      <c r="T99" s="255">
        <f>IF(CHI_ued!T$110=0,"",CHI_ued!T$110/T$12)</f>
        <v>0.43841459488379009</v>
      </c>
      <c r="U99" s="255">
        <f>IF(CHI_ued!U$110=0,"",CHI_ued!U$110/U$12)</f>
        <v>0.39708630014007085</v>
      </c>
      <c r="V99" s="255">
        <f>IF(CHI_ued!V$110=0,"",CHI_ued!V$110/V$12)</f>
        <v>0.16076311401158538</v>
      </c>
      <c r="W99" s="255">
        <f>IF(CHI_ued!W$110=0,"",CHI_ued!W$110/W$12)</f>
        <v>0.21072472578356885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1.8567688356391665</v>
      </c>
      <c r="C100" s="315">
        <f t="shared" si="26"/>
        <v>1.7948720916149463</v>
      </c>
      <c r="D100" s="315">
        <f t="shared" si="26"/>
        <v>1.7571427863875155</v>
      </c>
      <c r="E100" s="315">
        <f t="shared" si="26"/>
        <v>1.7379024095414268</v>
      </c>
      <c r="F100" s="315">
        <f t="shared" si="26"/>
        <v>1.7369449070515801</v>
      </c>
      <c r="G100" s="315">
        <f t="shared" si="26"/>
        <v>1.7384174588273884</v>
      </c>
      <c r="H100" s="315">
        <f t="shared" si="26"/>
        <v>1.8913348068185718</v>
      </c>
      <c r="I100" s="315">
        <f t="shared" si="26"/>
        <v>1.8660736203144301</v>
      </c>
      <c r="J100" s="315">
        <f t="shared" si="26"/>
        <v>1.8603361059924155</v>
      </c>
      <c r="K100" s="315">
        <f t="shared" si="26"/>
        <v>1.8939824700070444</v>
      </c>
      <c r="L100" s="315">
        <f t="shared" si="26"/>
        <v>1.9654248891860162</v>
      </c>
      <c r="M100" s="315">
        <f t="shared" si="26"/>
        <v>1.9085692602944033</v>
      </c>
      <c r="N100" s="315">
        <f t="shared" si="26"/>
        <v>1.9544131733768488</v>
      </c>
      <c r="O100" s="315">
        <f t="shared" si="26"/>
        <v>1.9950516749169085</v>
      </c>
      <c r="P100" s="315">
        <f t="shared" si="26"/>
        <v>1.9797926391325613</v>
      </c>
      <c r="Q100" s="315">
        <f t="shared" si="26"/>
        <v>2.0413192280785633</v>
      </c>
      <c r="R100" s="315">
        <f t="shared" si="26"/>
        <v>2.0388493624275945</v>
      </c>
      <c r="S100" s="315">
        <f t="shared" si="26"/>
        <v>2.144970046216029</v>
      </c>
      <c r="T100" s="315">
        <f t="shared" si="26"/>
        <v>2.19849548964438</v>
      </c>
      <c r="U100" s="315">
        <f t="shared" si="26"/>
        <v>2.1864002309621355</v>
      </c>
      <c r="V100" s="315">
        <f t="shared" si="26"/>
        <v>2.1943284969500043</v>
      </c>
      <c r="W100" s="315">
        <f t="shared" si="26"/>
        <v>2.1080764973591712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1.9582463721175112</v>
      </c>
      <c r="C101" s="257">
        <f t="shared" si="27"/>
        <v>1.8927613458832586</v>
      </c>
      <c r="D101" s="257">
        <f t="shared" si="27"/>
        <v>1.8476621867305709</v>
      </c>
      <c r="E101" s="257">
        <f t="shared" si="27"/>
        <v>1.8224760765257939</v>
      </c>
      <c r="F101" s="257">
        <f t="shared" si="27"/>
        <v>1.8336917481607409</v>
      </c>
      <c r="G101" s="257">
        <f t="shared" si="27"/>
        <v>1.8353521074674084</v>
      </c>
      <c r="H101" s="257">
        <f t="shared" si="27"/>
        <v>1.9913608221604511</v>
      </c>
      <c r="I101" s="257">
        <f t="shared" si="27"/>
        <v>1.9612780650404418</v>
      </c>
      <c r="J101" s="257">
        <f t="shared" si="27"/>
        <v>1.9563739453960196</v>
      </c>
      <c r="K101" s="257">
        <f t="shared" si="27"/>
        <v>1.9404487848599137</v>
      </c>
      <c r="L101" s="257">
        <f t="shared" si="27"/>
        <v>2.0078343738086173</v>
      </c>
      <c r="M101" s="257">
        <f t="shared" si="27"/>
        <v>1.9478995495655067</v>
      </c>
      <c r="N101" s="257">
        <f t="shared" si="27"/>
        <v>1.9858780755410452</v>
      </c>
      <c r="O101" s="257">
        <f t="shared" si="27"/>
        <v>2.0481259249040504</v>
      </c>
      <c r="P101" s="257">
        <f t="shared" si="27"/>
        <v>2.0347005648854282</v>
      </c>
      <c r="Q101" s="257">
        <f t="shared" si="27"/>
        <v>2.085079738292249</v>
      </c>
      <c r="R101" s="257">
        <f t="shared" si="27"/>
        <v>2.0798747955296015</v>
      </c>
      <c r="S101" s="257">
        <f t="shared" si="27"/>
        <v>2.1881526169852132</v>
      </c>
      <c r="T101" s="257">
        <f t="shared" si="27"/>
        <v>2.2369105441431252</v>
      </c>
      <c r="U101" s="257">
        <f t="shared" si="27"/>
        <v>2.2257541682499511</v>
      </c>
      <c r="V101" s="257">
        <f t="shared" si="27"/>
        <v>2.2370494087153978</v>
      </c>
      <c r="W101" s="257">
        <f t="shared" si="27"/>
        <v>2.1497139672093608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1.2670675356019996</v>
      </c>
      <c r="C102" s="295">
        <f t="shared" si="28"/>
        <v>1.275923837651717</v>
      </c>
      <c r="D102" s="295">
        <f t="shared" si="28"/>
        <v>1.2807534987374929</v>
      </c>
      <c r="E102" s="295">
        <f t="shared" si="28"/>
        <v>1.2879760447574375</v>
      </c>
      <c r="F102" s="295">
        <f t="shared" si="28"/>
        <v>1.2451596178501518</v>
      </c>
      <c r="G102" s="295">
        <f t="shared" si="28"/>
        <v>1.2456982185656411</v>
      </c>
      <c r="H102" s="295">
        <f t="shared" si="28"/>
        <v>1.4005492673627407</v>
      </c>
      <c r="I102" s="295">
        <f t="shared" si="28"/>
        <v>1.4131059902602516</v>
      </c>
      <c r="J102" s="295">
        <f t="shared" si="28"/>
        <v>1.3761592553490207</v>
      </c>
      <c r="K102" s="295">
        <f t="shared" si="28"/>
        <v>1.3919917102135557</v>
      </c>
      <c r="L102" s="295">
        <f t="shared" si="28"/>
        <v>1.4456374435527641</v>
      </c>
      <c r="M102" s="295">
        <f t="shared" si="28"/>
        <v>1.3916090580759672</v>
      </c>
      <c r="N102" s="295">
        <f t="shared" si="28"/>
        <v>1.4672597871615749</v>
      </c>
      <c r="O102" s="295">
        <f t="shared" si="28"/>
        <v>1.4499112832713974</v>
      </c>
      <c r="P102" s="295">
        <f t="shared" si="28"/>
        <v>1.4409992701723873</v>
      </c>
      <c r="Q102" s="295">
        <f t="shared" si="28"/>
        <v>1.511732391705118</v>
      </c>
      <c r="R102" s="295">
        <f t="shared" si="28"/>
        <v>1.579967412539008</v>
      </c>
      <c r="S102" s="295">
        <f t="shared" si="28"/>
        <v>1.6263656092714507</v>
      </c>
      <c r="T102" s="295">
        <f t="shared" si="28"/>
        <v>1.6294101048503802</v>
      </c>
      <c r="U102" s="295">
        <f t="shared" si="28"/>
        <v>1.5917987121892636</v>
      </c>
      <c r="V102" s="295">
        <f t="shared" si="28"/>
        <v>1.6532991338102656</v>
      </c>
      <c r="W102" s="295">
        <f t="shared" si="28"/>
        <v>1.6064421338684491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1.3121240417735824</v>
      </c>
      <c r="C103" s="258">
        <f t="shared" si="29"/>
        <v>1.3139835666552429</v>
      </c>
      <c r="D103" s="258">
        <f t="shared" si="29"/>
        <v>1.3113851815844213</v>
      </c>
      <c r="E103" s="258">
        <f t="shared" si="29"/>
        <v>1.3188175999836291</v>
      </c>
      <c r="F103" s="258">
        <f t="shared" si="29"/>
        <v>1.2818195892356943</v>
      </c>
      <c r="G103" s="258">
        <f t="shared" si="29"/>
        <v>1.2835697230397114</v>
      </c>
      <c r="H103" s="258">
        <f t="shared" si="29"/>
        <v>1.4163694184033013</v>
      </c>
      <c r="I103" s="258">
        <f t="shared" si="29"/>
        <v>1.4232934254539753</v>
      </c>
      <c r="J103" s="258">
        <f t="shared" si="29"/>
        <v>1.3909142347432657</v>
      </c>
      <c r="K103" s="258">
        <f t="shared" si="29"/>
        <v>1.3999924341597099</v>
      </c>
      <c r="L103" s="258">
        <f t="shared" si="29"/>
        <v>1.452364146156911</v>
      </c>
      <c r="M103" s="258">
        <f t="shared" si="29"/>
        <v>1.4048199833486454</v>
      </c>
      <c r="N103" s="258">
        <f t="shared" si="29"/>
        <v>1.4777112530605012</v>
      </c>
      <c r="O103" s="258">
        <f t="shared" si="29"/>
        <v>1.4652307732214098</v>
      </c>
      <c r="P103" s="258">
        <f t="shared" si="29"/>
        <v>1.4534438589429812</v>
      </c>
      <c r="Q103" s="258">
        <f t="shared" si="29"/>
        <v>1.5162642204700698</v>
      </c>
      <c r="R103" s="258">
        <f t="shared" si="29"/>
        <v>1.5846466625497642</v>
      </c>
      <c r="S103" s="258">
        <f t="shared" si="29"/>
        <v>1.6056155636763514</v>
      </c>
      <c r="T103" s="258">
        <f t="shared" si="29"/>
        <v>1.5618265832146243</v>
      </c>
      <c r="U103" s="258">
        <f t="shared" si="29"/>
        <v>1.4863276541018606</v>
      </c>
      <c r="V103" s="258">
        <f t="shared" si="29"/>
        <v>1.5326131169273345</v>
      </c>
      <c r="W103" s="258">
        <f t="shared" si="29"/>
        <v>1.4930259881657657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NL: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16451.931786150624</v>
      </c>
      <c r="C5" s="225">
        <f t="shared" si="0"/>
        <v>16227.156819013124</v>
      </c>
      <c r="D5" s="225">
        <f t="shared" si="0"/>
        <v>17318.471692168241</v>
      </c>
      <c r="E5" s="225">
        <f t="shared" si="0"/>
        <v>19110.840017022565</v>
      </c>
      <c r="F5" s="225">
        <f t="shared" si="0"/>
        <v>18991.877266957996</v>
      </c>
      <c r="G5" s="225">
        <f t="shared" si="0"/>
        <v>19082.811964727811</v>
      </c>
      <c r="H5" s="225">
        <f t="shared" si="0"/>
        <v>18824.012296425957</v>
      </c>
      <c r="I5" s="225">
        <f t="shared" si="0"/>
        <v>18783.498479675349</v>
      </c>
      <c r="J5" s="225">
        <f t="shared" si="0"/>
        <v>17294.725353347421</v>
      </c>
      <c r="K5" s="225">
        <f t="shared" si="0"/>
        <v>17817.691474685722</v>
      </c>
      <c r="L5" s="225">
        <f t="shared" si="0"/>
        <v>19517.313283379546</v>
      </c>
      <c r="M5" s="225">
        <f t="shared" si="0"/>
        <v>18427.922850151943</v>
      </c>
      <c r="N5" s="225">
        <f t="shared" si="0"/>
        <v>19221.288822879658</v>
      </c>
      <c r="O5" s="225">
        <f t="shared" si="0"/>
        <v>18439.78249535858</v>
      </c>
      <c r="P5" s="225">
        <f t="shared" si="0"/>
        <v>18241.7959362113</v>
      </c>
      <c r="Q5" s="225">
        <f t="shared" si="0"/>
        <v>18078.749111728015</v>
      </c>
      <c r="R5" s="225">
        <f t="shared" si="0"/>
        <v>19150.107238830577</v>
      </c>
      <c r="S5" s="225">
        <f t="shared" si="0"/>
        <v>19991.116166711017</v>
      </c>
      <c r="T5" s="225">
        <f t="shared" si="0"/>
        <v>18992.526369490879</v>
      </c>
      <c r="U5" s="225">
        <f t="shared" si="0"/>
        <v>18076.126247865985</v>
      </c>
      <c r="V5" s="225">
        <f t="shared" si="0"/>
        <v>19012.08777425289</v>
      </c>
      <c r="W5" s="225">
        <f t="shared" si="0"/>
        <v>18558.747036842055</v>
      </c>
      <c r="DA5" s="89"/>
    </row>
    <row r="6" spans="1:105" ht="12" customHeight="1" x14ac:dyDescent="0.25">
      <c r="A6" s="55" t="s">
        <v>92</v>
      </c>
      <c r="B6" s="261">
        <v>17.32091333047045</v>
      </c>
      <c r="C6" s="261">
        <v>16.981497470180159</v>
      </c>
      <c r="D6" s="261">
        <v>17.593661811942759</v>
      </c>
      <c r="E6" s="261">
        <v>17.454587201146548</v>
      </c>
      <c r="F6" s="261">
        <v>17.579384128282211</v>
      </c>
      <c r="G6" s="261">
        <v>18.116842310286479</v>
      </c>
      <c r="H6" s="261">
        <v>18.663860647019199</v>
      </c>
      <c r="I6" s="261">
        <v>18.938575204293269</v>
      </c>
      <c r="J6" s="261">
        <v>18.392819841116442</v>
      </c>
      <c r="K6" s="261">
        <v>19.74370555664127</v>
      </c>
      <c r="L6" s="261">
        <v>21.362142655490121</v>
      </c>
      <c r="M6" s="261">
        <v>21.360316679335551</v>
      </c>
      <c r="N6" s="261">
        <v>20.133665941173678</v>
      </c>
      <c r="O6" s="261">
        <v>20.077966284496782</v>
      </c>
      <c r="P6" s="261">
        <v>19.258418883032149</v>
      </c>
      <c r="Q6" s="261">
        <v>21.02149444019026</v>
      </c>
      <c r="R6" s="261">
        <v>21.274715096226679</v>
      </c>
      <c r="S6" s="261">
        <v>21.681913666154191</v>
      </c>
      <c r="T6" s="261">
        <v>22.68473829404088</v>
      </c>
      <c r="U6" s="261">
        <v>21.243132323844851</v>
      </c>
      <c r="V6" s="261">
        <v>22.165766574744399</v>
      </c>
      <c r="W6" s="261">
        <v>22.122682451067881</v>
      </c>
      <c r="DA6" s="67" t="s">
        <v>989</v>
      </c>
    </row>
    <row r="7" spans="1:105" ht="12" customHeight="1" x14ac:dyDescent="0.25">
      <c r="A7" s="202" t="s">
        <v>93</v>
      </c>
      <c r="B7" s="226">
        <v>137.04825219362979</v>
      </c>
      <c r="C7" s="226">
        <v>134.3626922850913</v>
      </c>
      <c r="D7" s="226">
        <v>139.20631984058761</v>
      </c>
      <c r="E7" s="226">
        <v>138.10591988069629</v>
      </c>
      <c r="F7" s="226">
        <v>139.0933505326926</v>
      </c>
      <c r="G7" s="226">
        <v>143.34588058497769</v>
      </c>
      <c r="H7" s="226">
        <v>147.67405344380751</v>
      </c>
      <c r="I7" s="226">
        <v>149.8476772711565</v>
      </c>
      <c r="J7" s="226">
        <v>145.52949743723829</v>
      </c>
      <c r="K7" s="226">
        <v>156.21810967689029</v>
      </c>
      <c r="L7" s="226">
        <v>169.0236685669272</v>
      </c>
      <c r="M7" s="226">
        <v>169.0092208968905</v>
      </c>
      <c r="N7" s="226">
        <v>159.30359299438399</v>
      </c>
      <c r="O7" s="226">
        <v>158.8628806341458</v>
      </c>
      <c r="P7" s="226">
        <v>152.3783762193022</v>
      </c>
      <c r="Q7" s="226">
        <v>166.32835789658279</v>
      </c>
      <c r="R7" s="226">
        <v>168.33191554201409</v>
      </c>
      <c r="S7" s="226">
        <v>171.553792543508</v>
      </c>
      <c r="T7" s="226">
        <v>179.48844124744349</v>
      </c>
      <c r="U7" s="226">
        <v>168.08202319097131</v>
      </c>
      <c r="V7" s="226">
        <v>175.3821816229937</v>
      </c>
      <c r="W7" s="226">
        <v>175.0412871369752</v>
      </c>
      <c r="DA7" s="174" t="s">
        <v>990</v>
      </c>
    </row>
    <row r="8" spans="1:105" ht="12" customHeight="1" x14ac:dyDescent="0.25">
      <c r="A8" s="202" t="s">
        <v>94</v>
      </c>
      <c r="B8" s="226">
        <v>151.2507789062856</v>
      </c>
      <c r="C8" s="226">
        <v>148.28691018512851</v>
      </c>
      <c r="D8" s="226">
        <v>153.63249051012011</v>
      </c>
      <c r="E8" s="226">
        <v>152.41805436534639</v>
      </c>
      <c r="F8" s="226">
        <v>153.50781401451999</v>
      </c>
      <c r="G8" s="226">
        <v>158.20104046896441</v>
      </c>
      <c r="H8" s="226">
        <v>162.97774871340181</v>
      </c>
      <c r="I8" s="226">
        <v>165.37662860915779</v>
      </c>
      <c r="J8" s="226">
        <v>160.61094898257809</v>
      </c>
      <c r="K8" s="226">
        <v>172.40723898115829</v>
      </c>
      <c r="L8" s="226">
        <v>186.53985815321391</v>
      </c>
      <c r="M8" s="226">
        <v>186.5239132483249</v>
      </c>
      <c r="N8" s="226">
        <v>175.81247580544081</v>
      </c>
      <c r="O8" s="226">
        <v>175.32609172762349</v>
      </c>
      <c r="P8" s="226">
        <v>168.1695878841405</v>
      </c>
      <c r="Q8" s="226">
        <v>183.5652281834129</v>
      </c>
      <c r="R8" s="226">
        <v>185.7764176703607</v>
      </c>
      <c r="S8" s="226">
        <v>189.33218287142071</v>
      </c>
      <c r="T8" s="226">
        <v>198.08911174580291</v>
      </c>
      <c r="U8" s="226">
        <v>185.5006285805112</v>
      </c>
      <c r="V8" s="226">
        <v>193.5573139545258</v>
      </c>
      <c r="W8" s="226">
        <v>193.18109203480151</v>
      </c>
      <c r="DA8" s="174" t="s">
        <v>991</v>
      </c>
    </row>
    <row r="9" spans="1:105" ht="12" customHeight="1" x14ac:dyDescent="0.25">
      <c r="A9" s="202" t="s">
        <v>95</v>
      </c>
      <c r="B9" s="226">
        <v>246.08972845804391</v>
      </c>
      <c r="C9" s="226">
        <v>241.26742172978061</v>
      </c>
      <c r="D9" s="226">
        <v>249.96484742332311</v>
      </c>
      <c r="E9" s="226">
        <v>247.98892198837271</v>
      </c>
      <c r="F9" s="226">
        <v>249.76199488154319</v>
      </c>
      <c r="G9" s="226">
        <v>257.39802050810829</v>
      </c>
      <c r="H9" s="226">
        <v>265.16987360729303</v>
      </c>
      <c r="I9" s="226">
        <v>269.0729259182886</v>
      </c>
      <c r="J9" s="226">
        <v>261.31901672387897</v>
      </c>
      <c r="K9" s="226">
        <v>280.51194798383392</v>
      </c>
      <c r="L9" s="226">
        <v>303.50615958129589</v>
      </c>
      <c r="M9" s="226">
        <v>303.48021672438779</v>
      </c>
      <c r="N9" s="226">
        <v>286.05237436366889</v>
      </c>
      <c r="O9" s="226">
        <v>285.26101231911019</v>
      </c>
      <c r="P9" s="226">
        <v>273.61715765411788</v>
      </c>
      <c r="Q9" s="226">
        <v>298.66634396629649</v>
      </c>
      <c r="R9" s="226">
        <v>302.26401813595749</v>
      </c>
      <c r="S9" s="226">
        <v>308.04935887348569</v>
      </c>
      <c r="T9" s="226">
        <v>322.29715491398309</v>
      </c>
      <c r="U9" s="226">
        <v>301.81530069646061</v>
      </c>
      <c r="V9" s="226">
        <v>314.92377875059083</v>
      </c>
      <c r="W9" s="226">
        <v>314.31165396859348</v>
      </c>
      <c r="DA9" s="174" t="s">
        <v>992</v>
      </c>
    </row>
    <row r="10" spans="1:105" ht="12" customHeight="1" x14ac:dyDescent="0.25">
      <c r="A10" s="56" t="s">
        <v>96</v>
      </c>
      <c r="B10" s="262">
        <v>122.72873392895291</v>
      </c>
      <c r="C10" s="262">
        <v>114.2612974180816</v>
      </c>
      <c r="D10" s="262">
        <v>111.0677286576019</v>
      </c>
      <c r="E10" s="262">
        <v>112.9171627235727</v>
      </c>
      <c r="F10" s="262">
        <v>115.80271881792901</v>
      </c>
      <c r="G10" s="262">
        <v>119.4276885584231</v>
      </c>
      <c r="H10" s="262">
        <v>113.3288738339192</v>
      </c>
      <c r="I10" s="262">
        <v>109.7504327463224</v>
      </c>
      <c r="J10" s="262">
        <v>106.7552075126941</v>
      </c>
      <c r="K10" s="262">
        <v>108.278927954853</v>
      </c>
      <c r="L10" s="262">
        <v>122.55193884024899</v>
      </c>
      <c r="M10" s="262">
        <v>122.59606168500881</v>
      </c>
      <c r="N10" s="262">
        <v>124.29192740341971</v>
      </c>
      <c r="O10" s="262">
        <v>127.0040156576537</v>
      </c>
      <c r="P10" s="262">
        <v>117.2895932725047</v>
      </c>
      <c r="Q10" s="262">
        <v>124.65324830509191</v>
      </c>
      <c r="R10" s="262">
        <v>133.6633241521528</v>
      </c>
      <c r="S10" s="262">
        <v>139.5696754695625</v>
      </c>
      <c r="T10" s="262">
        <v>135.26305391418441</v>
      </c>
      <c r="U10" s="262">
        <v>137.04855133940981</v>
      </c>
      <c r="V10" s="262">
        <v>139.979461601606</v>
      </c>
      <c r="W10" s="262">
        <v>139.0204054027997</v>
      </c>
      <c r="DA10" s="68" t="s">
        <v>993</v>
      </c>
    </row>
    <row r="11" spans="1:105" ht="12" customHeight="1" x14ac:dyDescent="0.25">
      <c r="A11" s="37" t="s">
        <v>160</v>
      </c>
      <c r="B11" s="228">
        <v>0.33588141028682628</v>
      </c>
      <c r="C11" s="228">
        <v>0.27033788276611309</v>
      </c>
      <c r="D11" s="228">
        <v>0.20387302240193481</v>
      </c>
      <c r="E11" s="228">
        <v>0.20659843980002429</v>
      </c>
      <c r="F11" s="228">
        <v>0.20501013564969531</v>
      </c>
      <c r="G11" s="228">
        <v>0.1353871575221246</v>
      </c>
      <c r="H11" s="228">
        <v>0.13296500774018169</v>
      </c>
      <c r="I11" s="228">
        <v>6.6384654110121552E-2</v>
      </c>
      <c r="J11" s="228">
        <v>6.6200511389755981E-2</v>
      </c>
      <c r="K11" s="228">
        <v>7.1548700510757332E-2</v>
      </c>
      <c r="L11" s="228">
        <v>7.239567312964254E-2</v>
      </c>
      <c r="M11" s="228">
        <v>7.1668465034388423E-2</v>
      </c>
      <c r="N11" s="228">
        <v>0.1492488279683635</v>
      </c>
      <c r="O11" s="228">
        <v>7.1202298436522593E-2</v>
      </c>
      <c r="P11" s="228">
        <v>7.1977731712442608E-2</v>
      </c>
      <c r="Q11" s="228">
        <v>5.6217459185303367E-2</v>
      </c>
      <c r="R11" s="228">
        <v>5.5827568951875448E-2</v>
      </c>
      <c r="S11" s="228">
        <v>4.8504431909039782E-2</v>
      </c>
      <c r="T11" s="228">
        <v>0.50478722392237274</v>
      </c>
      <c r="U11" s="228">
        <v>0.26625843459685261</v>
      </c>
      <c r="V11" s="228">
        <v>0.1106318505313245</v>
      </c>
      <c r="W11" s="228">
        <v>0.1245733667121422</v>
      </c>
      <c r="DA11" s="69" t="s">
        <v>994</v>
      </c>
    </row>
    <row r="12" spans="1:105" ht="12" customHeight="1" x14ac:dyDescent="0.25">
      <c r="A12" s="37" t="s">
        <v>162</v>
      </c>
      <c r="B12" s="228">
        <v>115.8307157075334</v>
      </c>
      <c r="C12" s="228">
        <v>106.8317336891097</v>
      </c>
      <c r="D12" s="228">
        <v>102.4904843109564</v>
      </c>
      <c r="E12" s="228">
        <v>104.6290307996866</v>
      </c>
      <c r="F12" s="228">
        <v>107.7211515540488</v>
      </c>
      <c r="G12" s="228">
        <v>111.285688427753</v>
      </c>
      <c r="H12" s="228">
        <v>103.8394432994052</v>
      </c>
      <c r="I12" s="228">
        <v>99.333365619935947</v>
      </c>
      <c r="J12" s="228">
        <v>96.821892268721527</v>
      </c>
      <c r="K12" s="228">
        <v>96.541984986514791</v>
      </c>
      <c r="L12" s="228">
        <v>110.8038652066784</v>
      </c>
      <c r="M12" s="228">
        <v>111.0557868381031</v>
      </c>
      <c r="N12" s="228">
        <v>114.280431438539</v>
      </c>
      <c r="O12" s="228">
        <v>117.7287304921923</v>
      </c>
      <c r="P12" s="228">
        <v>107.6385167415163</v>
      </c>
      <c r="Q12" s="228">
        <v>114.0780504055635</v>
      </c>
      <c r="R12" s="228">
        <v>123.8748410854538</v>
      </c>
      <c r="S12" s="228">
        <v>130.15005419911989</v>
      </c>
      <c r="T12" s="228">
        <v>123.6271511378243</v>
      </c>
      <c r="U12" s="228">
        <v>127.6019984442142</v>
      </c>
      <c r="V12" s="228">
        <v>130.0632418580538</v>
      </c>
      <c r="W12" s="228">
        <v>129.05630165659801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6.5621368111326799</v>
      </c>
      <c r="C15" s="228">
        <v>7.1592258462057803</v>
      </c>
      <c r="D15" s="228">
        <v>8.3733713242435925</v>
      </c>
      <c r="E15" s="228">
        <v>8.0815334840861279</v>
      </c>
      <c r="F15" s="228">
        <v>7.8765571282304849</v>
      </c>
      <c r="G15" s="228">
        <v>8.0066129731479343</v>
      </c>
      <c r="H15" s="228">
        <v>9.3564655267737589</v>
      </c>
      <c r="I15" s="228">
        <v>10.35068247227631</v>
      </c>
      <c r="J15" s="228">
        <v>9.8671147325828414</v>
      </c>
      <c r="K15" s="228">
        <v>11.66539426782748</v>
      </c>
      <c r="L15" s="228">
        <v>11.675677960440989</v>
      </c>
      <c r="M15" s="228">
        <v>11.468606381871281</v>
      </c>
      <c r="N15" s="228">
        <v>9.8622471369124032</v>
      </c>
      <c r="O15" s="228">
        <v>9.2040828670249368</v>
      </c>
      <c r="P15" s="228">
        <v>9.5790987992759717</v>
      </c>
      <c r="Q15" s="228">
        <v>10.518980440343091</v>
      </c>
      <c r="R15" s="228">
        <v>9.7326554977470821</v>
      </c>
      <c r="S15" s="228">
        <v>9.3711168385336183</v>
      </c>
      <c r="T15" s="228">
        <v>11.131115552437761</v>
      </c>
      <c r="U15" s="228">
        <v>9.1802944605987769</v>
      </c>
      <c r="V15" s="228">
        <v>9.8055878930208937</v>
      </c>
      <c r="W15" s="228">
        <v>9.8395303794895437</v>
      </c>
      <c r="DA15" s="69" t="s">
        <v>998</v>
      </c>
    </row>
    <row r="16" spans="1:105" ht="12" customHeight="1" x14ac:dyDescent="0.25">
      <c r="A16" s="134" t="s">
        <v>999</v>
      </c>
      <c r="B16" s="316">
        <v>10376.513611907299</v>
      </c>
      <c r="C16" s="316">
        <v>10174.198105982259</v>
      </c>
      <c r="D16" s="316">
        <v>10948.766104299961</v>
      </c>
      <c r="E16" s="316">
        <v>12515.55205382094</v>
      </c>
      <c r="F16" s="316">
        <v>12332.032473415429</v>
      </c>
      <c r="G16" s="316">
        <v>12435.436935573311</v>
      </c>
      <c r="H16" s="316">
        <v>12397.52016469021</v>
      </c>
      <c r="I16" s="316">
        <v>12247.766133927609</v>
      </c>
      <c r="J16" s="316">
        <v>11204.49963358588</v>
      </c>
      <c r="K16" s="316">
        <v>11520.74948663583</v>
      </c>
      <c r="L16" s="316">
        <v>12628.73468283195</v>
      </c>
      <c r="M16" s="316">
        <v>11822.46543303</v>
      </c>
      <c r="N16" s="316">
        <v>12331.92274684417</v>
      </c>
      <c r="O16" s="316">
        <v>11852.461182623059</v>
      </c>
      <c r="P16" s="316">
        <v>11783.319019912309</v>
      </c>
      <c r="Q16" s="316">
        <v>11689.222365003339</v>
      </c>
      <c r="R16" s="316">
        <v>12377.019890580819</v>
      </c>
      <c r="S16" s="316">
        <v>13224.775744527229</v>
      </c>
      <c r="T16" s="316">
        <v>12257.68269689382</v>
      </c>
      <c r="U16" s="316">
        <v>11449.579674600391</v>
      </c>
      <c r="V16" s="316">
        <v>12299.327885678809</v>
      </c>
      <c r="W16" s="316">
        <v>11909.884956381189</v>
      </c>
      <c r="DA16" s="136" t="s">
        <v>973</v>
      </c>
    </row>
    <row r="17" spans="1:105" ht="12" customHeight="1" x14ac:dyDescent="0.25">
      <c r="A17" s="135" t="s">
        <v>30</v>
      </c>
      <c r="B17" s="317">
        <v>100.57251115990201</v>
      </c>
      <c r="C17" s="317">
        <v>92.562369026490543</v>
      </c>
      <c r="D17" s="317">
        <v>93.644323915328556</v>
      </c>
      <c r="E17" s="317">
        <v>97.805017003583686</v>
      </c>
      <c r="F17" s="317">
        <v>99.928436989493918</v>
      </c>
      <c r="G17" s="317">
        <v>103.6519086557354</v>
      </c>
      <c r="H17" s="317">
        <v>104.65273868367051</v>
      </c>
      <c r="I17" s="317">
        <v>112.3387121762505</v>
      </c>
      <c r="J17" s="317">
        <v>117.66266687612649</v>
      </c>
      <c r="K17" s="317">
        <v>93.157077274268318</v>
      </c>
      <c r="L17" s="317">
        <v>88.392098514795251</v>
      </c>
      <c r="M17" s="317">
        <v>92.476375752364618</v>
      </c>
      <c r="N17" s="317">
        <v>87.030675250287047</v>
      </c>
      <c r="O17" s="317">
        <v>76.05809506917879</v>
      </c>
      <c r="P17" s="317">
        <v>34.025967325881354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637.5693035253654</v>
      </c>
      <c r="C19" s="317">
        <v>645.96018916595006</v>
      </c>
      <c r="D19" s="317">
        <v>599.60911435941523</v>
      </c>
      <c r="E19" s="317">
        <v>570.41220980223557</v>
      </c>
      <c r="F19" s="317">
        <v>885.40249355116066</v>
      </c>
      <c r="G19" s="317">
        <v>1049.9520206362849</v>
      </c>
      <c r="H19" s="317">
        <v>1207.7710232158211</v>
      </c>
      <c r="I19" s="317">
        <v>1069.3407566638</v>
      </c>
      <c r="J19" s="317">
        <v>1069.825451418744</v>
      </c>
      <c r="K19" s="317">
        <v>989.56870163370581</v>
      </c>
      <c r="L19" s="317">
        <v>972.16199484092863</v>
      </c>
      <c r="M19" s="317">
        <v>1195.6408426483231</v>
      </c>
      <c r="N19" s="317">
        <v>809.60834049871028</v>
      </c>
      <c r="O19" s="317">
        <v>1604.60154772141</v>
      </c>
      <c r="P19" s="317">
        <v>2275.9610490111781</v>
      </c>
      <c r="Q19" s="317">
        <v>2448.451074806535</v>
      </c>
      <c r="R19" s="317">
        <v>1984.4911435941531</v>
      </c>
      <c r="S19" s="317">
        <v>1757.027687016337</v>
      </c>
      <c r="T19" s="317">
        <v>2050.774462596733</v>
      </c>
      <c r="U19" s="317">
        <v>1666.9947549441099</v>
      </c>
      <c r="V19" s="317">
        <v>1865.1829750644879</v>
      </c>
      <c r="W19" s="317">
        <v>1505.3756663800521</v>
      </c>
      <c r="DA19" s="137" t="s">
        <v>976</v>
      </c>
    </row>
    <row r="20" spans="1:105" ht="12" customHeight="1" x14ac:dyDescent="0.25">
      <c r="A20" s="135" t="s">
        <v>83</v>
      </c>
      <c r="B20" s="317">
        <v>145.149011177988</v>
      </c>
      <c r="C20" s="317">
        <v>90.589509888220121</v>
      </c>
      <c r="D20" s="317">
        <v>122.5016337059329</v>
      </c>
      <c r="E20" s="317">
        <v>64.853826311263973</v>
      </c>
      <c r="F20" s="317">
        <v>57.647807394668952</v>
      </c>
      <c r="G20" s="317">
        <v>0</v>
      </c>
      <c r="H20" s="317">
        <v>0</v>
      </c>
      <c r="I20" s="317">
        <v>0</v>
      </c>
      <c r="J20" s="317">
        <v>1.031814273430782</v>
      </c>
      <c r="K20" s="317">
        <v>0</v>
      </c>
      <c r="L20" s="317">
        <v>0</v>
      </c>
      <c r="M20" s="317">
        <v>5.1590713671539117</v>
      </c>
      <c r="N20" s="317">
        <v>1.031814273430782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5.8535683576956146</v>
      </c>
      <c r="U20" s="317">
        <v>4.0431642304385207</v>
      </c>
      <c r="V20" s="317">
        <v>14.59062768701633</v>
      </c>
      <c r="W20" s="317">
        <v>18.81040412725709</v>
      </c>
      <c r="DA20" s="137" t="s">
        <v>977</v>
      </c>
    </row>
    <row r="21" spans="1:105" ht="12" customHeight="1" x14ac:dyDescent="0.25">
      <c r="A21" s="135" t="s">
        <v>70</v>
      </c>
      <c r="B21" s="317">
        <v>2.9378414475279828</v>
      </c>
      <c r="C21" s="317">
        <v>0</v>
      </c>
      <c r="D21" s="317">
        <v>0</v>
      </c>
      <c r="E21" s="317">
        <v>0</v>
      </c>
      <c r="F21" s="317">
        <v>0.97927773000859852</v>
      </c>
      <c r="G21" s="317">
        <v>0</v>
      </c>
      <c r="H21" s="317">
        <v>0</v>
      </c>
      <c r="I21" s="317">
        <v>0</v>
      </c>
      <c r="J21" s="317">
        <v>0</v>
      </c>
      <c r="K21" s="317">
        <v>2.9378402678671738</v>
      </c>
      <c r="L21" s="317">
        <v>0</v>
      </c>
      <c r="M21" s="317">
        <v>0.9792777300085983</v>
      </c>
      <c r="N21" s="317">
        <v>0</v>
      </c>
      <c r="O21" s="317">
        <v>2.9378430990629938</v>
      </c>
      <c r="P21" s="317">
        <v>0.97927773000859852</v>
      </c>
      <c r="Q21" s="317">
        <v>0</v>
      </c>
      <c r="R21" s="317">
        <v>0</v>
      </c>
      <c r="S21" s="317">
        <v>0</v>
      </c>
      <c r="T21" s="317">
        <v>0.3466895958727429</v>
      </c>
      <c r="U21" s="317">
        <v>0.28202923473774721</v>
      </c>
      <c r="V21" s="317">
        <v>11.248839208942391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3420.81555508663</v>
      </c>
      <c r="C22" s="317">
        <v>3439.7506982627351</v>
      </c>
      <c r="D22" s="317">
        <v>4068.4512730759452</v>
      </c>
      <c r="E22" s="317">
        <v>3730.9212414605208</v>
      </c>
      <c r="F22" s="317">
        <v>3653.3842599856939</v>
      </c>
      <c r="G22" s="317">
        <v>3966.2153794541182</v>
      </c>
      <c r="H22" s="317">
        <v>4282.3372454390455</v>
      </c>
      <c r="I22" s="317">
        <v>3561.7374819405309</v>
      </c>
      <c r="J22" s="317">
        <v>3495.961300329699</v>
      </c>
      <c r="K22" s="317">
        <v>3467.9523334960991</v>
      </c>
      <c r="L22" s="317">
        <v>3784.9507528468162</v>
      </c>
      <c r="M22" s="317">
        <v>3598.2968818692111</v>
      </c>
      <c r="N22" s="317">
        <v>3172.1839890487399</v>
      </c>
      <c r="O22" s="317">
        <v>3274.687600430746</v>
      </c>
      <c r="P22" s="317">
        <v>3354.8054356432199</v>
      </c>
      <c r="Q22" s="317">
        <v>2964.6500245776469</v>
      </c>
      <c r="R22" s="317">
        <v>3126.0488673650011</v>
      </c>
      <c r="S22" s="317">
        <v>3203.7927694627401</v>
      </c>
      <c r="T22" s="317">
        <v>2583.7232815885759</v>
      </c>
      <c r="U22" s="317">
        <v>2161.1507838007369</v>
      </c>
      <c r="V22" s="317">
        <v>2174.0799922996139</v>
      </c>
      <c r="W22" s="317">
        <v>2100.8139331653701</v>
      </c>
      <c r="DA22" s="137" t="s">
        <v>979</v>
      </c>
    </row>
    <row r="23" spans="1:105" ht="12" customHeight="1" x14ac:dyDescent="0.25">
      <c r="A23" s="135" t="s">
        <v>84</v>
      </c>
      <c r="B23" s="317">
        <v>3632.6546001719689</v>
      </c>
      <c r="C23" s="317">
        <v>3732.4921754084262</v>
      </c>
      <c r="D23" s="317">
        <v>3958.4404127257089</v>
      </c>
      <c r="E23" s="317">
        <v>5955.4790197764414</v>
      </c>
      <c r="F23" s="317">
        <v>5478.7429922613928</v>
      </c>
      <c r="G23" s="317">
        <v>5062.0997420464319</v>
      </c>
      <c r="H23" s="317">
        <v>4750.3584694754954</v>
      </c>
      <c r="I23" s="317">
        <v>5357.4087704213234</v>
      </c>
      <c r="J23" s="317">
        <v>4557.9441100601889</v>
      </c>
      <c r="K23" s="317">
        <v>5036.4005159071367</v>
      </c>
      <c r="L23" s="317">
        <v>5547.3387790197767</v>
      </c>
      <c r="M23" s="317">
        <v>4792.1084264832334</v>
      </c>
      <c r="N23" s="317">
        <v>5967.7075666380042</v>
      </c>
      <c r="O23" s="317">
        <v>4583.8346517626824</v>
      </c>
      <c r="P23" s="317">
        <v>3727.7157351676701</v>
      </c>
      <c r="Q23" s="317">
        <v>3899.9439380911431</v>
      </c>
      <c r="R23" s="317">
        <v>4984.2546001719684</v>
      </c>
      <c r="S23" s="317">
        <v>5703.6360275150464</v>
      </c>
      <c r="T23" s="317">
        <v>5227.1575236457429</v>
      </c>
      <c r="U23" s="317">
        <v>4974.4062768701633</v>
      </c>
      <c r="V23" s="317">
        <v>5751.3905417024926</v>
      </c>
      <c r="W23" s="317">
        <v>5959.6540842648319</v>
      </c>
      <c r="DA23" s="137" t="s">
        <v>980</v>
      </c>
    </row>
    <row r="24" spans="1:105" ht="12" customHeight="1" x14ac:dyDescent="0.25">
      <c r="A24" s="135" t="s">
        <v>72</v>
      </c>
      <c r="B24" s="317">
        <v>2436.8147893379191</v>
      </c>
      <c r="C24" s="317">
        <v>2172.843164230439</v>
      </c>
      <c r="D24" s="317">
        <v>2106.119346517627</v>
      </c>
      <c r="E24" s="317">
        <v>2096.0807394668959</v>
      </c>
      <c r="F24" s="317">
        <v>2155.9472055030101</v>
      </c>
      <c r="G24" s="317">
        <v>2253.5178847807392</v>
      </c>
      <c r="H24" s="317">
        <v>2052.400687876182</v>
      </c>
      <c r="I24" s="317">
        <v>2146.9404127257089</v>
      </c>
      <c r="J24" s="317">
        <v>1962.0742906276871</v>
      </c>
      <c r="K24" s="317">
        <v>1930.7330180567501</v>
      </c>
      <c r="L24" s="317">
        <v>2235.89105760963</v>
      </c>
      <c r="M24" s="317">
        <v>2137.804557179707</v>
      </c>
      <c r="N24" s="317">
        <v>2294.3603611349949</v>
      </c>
      <c r="O24" s="317">
        <v>2310.3414445399831</v>
      </c>
      <c r="P24" s="317">
        <v>2389.8315550343518</v>
      </c>
      <c r="Q24" s="317">
        <v>2376.1773275280202</v>
      </c>
      <c r="R24" s="317">
        <v>2282.225279449699</v>
      </c>
      <c r="S24" s="317">
        <v>2560.3192605331042</v>
      </c>
      <c r="T24" s="317">
        <v>2389.8271711092002</v>
      </c>
      <c r="U24" s="317">
        <v>2642.7026655202062</v>
      </c>
      <c r="V24" s="317">
        <v>2482.8349097162509</v>
      </c>
      <c r="W24" s="317">
        <v>2325.2308684436798</v>
      </c>
      <c r="DA24" s="137" t="s">
        <v>981</v>
      </c>
    </row>
    <row r="25" spans="1:105" ht="12" customHeight="1" x14ac:dyDescent="0.25">
      <c r="A25" s="57" t="s">
        <v>1000</v>
      </c>
      <c r="B25" s="296">
        <v>3781.5539194296848</v>
      </c>
      <c r="C25" s="296">
        <v>3852.929716265794</v>
      </c>
      <c r="D25" s="296">
        <v>4154.4274465361632</v>
      </c>
      <c r="E25" s="296">
        <v>4346.7012471631888</v>
      </c>
      <c r="F25" s="296">
        <v>4373.6260371233057</v>
      </c>
      <c r="G25" s="296">
        <v>4309.0817155775503</v>
      </c>
      <c r="H25" s="296">
        <v>4149.1772273100814</v>
      </c>
      <c r="I25" s="296">
        <v>4275.3219926822512</v>
      </c>
      <c r="J25" s="296">
        <v>3915.923650986299</v>
      </c>
      <c r="K25" s="296">
        <v>4045.2781385966459</v>
      </c>
      <c r="L25" s="296">
        <v>4391.7591357774872</v>
      </c>
      <c r="M25" s="296">
        <v>4133.1908299779579</v>
      </c>
      <c r="N25" s="296">
        <v>4413.9979819703922</v>
      </c>
      <c r="O25" s="296">
        <v>4114.7338902527626</v>
      </c>
      <c r="P25" s="296">
        <v>4118.0355549544893</v>
      </c>
      <c r="Q25" s="296">
        <v>3927.5307013143101</v>
      </c>
      <c r="R25" s="296">
        <v>4181.1136634459699</v>
      </c>
      <c r="S25" s="296">
        <v>4105.0357467148879</v>
      </c>
      <c r="T25" s="296">
        <v>4084.9098098613149</v>
      </c>
      <c r="U25" s="296">
        <v>4015.4180690221369</v>
      </c>
      <c r="V25" s="296">
        <v>4036.498716260724</v>
      </c>
      <c r="W25" s="296">
        <v>3989.155163722648</v>
      </c>
      <c r="DA25" s="70" t="s">
        <v>1001</v>
      </c>
    </row>
    <row r="26" spans="1:105" ht="12" customHeight="1" x14ac:dyDescent="0.25">
      <c r="A26" s="46" t="s">
        <v>30</v>
      </c>
      <c r="B26" s="231">
        <v>0.5420733042411785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0.2267576193987309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1367.6978358003021</v>
      </c>
      <c r="C27" s="231">
        <v>1528.6713791912291</v>
      </c>
      <c r="D27" s="231">
        <v>1778.8444053176549</v>
      </c>
      <c r="E27" s="231">
        <v>1915.2436934722671</v>
      </c>
      <c r="F27" s="231">
        <v>1841.7803008179731</v>
      </c>
      <c r="G27" s="231">
        <v>1783.0687580930301</v>
      </c>
      <c r="H27" s="231">
        <v>2153.193112265149</v>
      </c>
      <c r="I27" s="231">
        <v>2292.9810088531899</v>
      </c>
      <c r="J27" s="231">
        <v>1987.4675365085659</v>
      </c>
      <c r="K27" s="231">
        <v>2142.9112956284571</v>
      </c>
      <c r="L27" s="231">
        <v>2410.620113056325</v>
      </c>
      <c r="M27" s="231">
        <v>2082.6731343220808</v>
      </c>
      <c r="N27" s="231">
        <v>2433.4964822764532</v>
      </c>
      <c r="O27" s="231">
        <v>2161.9075303844952</v>
      </c>
      <c r="P27" s="231">
        <v>2174.103903948464</v>
      </c>
      <c r="Q27" s="231">
        <v>2214.0572454781918</v>
      </c>
      <c r="R27" s="231">
        <v>2501.742156873564</v>
      </c>
      <c r="S27" s="231">
        <v>2499.4001174591758</v>
      </c>
      <c r="T27" s="231">
        <v>2562.0120453132658</v>
      </c>
      <c r="U27" s="231">
        <v>2299.25939280374</v>
      </c>
      <c r="V27" s="231">
        <v>2500.3235780817199</v>
      </c>
      <c r="W27" s="231">
        <v>2362.8123929740541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0.15422819787325609</v>
      </c>
      <c r="H28" s="231">
        <v>0</v>
      </c>
      <c r="I28" s="231">
        <v>0.40858530044694991</v>
      </c>
      <c r="J28" s="231">
        <v>0</v>
      </c>
      <c r="K28" s="231">
        <v>0</v>
      </c>
      <c r="L28" s="231">
        <v>0</v>
      </c>
      <c r="M28" s="231">
        <v>0.19356643241676569</v>
      </c>
      <c r="N28" s="231">
        <v>0.17979632122349959</v>
      </c>
      <c r="O28" s="231">
        <v>0.8022518072720628</v>
      </c>
      <c r="P28" s="231">
        <v>1.0594457748934629</v>
      </c>
      <c r="Q28" s="231">
        <v>0.1561247521484512</v>
      </c>
      <c r="R28" s="231">
        <v>6.7188598284573853E-2</v>
      </c>
      <c r="S28" s="231">
        <v>9.2169141709704028E-2</v>
      </c>
      <c r="T28" s="231">
        <v>9.3959231044326047E-2</v>
      </c>
      <c r="U28" s="231">
        <v>9.7258296138506159E-2</v>
      </c>
      <c r="V28" s="231">
        <v>6.9331956618615354E-2</v>
      </c>
      <c r="W28" s="231">
        <v>8.5330176226872653E-2</v>
      </c>
      <c r="DA28" s="73" t="s">
        <v>1004</v>
      </c>
    </row>
    <row r="29" spans="1:105" ht="12" customHeight="1" x14ac:dyDescent="0.25">
      <c r="A29" s="46" t="s">
        <v>160</v>
      </c>
      <c r="B29" s="231">
        <v>0.88246259462401389</v>
      </c>
      <c r="C29" s="231">
        <v>0.60685512184788115</v>
      </c>
      <c r="D29" s="231">
        <v>0.38634162837461011</v>
      </c>
      <c r="E29" s="231">
        <v>0.36836459842069402</v>
      </c>
      <c r="F29" s="231">
        <v>0.37620482941584682</v>
      </c>
      <c r="G29" s="231">
        <v>0.27002133768468412</v>
      </c>
      <c r="H29" s="231">
        <v>0.26428220024198318</v>
      </c>
      <c r="I29" s="231">
        <v>0.1193045561052937</v>
      </c>
      <c r="J29" s="231">
        <v>0.13316401880927381</v>
      </c>
      <c r="K29" s="231">
        <v>0.1429321936172219</v>
      </c>
      <c r="L29" s="231">
        <v>0.1540600126847452</v>
      </c>
      <c r="M29" s="231">
        <v>0.17078422228045881</v>
      </c>
      <c r="N29" s="231">
        <v>0.31646417500309609</v>
      </c>
      <c r="O29" s="231">
        <v>0.1768049442496365</v>
      </c>
      <c r="P29" s="231">
        <v>0.15544957541209259</v>
      </c>
      <c r="Q29" s="231">
        <v>0.15022770713385419</v>
      </c>
      <c r="R29" s="231">
        <v>0.14857706367039539</v>
      </c>
      <c r="S29" s="231">
        <v>0.1442587308970468</v>
      </c>
      <c r="T29" s="231">
        <v>1.463514962590535</v>
      </c>
      <c r="U29" s="231">
        <v>0.80034377272184343</v>
      </c>
      <c r="V29" s="231">
        <v>0.34352203604694109</v>
      </c>
      <c r="W29" s="231">
        <v>0.39097589274437061</v>
      </c>
      <c r="DA29" s="73" t="s">
        <v>1005</v>
      </c>
    </row>
    <row r="30" spans="1:105" ht="12" customHeight="1" x14ac:dyDescent="0.25">
      <c r="A30" s="46" t="s">
        <v>70</v>
      </c>
      <c r="B30" s="231">
        <v>1.277194939139237</v>
      </c>
      <c r="C30" s="231">
        <v>2.2003245295607901</v>
      </c>
      <c r="D30" s="231">
        <v>0</v>
      </c>
      <c r="E30" s="231">
        <v>0.1273895009999563</v>
      </c>
      <c r="F30" s="231">
        <v>0</v>
      </c>
      <c r="G30" s="231">
        <v>0</v>
      </c>
      <c r="H30" s="231">
        <v>0.27356637331715172</v>
      </c>
      <c r="I30" s="231">
        <v>0.1235530357855273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1.8687094339578061E-4</v>
      </c>
      <c r="S30" s="231">
        <v>2.0653097551573521E-4</v>
      </c>
      <c r="T30" s="231">
        <v>2.0277644525948339E-4</v>
      </c>
      <c r="U30" s="231">
        <v>0</v>
      </c>
      <c r="V30" s="231">
        <v>0</v>
      </c>
      <c r="W30" s="231">
        <v>0</v>
      </c>
      <c r="DA30" s="73" t="s">
        <v>1006</v>
      </c>
    </row>
    <row r="31" spans="1:105" ht="12" customHeight="1" x14ac:dyDescent="0.25">
      <c r="A31" s="46" t="s">
        <v>34</v>
      </c>
      <c r="B31" s="231">
        <v>88.608745468087776</v>
      </c>
      <c r="C31" s="231">
        <v>81.097628641089727</v>
      </c>
      <c r="D31" s="231">
        <v>81.014946621458506</v>
      </c>
      <c r="E31" s="231">
        <v>64.744411876707616</v>
      </c>
      <c r="F31" s="231">
        <v>30.95986120913593</v>
      </c>
      <c r="G31" s="231">
        <v>29.412224492608189</v>
      </c>
      <c r="H31" s="231">
        <v>22.334282215966621</v>
      </c>
      <c r="I31" s="231">
        <v>33.711290058968103</v>
      </c>
      <c r="J31" s="231">
        <v>27.86705852025138</v>
      </c>
      <c r="K31" s="231">
        <v>17.044608324739659</v>
      </c>
      <c r="L31" s="231">
        <v>25.832335533065098</v>
      </c>
      <c r="M31" s="231">
        <v>30.29590078069236</v>
      </c>
      <c r="N31" s="231">
        <v>26.25882451380479</v>
      </c>
      <c r="O31" s="231">
        <v>15.25597351517813</v>
      </c>
      <c r="P31" s="231">
        <v>48.104739928217747</v>
      </c>
      <c r="Q31" s="231">
        <v>7.6559556101348862</v>
      </c>
      <c r="R31" s="231">
        <v>0.47936705207784241</v>
      </c>
      <c r="S31" s="231">
        <v>0.70069855827843053</v>
      </c>
      <c r="T31" s="231">
        <v>0.71295209282757155</v>
      </c>
      <c r="U31" s="231">
        <v>43.272130516469247</v>
      </c>
      <c r="V31" s="231">
        <v>22.178745831984632</v>
      </c>
      <c r="W31" s="231">
        <v>30.98585631404789</v>
      </c>
      <c r="DA31" s="73" t="s">
        <v>1007</v>
      </c>
    </row>
    <row r="32" spans="1:105" ht="12" customHeight="1" x14ac:dyDescent="0.25">
      <c r="A32" s="46" t="s">
        <v>162</v>
      </c>
      <c r="B32" s="231">
        <v>304.32251023698723</v>
      </c>
      <c r="C32" s="231">
        <v>239.81612973278649</v>
      </c>
      <c r="D32" s="231">
        <v>194.22059934704521</v>
      </c>
      <c r="E32" s="231">
        <v>186.55334934271079</v>
      </c>
      <c r="F32" s="231">
        <v>197.674214089179</v>
      </c>
      <c r="G32" s="231">
        <v>221.95244367629351</v>
      </c>
      <c r="H32" s="231">
        <v>206.3920200771461</v>
      </c>
      <c r="I32" s="231">
        <v>178.51901543499059</v>
      </c>
      <c r="J32" s="231">
        <v>194.75970823416691</v>
      </c>
      <c r="K32" s="231">
        <v>192.8610525666891</v>
      </c>
      <c r="L32" s="231">
        <v>235.79371723902301</v>
      </c>
      <c r="M32" s="231">
        <v>264.64325942782762</v>
      </c>
      <c r="N32" s="231">
        <v>242.31789921902259</v>
      </c>
      <c r="O32" s="231">
        <v>292.33637239687278</v>
      </c>
      <c r="P32" s="231">
        <v>232.46581029120779</v>
      </c>
      <c r="Q32" s="231">
        <v>304.8462914383768</v>
      </c>
      <c r="R32" s="231">
        <v>329.67511386675358</v>
      </c>
      <c r="S32" s="231">
        <v>387.08383762036652</v>
      </c>
      <c r="T32" s="231">
        <v>358.42861486619393</v>
      </c>
      <c r="U32" s="231">
        <v>383.55767018731058</v>
      </c>
      <c r="V32" s="231">
        <v>403.85828713308649</v>
      </c>
      <c r="W32" s="231">
        <v>405.04566976238772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8.5521814457860703</v>
      </c>
      <c r="R34" s="231">
        <v>11.931058496784781</v>
      </c>
      <c r="S34" s="231">
        <v>15.883842395548029</v>
      </c>
      <c r="T34" s="231">
        <v>18.14102860252278</v>
      </c>
      <c r="U34" s="231">
        <v>14.86570324393856</v>
      </c>
      <c r="V34" s="231">
        <v>12.542027651482989</v>
      </c>
      <c r="W34" s="231">
        <v>1.855542110395793</v>
      </c>
      <c r="DA34" s="73" t="s">
        <v>1010</v>
      </c>
    </row>
    <row r="35" spans="1:105" ht="12" customHeight="1" x14ac:dyDescent="0.25">
      <c r="A35" s="46" t="s">
        <v>79</v>
      </c>
      <c r="B35" s="231">
        <v>2018.2230970863041</v>
      </c>
      <c r="C35" s="231">
        <v>2000.537399049279</v>
      </c>
      <c r="D35" s="231">
        <v>2099.9611536216298</v>
      </c>
      <c r="E35" s="231">
        <v>2179.6640383720828</v>
      </c>
      <c r="F35" s="231">
        <v>2302.8354561776018</v>
      </c>
      <c r="G35" s="231">
        <v>2274.224039780061</v>
      </c>
      <c r="H35" s="231">
        <v>1766.7199641782599</v>
      </c>
      <c r="I35" s="231">
        <v>1769.4592354427641</v>
      </c>
      <c r="J35" s="231">
        <v>1705.6961837045039</v>
      </c>
      <c r="K35" s="231">
        <v>1692.3182498831441</v>
      </c>
      <c r="L35" s="231">
        <v>1719.358909936389</v>
      </c>
      <c r="M35" s="231">
        <v>1755.21418479266</v>
      </c>
      <c r="N35" s="231">
        <v>1711.201757845487</v>
      </c>
      <c r="O35" s="231">
        <v>1644.2549572046951</v>
      </c>
      <c r="P35" s="231">
        <v>1662.1462054362939</v>
      </c>
      <c r="Q35" s="231">
        <v>1392.1126748825379</v>
      </c>
      <c r="R35" s="231">
        <v>1337.070014623891</v>
      </c>
      <c r="S35" s="231">
        <v>1201.7306162779371</v>
      </c>
      <c r="T35" s="231">
        <v>1144.0574920164249</v>
      </c>
      <c r="U35" s="231">
        <v>1273.5655702018189</v>
      </c>
      <c r="V35" s="231">
        <v>1097.1832235697841</v>
      </c>
      <c r="W35" s="231">
        <v>1187.979396492791</v>
      </c>
      <c r="DA35" s="73" t="s">
        <v>1011</v>
      </c>
    </row>
    <row r="36" spans="1:105" ht="12" customHeight="1" x14ac:dyDescent="0.25">
      <c r="A36" s="57" t="s">
        <v>1012</v>
      </c>
      <c r="B36" s="263">
        <v>1103.5899083505039</v>
      </c>
      <c r="C36" s="263">
        <v>1036.482951563245</v>
      </c>
      <c r="D36" s="263">
        <v>1015.110908531378</v>
      </c>
      <c r="E36" s="263">
        <v>1033.1459519647251</v>
      </c>
      <c r="F36" s="263">
        <v>1057.249685901128</v>
      </c>
      <c r="G36" s="263">
        <v>1087.3266913731679</v>
      </c>
      <c r="H36" s="263">
        <v>1035.908852473362</v>
      </c>
      <c r="I36" s="263">
        <v>1008.639020666326</v>
      </c>
      <c r="J36" s="263">
        <v>977.03270845123654</v>
      </c>
      <c r="K36" s="263">
        <v>994.81568948544339</v>
      </c>
      <c r="L36" s="263">
        <v>1122.226623710766</v>
      </c>
      <c r="M36" s="263">
        <v>1118.2590977440159</v>
      </c>
      <c r="N36" s="263">
        <v>1135.9158418535719</v>
      </c>
      <c r="O36" s="263">
        <v>1152.158601472999</v>
      </c>
      <c r="P36" s="263">
        <v>1071.5061263138309</v>
      </c>
      <c r="Q36" s="263">
        <v>1130.6810770291049</v>
      </c>
      <c r="R36" s="263">
        <v>1209.432273814077</v>
      </c>
      <c r="S36" s="263">
        <v>1256.4595099622729</v>
      </c>
      <c r="T36" s="263">
        <v>1223.7399891110499</v>
      </c>
      <c r="U36" s="263">
        <v>1234.463262188016</v>
      </c>
      <c r="V36" s="263">
        <v>1259.6028192230081</v>
      </c>
      <c r="W36" s="263">
        <v>1250.679194665297</v>
      </c>
      <c r="DA36" s="70" t="s">
        <v>1013</v>
      </c>
    </row>
    <row r="37" spans="1:105" ht="12" customHeight="1" x14ac:dyDescent="0.25">
      <c r="A37" s="60" t="s">
        <v>1014</v>
      </c>
      <c r="B37" s="264">
        <v>1097.427382640142</v>
      </c>
      <c r="C37" s="264">
        <v>1029.662602633648</v>
      </c>
      <c r="D37" s="264">
        <v>1006.900958316342</v>
      </c>
      <c r="E37" s="264">
        <v>1025.2479379765639</v>
      </c>
      <c r="F37" s="264">
        <v>1049.5896774967041</v>
      </c>
      <c r="G37" s="264">
        <v>1079.5743526390311</v>
      </c>
      <c r="H37" s="264">
        <v>1026.681967120704</v>
      </c>
      <c r="I37" s="264">
        <v>998.27467314432226</v>
      </c>
      <c r="J37" s="264">
        <v>967.18288662495934</v>
      </c>
      <c r="K37" s="264">
        <v>982.94730273535254</v>
      </c>
      <c r="L37" s="264">
        <v>1110.5323101444319</v>
      </c>
      <c r="M37" s="264">
        <v>1106.84455345365</v>
      </c>
      <c r="N37" s="264">
        <v>1126.225580356914</v>
      </c>
      <c r="O37" s="264">
        <v>1143.2504542337681</v>
      </c>
      <c r="P37" s="264">
        <v>1062.103267266119</v>
      </c>
      <c r="Q37" s="264">
        <v>1120.3607555979131</v>
      </c>
      <c r="R37" s="264">
        <v>1200.010150788811</v>
      </c>
      <c r="S37" s="264">
        <v>1247.4828213831579</v>
      </c>
      <c r="T37" s="264">
        <v>1212.866856897489</v>
      </c>
      <c r="U37" s="264">
        <v>1225.6658272421889</v>
      </c>
      <c r="V37" s="264">
        <v>1250.1871681101661</v>
      </c>
      <c r="W37" s="264">
        <v>1241.226928466773</v>
      </c>
      <c r="DA37" s="72" t="s">
        <v>1015</v>
      </c>
    </row>
    <row r="38" spans="1:105" ht="12" customHeight="1" x14ac:dyDescent="0.25">
      <c r="A38" s="59" t="s">
        <v>30</v>
      </c>
      <c r="B38" s="232">
        <v>1.9375867045207891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1.050770521722685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0.74873317195649025</v>
      </c>
      <c r="H39" s="297">
        <v>0</v>
      </c>
      <c r="I39" s="297">
        <v>2.2764933519905002</v>
      </c>
      <c r="J39" s="297">
        <v>0</v>
      </c>
      <c r="K39" s="297">
        <v>0</v>
      </c>
      <c r="L39" s="297">
        <v>0</v>
      </c>
      <c r="M39" s="297">
        <v>0.80845961889635187</v>
      </c>
      <c r="N39" s="297">
        <v>0.83315689570558915</v>
      </c>
      <c r="O39" s="297">
        <v>3.1269229366370261</v>
      </c>
      <c r="P39" s="297">
        <v>4.8152919425527996</v>
      </c>
      <c r="Q39" s="297">
        <v>0.5732083558261365</v>
      </c>
      <c r="R39" s="297">
        <v>0.24440492080826301</v>
      </c>
      <c r="S39" s="297">
        <v>0.29685862031422983</v>
      </c>
      <c r="T39" s="297">
        <v>0.31656771332022582</v>
      </c>
      <c r="U39" s="297">
        <v>0.31006511965152173</v>
      </c>
      <c r="V39" s="297">
        <v>0.21440541677844291</v>
      </c>
      <c r="W39" s="297">
        <v>0.26117971122643968</v>
      </c>
      <c r="DA39" s="122" t="s">
        <v>1017</v>
      </c>
    </row>
    <row r="40" spans="1:105" ht="12" customHeight="1" x14ac:dyDescent="0.25">
      <c r="A40" s="59" t="s">
        <v>160</v>
      </c>
      <c r="B40" s="297">
        <v>3.1542741123803162</v>
      </c>
      <c r="C40" s="297">
        <v>2.5754162935515241</v>
      </c>
      <c r="D40" s="297">
        <v>1.998940808062061</v>
      </c>
      <c r="E40" s="297">
        <v>2.0190689931385961</v>
      </c>
      <c r="F40" s="297">
        <v>1.9937383002536411</v>
      </c>
      <c r="G40" s="297">
        <v>1.310875283822829</v>
      </c>
      <c r="H40" s="297">
        <v>1.3112354006150491</v>
      </c>
      <c r="I40" s="297">
        <v>0.66472295635398715</v>
      </c>
      <c r="J40" s="297">
        <v>0.66084489708456762</v>
      </c>
      <c r="K40" s="297">
        <v>0.72793737582453255</v>
      </c>
      <c r="L40" s="297">
        <v>0.72511224212616421</v>
      </c>
      <c r="M40" s="297">
        <v>0.71330625633006428</v>
      </c>
      <c r="N40" s="297">
        <v>1.4664610924928581</v>
      </c>
      <c r="O40" s="297">
        <v>0.68912956066116116</v>
      </c>
      <c r="P40" s="297">
        <v>0.70653459166456767</v>
      </c>
      <c r="Q40" s="297">
        <v>0.55155749373967022</v>
      </c>
      <c r="R40" s="297">
        <v>0.54046320964288475</v>
      </c>
      <c r="S40" s="297">
        <v>0.46462890971968629</v>
      </c>
      <c r="T40" s="297">
        <v>4.9308788499839364</v>
      </c>
      <c r="U40" s="297">
        <v>2.551542619027011</v>
      </c>
      <c r="V40" s="297">
        <v>1.062323766749836</v>
      </c>
      <c r="W40" s="297">
        <v>1.196704088504104</v>
      </c>
      <c r="DA40" s="122" t="s">
        <v>1018</v>
      </c>
    </row>
    <row r="41" spans="1:105" ht="12" customHeight="1" x14ac:dyDescent="0.25">
      <c r="A41" s="59" t="s">
        <v>70</v>
      </c>
      <c r="B41" s="297">
        <v>4.5652053214861787</v>
      </c>
      <c r="C41" s="297">
        <v>9.3378986854005994</v>
      </c>
      <c r="D41" s="297">
        <v>0</v>
      </c>
      <c r="E41" s="297">
        <v>0.69824351369037652</v>
      </c>
      <c r="F41" s="297">
        <v>0</v>
      </c>
      <c r="G41" s="297">
        <v>0</v>
      </c>
      <c r="H41" s="297">
        <v>1.3572987994760071</v>
      </c>
      <c r="I41" s="297">
        <v>0.68839398841886745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6.7976084169175542E-4</v>
      </c>
      <c r="S41" s="297">
        <v>6.6519552321379644E-4</v>
      </c>
      <c r="T41" s="297">
        <v>6.8319498656513311E-4</v>
      </c>
      <c r="U41" s="297">
        <v>0</v>
      </c>
      <c r="V41" s="297">
        <v>0</v>
      </c>
      <c r="W41" s="297">
        <v>0</v>
      </c>
      <c r="DA41" s="122" t="s">
        <v>1019</v>
      </c>
    </row>
    <row r="42" spans="1:105" ht="12" customHeight="1" x14ac:dyDescent="0.25">
      <c r="A42" s="59" t="s">
        <v>162</v>
      </c>
      <c r="B42" s="297">
        <v>1087.770316501754</v>
      </c>
      <c r="C42" s="297">
        <v>1017.749287654696</v>
      </c>
      <c r="D42" s="297">
        <v>1004.90201750828</v>
      </c>
      <c r="E42" s="297">
        <v>1022.530625469735</v>
      </c>
      <c r="F42" s="297">
        <v>1047.59593919645</v>
      </c>
      <c r="G42" s="297">
        <v>1077.514744183251</v>
      </c>
      <c r="H42" s="297">
        <v>1024.013432920613</v>
      </c>
      <c r="I42" s="297">
        <v>994.64506284755896</v>
      </c>
      <c r="J42" s="297">
        <v>966.52204172787481</v>
      </c>
      <c r="K42" s="297">
        <v>982.21936535952796</v>
      </c>
      <c r="L42" s="297">
        <v>1109.8071979023059</v>
      </c>
      <c r="M42" s="297">
        <v>1105.322787578423</v>
      </c>
      <c r="N42" s="297">
        <v>1122.8751918469929</v>
      </c>
      <c r="O42" s="297">
        <v>1139.4344017364699</v>
      </c>
      <c r="P42" s="297">
        <v>1056.5814407319019</v>
      </c>
      <c r="Q42" s="297">
        <v>1119.235989748347</v>
      </c>
      <c r="R42" s="297">
        <v>1199.224602897518</v>
      </c>
      <c r="S42" s="297">
        <v>1246.720668657601</v>
      </c>
      <c r="T42" s="297">
        <v>1207.618727139198</v>
      </c>
      <c r="U42" s="297">
        <v>1222.8042195035109</v>
      </c>
      <c r="V42" s="297">
        <v>1248.9104389266381</v>
      </c>
      <c r="W42" s="297">
        <v>1239.769044667042</v>
      </c>
      <c r="DA42" s="122" t="s">
        <v>1020</v>
      </c>
    </row>
    <row r="43" spans="1:105" ht="12" customHeight="1" x14ac:dyDescent="0.25">
      <c r="A43" s="60" t="s">
        <v>1021</v>
      </c>
      <c r="B43" s="264">
        <v>6.1625257103624671</v>
      </c>
      <c r="C43" s="264">
        <v>6.8203489295969133</v>
      </c>
      <c r="D43" s="264">
        <v>8.2099502150355743</v>
      </c>
      <c r="E43" s="264">
        <v>7.8980139881616296</v>
      </c>
      <c r="F43" s="264">
        <v>7.6600084044246044</v>
      </c>
      <c r="G43" s="264">
        <v>7.7523387341370826</v>
      </c>
      <c r="H43" s="264">
        <v>9.2268853526585044</v>
      </c>
      <c r="I43" s="264">
        <v>10.36434752200339</v>
      </c>
      <c r="J43" s="264">
        <v>9.8498218262772319</v>
      </c>
      <c r="K43" s="264">
        <v>11.868386750090799</v>
      </c>
      <c r="L43" s="264">
        <v>11.694313566333721</v>
      </c>
      <c r="M43" s="264">
        <v>11.41454429036593</v>
      </c>
      <c r="N43" s="264">
        <v>9.690261496657639</v>
      </c>
      <c r="O43" s="264">
        <v>8.9081472392305958</v>
      </c>
      <c r="P43" s="264">
        <v>9.402859047711603</v>
      </c>
      <c r="Q43" s="264">
        <v>10.320321431191591</v>
      </c>
      <c r="R43" s="264">
        <v>9.4221230252659041</v>
      </c>
      <c r="S43" s="264">
        <v>8.9766885791155797</v>
      </c>
      <c r="T43" s="264">
        <v>10.87313221356076</v>
      </c>
      <c r="U43" s="264">
        <v>8.7974349458269767</v>
      </c>
      <c r="V43" s="264">
        <v>9.4156511128421627</v>
      </c>
      <c r="W43" s="264">
        <v>9.452266198524244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212.06503093359467</v>
      </c>
      <c r="C44" s="263">
        <f t="shared" si="1"/>
        <v>205.73829046202869</v>
      </c>
      <c r="D44" s="263">
        <f t="shared" si="1"/>
        <v>210.21690516375733</v>
      </c>
      <c r="E44" s="263">
        <f t="shared" si="1"/>
        <v>216.7917197545033</v>
      </c>
      <c r="F44" s="263">
        <f t="shared" si="1"/>
        <v>220.23156846604823</v>
      </c>
      <c r="G44" s="263">
        <f t="shared" si="1"/>
        <v>222.10839831530785</v>
      </c>
      <c r="H44" s="263">
        <f t="shared" si="1"/>
        <v>212.26703512008186</v>
      </c>
      <c r="I44" s="263">
        <f t="shared" si="1"/>
        <v>211.99847536256502</v>
      </c>
      <c r="J44" s="263">
        <f t="shared" si="1"/>
        <v>200.15058383843316</v>
      </c>
      <c r="K44" s="263">
        <f t="shared" si="1"/>
        <v>204.84113041194013</v>
      </c>
      <c r="L44" s="263">
        <f t="shared" si="1"/>
        <v>227.18014323480142</v>
      </c>
      <c r="M44" s="263">
        <f t="shared" si="1"/>
        <v>220.76488930993418</v>
      </c>
      <c r="N44" s="263">
        <f t="shared" si="1"/>
        <v>229.38991190167096</v>
      </c>
      <c r="O44" s="263">
        <f t="shared" si="1"/>
        <v>224.53078874996723</v>
      </c>
      <c r="P44" s="263">
        <f t="shared" si="1"/>
        <v>215.298255302629</v>
      </c>
      <c r="Q44" s="263">
        <f t="shared" si="1"/>
        <v>217.60395825346282</v>
      </c>
      <c r="R44" s="263">
        <f t="shared" si="1"/>
        <v>232.576652980522</v>
      </c>
      <c r="S44" s="263">
        <f t="shared" si="1"/>
        <v>236.34122097331357</v>
      </c>
      <c r="T44" s="263">
        <f t="shared" si="1"/>
        <v>231.62918987939358</v>
      </c>
      <c r="U44" s="263">
        <f t="shared" si="1"/>
        <v>231.64827726097255</v>
      </c>
      <c r="V44" s="263">
        <f t="shared" si="1"/>
        <v>235.01185615719271</v>
      </c>
      <c r="W44" s="263">
        <f t="shared" si="1"/>
        <v>232.90749705565119</v>
      </c>
      <c r="DA44" s="70"/>
    </row>
    <row r="45" spans="1:105" ht="12" customHeight="1" x14ac:dyDescent="0.25">
      <c r="A45" s="60" t="s">
        <v>1024</v>
      </c>
      <c r="B45" s="264">
        <v>111.312035925332</v>
      </c>
      <c r="C45" s="264">
        <v>102.6310562556254</v>
      </c>
      <c r="D45" s="264">
        <v>98.416733792013446</v>
      </c>
      <c r="E45" s="264">
        <v>100.46966607735899</v>
      </c>
      <c r="F45" s="264">
        <v>103.4342176459417</v>
      </c>
      <c r="G45" s="264">
        <v>106.8021446199607</v>
      </c>
      <c r="H45" s="264">
        <v>99.658775487231196</v>
      </c>
      <c r="I45" s="264">
        <v>95.290066498680844</v>
      </c>
      <c r="J45" s="264">
        <v>92.882140410556971</v>
      </c>
      <c r="K45" s="264">
        <v>92.616515771216356</v>
      </c>
      <c r="L45" s="264">
        <v>106.2926799431844</v>
      </c>
      <c r="M45" s="264">
        <v>106.5340182428364</v>
      </c>
      <c r="N45" s="264">
        <v>109.6819382684632</v>
      </c>
      <c r="O45" s="264">
        <v>112.9333617208826</v>
      </c>
      <c r="P45" s="264">
        <v>103.2582602049206</v>
      </c>
      <c r="Q45" s="264">
        <v>109.4216184836347</v>
      </c>
      <c r="R45" s="264">
        <v>118.81538359798149</v>
      </c>
      <c r="S45" s="264">
        <v>124.8273230770418</v>
      </c>
      <c r="T45" s="264">
        <v>118.9002980563227</v>
      </c>
      <c r="U45" s="264">
        <v>122.5441031529039</v>
      </c>
      <c r="V45" s="264">
        <v>124.78958229296281</v>
      </c>
      <c r="W45" s="264">
        <v>123.8342706208791</v>
      </c>
      <c r="DA45" s="72" t="s">
        <v>1025</v>
      </c>
    </row>
    <row r="46" spans="1:105" ht="12" customHeight="1" x14ac:dyDescent="0.25">
      <c r="A46" s="60" t="s">
        <v>1026</v>
      </c>
      <c r="B46" s="264">
        <v>94.446854154293675</v>
      </c>
      <c r="C46" s="264">
        <v>96.229512716767161</v>
      </c>
      <c r="D46" s="264">
        <v>103.75962144069371</v>
      </c>
      <c r="E46" s="264">
        <v>108.56178901318491</v>
      </c>
      <c r="F46" s="264">
        <v>109.23425376304149</v>
      </c>
      <c r="G46" s="264">
        <v>107.622215893583</v>
      </c>
      <c r="H46" s="264">
        <v>103.62849368208209</v>
      </c>
      <c r="I46" s="264">
        <v>106.7790440937048</v>
      </c>
      <c r="J46" s="264">
        <v>97.802828631842033</v>
      </c>
      <c r="K46" s="264">
        <v>101.0335440165325</v>
      </c>
      <c r="L46" s="264">
        <v>109.6871401056525</v>
      </c>
      <c r="M46" s="264">
        <v>103.2292226497369</v>
      </c>
      <c r="N46" s="264">
        <v>110.2425702562446</v>
      </c>
      <c r="O46" s="264">
        <v>102.7682481584296</v>
      </c>
      <c r="P46" s="264">
        <v>102.8507094564025</v>
      </c>
      <c r="Q46" s="264">
        <v>98.092722525423468</v>
      </c>
      <c r="R46" s="264">
        <v>104.42612766805711</v>
      </c>
      <c r="S46" s="264">
        <v>102.52603049664179</v>
      </c>
      <c r="T46" s="264">
        <v>102.02337167880469</v>
      </c>
      <c r="U46" s="264">
        <v>100.2877686828395</v>
      </c>
      <c r="V46" s="264">
        <v>100.8142720350702</v>
      </c>
      <c r="W46" s="264">
        <v>99.631834947835912</v>
      </c>
      <c r="DA46" s="72" t="s">
        <v>1027</v>
      </c>
    </row>
    <row r="47" spans="1:105" ht="12" customHeight="1" x14ac:dyDescent="0.25">
      <c r="A47" s="64" t="s">
        <v>30</v>
      </c>
      <c r="B47" s="231">
        <v>1.3538645593165029E-2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5.6634241542050283E-3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34.159173920877407</v>
      </c>
      <c r="C48" s="231">
        <v>38.179596503569471</v>
      </c>
      <c r="D48" s="231">
        <v>44.427836199557802</v>
      </c>
      <c r="E48" s="231">
        <v>47.834500219049282</v>
      </c>
      <c r="F48" s="231">
        <v>45.999702546047658</v>
      </c>
      <c r="G48" s="231">
        <v>44.53334225314655</v>
      </c>
      <c r="H48" s="231">
        <v>53.777447095295273</v>
      </c>
      <c r="I48" s="231">
        <v>57.26874389097263</v>
      </c>
      <c r="J48" s="231">
        <v>49.638339306114503</v>
      </c>
      <c r="K48" s="231">
        <v>53.520651805047628</v>
      </c>
      <c r="L48" s="231">
        <v>60.206859690519643</v>
      </c>
      <c r="M48" s="231">
        <v>52.016163185648502</v>
      </c>
      <c r="N48" s="231">
        <v>60.778212407774831</v>
      </c>
      <c r="O48" s="231">
        <v>53.99509555270015</v>
      </c>
      <c r="P48" s="231">
        <v>54.299708190718867</v>
      </c>
      <c r="Q48" s="231">
        <v>55.297569784347587</v>
      </c>
      <c r="R48" s="231">
        <v>62.482694060731617</v>
      </c>
      <c r="S48" s="231">
        <v>62.424200050145721</v>
      </c>
      <c r="T48" s="231">
        <v>63.987975086638208</v>
      </c>
      <c r="U48" s="231">
        <v>57.425550755541067</v>
      </c>
      <c r="V48" s="231">
        <v>62.447264100690298</v>
      </c>
      <c r="W48" s="231">
        <v>59.012829706480552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3.8519530387158391E-3</v>
      </c>
      <c r="H49" s="231">
        <v>0</v>
      </c>
      <c r="I49" s="231">
        <v>1.0204692859892161E-2</v>
      </c>
      <c r="J49" s="231">
        <v>0</v>
      </c>
      <c r="K49" s="231">
        <v>0</v>
      </c>
      <c r="L49" s="231">
        <v>0</v>
      </c>
      <c r="M49" s="231">
        <v>4.8344519213917164E-3</v>
      </c>
      <c r="N49" s="231">
        <v>4.4905341269430906E-3</v>
      </c>
      <c r="O49" s="231">
        <v>2.0036778808609532E-2</v>
      </c>
      <c r="P49" s="231">
        <v>2.6460371243585579E-2</v>
      </c>
      <c r="Q49" s="231">
        <v>3.899320758135288E-3</v>
      </c>
      <c r="R49" s="231">
        <v>1.678080460630218E-3</v>
      </c>
      <c r="S49" s="231">
        <v>2.3019863447816969E-3</v>
      </c>
      <c r="T49" s="231">
        <v>2.3466950306585618E-3</v>
      </c>
      <c r="U49" s="231">
        <v>2.4290914016833428E-3</v>
      </c>
      <c r="V49" s="231">
        <v>1.7316122775204929E-3</v>
      </c>
      <c r="W49" s="231">
        <v>2.1311785791686029E-3</v>
      </c>
      <c r="DA49" s="73" t="s">
        <v>1030</v>
      </c>
    </row>
    <row r="50" spans="1:105" ht="12" customHeight="1" x14ac:dyDescent="0.25">
      <c r="A50" s="64" t="s">
        <v>160</v>
      </c>
      <c r="B50" s="231">
        <v>2.2040097205236631E-2</v>
      </c>
      <c r="C50" s="231">
        <v>1.515661508658245E-2</v>
      </c>
      <c r="D50" s="231">
        <v>9.6491421797133027E-3</v>
      </c>
      <c r="E50" s="231">
        <v>9.2001537579269061E-3</v>
      </c>
      <c r="F50" s="231">
        <v>9.3959688035700623E-3</v>
      </c>
      <c r="G50" s="231">
        <v>6.7439646352309129E-3</v>
      </c>
      <c r="H50" s="231">
        <v>6.6006258151132917E-3</v>
      </c>
      <c r="I50" s="231">
        <v>2.9797115816660859E-3</v>
      </c>
      <c r="J50" s="231">
        <v>3.325860990229087E-3</v>
      </c>
      <c r="K50" s="231">
        <v>3.5698277301186659E-3</v>
      </c>
      <c r="L50" s="231">
        <v>3.84775250044278E-3</v>
      </c>
      <c r="M50" s="231">
        <v>4.2654508906247741E-3</v>
      </c>
      <c r="N50" s="231">
        <v>7.9039057536654175E-3</v>
      </c>
      <c r="O50" s="231">
        <v>4.4158224737998334E-3</v>
      </c>
      <c r="P50" s="231">
        <v>3.882457764745299E-3</v>
      </c>
      <c r="Q50" s="231">
        <v>3.75203809013648E-3</v>
      </c>
      <c r="R50" s="231">
        <v>3.7108121587401208E-3</v>
      </c>
      <c r="S50" s="231">
        <v>3.6029588914526698E-3</v>
      </c>
      <c r="T50" s="231">
        <v>3.6552271148168947E-2</v>
      </c>
      <c r="U50" s="231">
        <v>1.9989124361595029E-2</v>
      </c>
      <c r="V50" s="231">
        <v>8.5796940433959488E-3</v>
      </c>
      <c r="W50" s="231">
        <v>9.7648860512456713E-3</v>
      </c>
      <c r="DA50" s="73" t="s">
        <v>1031</v>
      </c>
    </row>
    <row r="51" spans="1:105" ht="12" customHeight="1" x14ac:dyDescent="0.25">
      <c r="A51" s="64" t="s">
        <v>70</v>
      </c>
      <c r="B51" s="231">
        <v>3.1898803167581917E-2</v>
      </c>
      <c r="C51" s="231">
        <v>5.4954585962080957E-2</v>
      </c>
      <c r="D51" s="231">
        <v>0</v>
      </c>
      <c r="E51" s="231">
        <v>3.181638521643943E-3</v>
      </c>
      <c r="F51" s="231">
        <v>0</v>
      </c>
      <c r="G51" s="231">
        <v>0</v>
      </c>
      <c r="H51" s="231">
        <v>6.832504285989598E-3</v>
      </c>
      <c r="I51" s="231">
        <v>3.085820220941293E-3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4.6672275769740591E-6</v>
      </c>
      <c r="S51" s="231">
        <v>5.1582501105314063E-6</v>
      </c>
      <c r="T51" s="231">
        <v>5.0644781905521251E-6</v>
      </c>
      <c r="U51" s="231">
        <v>0</v>
      </c>
      <c r="V51" s="231">
        <v>0</v>
      </c>
      <c r="W51" s="231">
        <v>0</v>
      </c>
      <c r="DA51" s="73" t="s">
        <v>1032</v>
      </c>
    </row>
    <row r="52" spans="1:105" ht="12" customHeight="1" x14ac:dyDescent="0.25">
      <c r="A52" s="64" t="s">
        <v>34</v>
      </c>
      <c r="B52" s="231">
        <v>2.2130630524717101</v>
      </c>
      <c r="C52" s="231">
        <v>2.025467854674734</v>
      </c>
      <c r="D52" s="231">
        <v>2.0234028155887711</v>
      </c>
      <c r="E52" s="231">
        <v>1.617035260136432</v>
      </c>
      <c r="F52" s="231">
        <v>0.77324336993651221</v>
      </c>
      <c r="G52" s="231">
        <v>0.73459010136913694</v>
      </c>
      <c r="H52" s="231">
        <v>0.55781372949730801</v>
      </c>
      <c r="I52" s="231">
        <v>0.84196215719505962</v>
      </c>
      <c r="J52" s="231">
        <v>0.69599854130026173</v>
      </c>
      <c r="K52" s="231">
        <v>0.42570056407037288</v>
      </c>
      <c r="L52" s="231">
        <v>0.64517996531016897</v>
      </c>
      <c r="M52" s="231">
        <v>0.75666051138536661</v>
      </c>
      <c r="N52" s="231">
        <v>0.65583181463469487</v>
      </c>
      <c r="O52" s="231">
        <v>0.38102820593580261</v>
      </c>
      <c r="P52" s="231">
        <v>1.201448254588372</v>
      </c>
      <c r="Q52" s="231">
        <v>0.19121264388349851</v>
      </c>
      <c r="R52" s="231">
        <v>1.197251474356811E-2</v>
      </c>
      <c r="S52" s="231">
        <v>1.7500418068831219E-2</v>
      </c>
      <c r="T52" s="231">
        <v>1.7806458340924421E-2</v>
      </c>
      <c r="U52" s="231">
        <v>1.080750582144522</v>
      </c>
      <c r="V52" s="231">
        <v>0.55392910363010672</v>
      </c>
      <c r="W52" s="231">
        <v>0.77389261517660524</v>
      </c>
      <c r="DA52" s="73" t="s">
        <v>1033</v>
      </c>
    </row>
    <row r="53" spans="1:105" ht="12" customHeight="1" x14ac:dyDescent="0.25">
      <c r="A53" s="64" t="s">
        <v>162</v>
      </c>
      <c r="B53" s="231">
        <v>7.6006595046927297</v>
      </c>
      <c r="C53" s="231">
        <v>5.9895692382817067</v>
      </c>
      <c r="D53" s="231">
        <v>4.8507901807351086</v>
      </c>
      <c r="E53" s="231">
        <v>4.6592954517552583</v>
      </c>
      <c r="F53" s="231">
        <v>4.9370465332307072</v>
      </c>
      <c r="G53" s="231">
        <v>5.5434116566148193</v>
      </c>
      <c r="H53" s="231">
        <v>5.1547796049345038</v>
      </c>
      <c r="I53" s="231">
        <v>4.4586325552378954</v>
      </c>
      <c r="J53" s="231">
        <v>4.8642547880156366</v>
      </c>
      <c r="K53" s="231">
        <v>4.8168345849096763</v>
      </c>
      <c r="L53" s="231">
        <v>5.8891067791336464</v>
      </c>
      <c r="M53" s="231">
        <v>6.6096435112755207</v>
      </c>
      <c r="N53" s="231">
        <v>6.0520526149116591</v>
      </c>
      <c r="O53" s="231">
        <v>7.3012976453676366</v>
      </c>
      <c r="P53" s="231">
        <v>5.8059900634035246</v>
      </c>
      <c r="Q53" s="231">
        <v>7.6137412927064441</v>
      </c>
      <c r="R53" s="231">
        <v>8.2338578428545386</v>
      </c>
      <c r="S53" s="231">
        <v>9.6676793551389242</v>
      </c>
      <c r="T53" s="231">
        <v>8.9519958816555452</v>
      </c>
      <c r="U53" s="231">
        <v>9.5796109503589975</v>
      </c>
      <c r="V53" s="231">
        <v>10.086632521060039</v>
      </c>
      <c r="W53" s="231">
        <v>10.11628820134499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0.2135964872961619</v>
      </c>
      <c r="R55" s="231">
        <v>0.2979862156565849</v>
      </c>
      <c r="S55" s="231">
        <v>0.39670965378390288</v>
      </c>
      <c r="T55" s="231">
        <v>0.45308439840776898</v>
      </c>
      <c r="U55" s="231">
        <v>0.37128094325652838</v>
      </c>
      <c r="V55" s="231">
        <v>0.31324558148238207</v>
      </c>
      <c r="W55" s="231">
        <v>4.6343413002063467E-2</v>
      </c>
      <c r="DA55" s="73" t="s">
        <v>1036</v>
      </c>
    </row>
    <row r="56" spans="1:105" ht="12" customHeight="1" x14ac:dyDescent="0.25">
      <c r="A56" s="64" t="s">
        <v>79</v>
      </c>
      <c r="B56" s="231">
        <v>50.406480130285857</v>
      </c>
      <c r="C56" s="231">
        <v>49.964767919192589</v>
      </c>
      <c r="D56" s="231">
        <v>52.447943102632323</v>
      </c>
      <c r="E56" s="231">
        <v>54.438576289964423</v>
      </c>
      <c r="F56" s="231">
        <v>57.514865345022997</v>
      </c>
      <c r="G56" s="231">
        <v>56.800275964778521</v>
      </c>
      <c r="H56" s="231">
        <v>44.125020122253943</v>
      </c>
      <c r="I56" s="231">
        <v>44.193435265636758</v>
      </c>
      <c r="J56" s="231">
        <v>42.600910135421408</v>
      </c>
      <c r="K56" s="231">
        <v>42.266787234774689</v>
      </c>
      <c r="L56" s="231">
        <v>42.942145918188587</v>
      </c>
      <c r="M56" s="231">
        <v>43.837655538615479</v>
      </c>
      <c r="N56" s="231">
        <v>42.738415554888633</v>
      </c>
      <c r="O56" s="231">
        <v>41.06637415314362</v>
      </c>
      <c r="P56" s="231">
        <v>41.513220118683392</v>
      </c>
      <c r="Q56" s="231">
        <v>34.768950958341499</v>
      </c>
      <c r="R56" s="231">
        <v>33.394223474223828</v>
      </c>
      <c r="S56" s="231">
        <v>30.01403091601804</v>
      </c>
      <c r="T56" s="231">
        <v>28.573605823105201</v>
      </c>
      <c r="U56" s="231">
        <v>31.808157235775109</v>
      </c>
      <c r="V56" s="231">
        <v>27.40288942188652</v>
      </c>
      <c r="W56" s="231">
        <v>29.670584947201291</v>
      </c>
      <c r="DA56" s="73" t="s">
        <v>1037</v>
      </c>
    </row>
    <row r="57" spans="1:105" ht="12" customHeight="1" x14ac:dyDescent="0.25">
      <c r="A57" s="60" t="s">
        <v>1038</v>
      </c>
      <c r="B57" s="264">
        <v>6.3061408539689969</v>
      </c>
      <c r="C57" s="264">
        <v>6.877721489636123</v>
      </c>
      <c r="D57" s="264">
        <v>8.040549931050192</v>
      </c>
      <c r="E57" s="264">
        <v>7.7602646639594077</v>
      </c>
      <c r="F57" s="264">
        <v>7.5630970570650593</v>
      </c>
      <c r="G57" s="264">
        <v>7.6840378017641324</v>
      </c>
      <c r="H57" s="264">
        <v>8.9797659507685843</v>
      </c>
      <c r="I57" s="264">
        <v>9.9293647701793795</v>
      </c>
      <c r="J57" s="264">
        <v>9.4656147960341457</v>
      </c>
      <c r="K57" s="264">
        <v>11.191070624191269</v>
      </c>
      <c r="L57" s="264">
        <v>11.200323185964519</v>
      </c>
      <c r="M57" s="264">
        <v>11.00164841736088</v>
      </c>
      <c r="N57" s="264">
        <v>9.4654033769631614</v>
      </c>
      <c r="O57" s="264">
        <v>8.8291788706550314</v>
      </c>
      <c r="P57" s="264">
        <v>9.1892856413059079</v>
      </c>
      <c r="Q57" s="264">
        <v>10.089617244404661</v>
      </c>
      <c r="R57" s="264">
        <v>9.3351417144834095</v>
      </c>
      <c r="S57" s="264">
        <v>8.9878673996299661</v>
      </c>
      <c r="T57" s="264">
        <v>10.705520144266179</v>
      </c>
      <c r="U57" s="264">
        <v>8.8164054252291333</v>
      </c>
      <c r="V57" s="264">
        <v>9.4080018291596925</v>
      </c>
      <c r="W57" s="264">
        <v>9.4413914869361655</v>
      </c>
      <c r="DA57" s="72" t="s">
        <v>1039</v>
      </c>
    </row>
    <row r="58" spans="1:105" ht="12" customHeight="1" x14ac:dyDescent="0.25">
      <c r="A58" s="132" t="s">
        <v>1040</v>
      </c>
      <c r="B58" s="318">
        <v>303.77090871215768</v>
      </c>
      <c r="C58" s="318">
        <v>302.64793565153582</v>
      </c>
      <c r="D58" s="318">
        <v>318.48527939340642</v>
      </c>
      <c r="E58" s="318">
        <v>329.76439816007269</v>
      </c>
      <c r="F58" s="318">
        <v>332.99223967711981</v>
      </c>
      <c r="G58" s="318">
        <v>332.36875145771529</v>
      </c>
      <c r="H58" s="318">
        <v>321.32460658677752</v>
      </c>
      <c r="I58" s="318">
        <v>326.78661728737848</v>
      </c>
      <c r="J58" s="318">
        <v>304.51128598806781</v>
      </c>
      <c r="K58" s="318">
        <v>314.84709940248558</v>
      </c>
      <c r="L58" s="318">
        <v>344.42893002737128</v>
      </c>
      <c r="M58" s="318">
        <v>330.27287085608782</v>
      </c>
      <c r="N58" s="318">
        <v>344.46830380176431</v>
      </c>
      <c r="O58" s="318">
        <v>329.36606563676429</v>
      </c>
      <c r="P58" s="318">
        <v>322.92384581494173</v>
      </c>
      <c r="Q58" s="318">
        <v>319.47633733622581</v>
      </c>
      <c r="R58" s="318">
        <v>338.65436741247822</v>
      </c>
      <c r="S58" s="318">
        <v>338.31702110918019</v>
      </c>
      <c r="T58" s="318">
        <v>336.74218362984482</v>
      </c>
      <c r="U58" s="318">
        <v>331.32732866326887</v>
      </c>
      <c r="V58" s="318">
        <v>335.63799442869328</v>
      </c>
      <c r="W58" s="318">
        <v>332.44310402303398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888.11674823985629</v>
      </c>
      <c r="C61" s="225">
        <v>969.05647153465884</v>
      </c>
      <c r="D61" s="225">
        <v>1016.819972197161</v>
      </c>
      <c r="E61" s="225">
        <v>1068.2392688767529</v>
      </c>
      <c r="F61" s="225">
        <v>1151.275302011423</v>
      </c>
      <c r="G61" s="225">
        <v>1165.384897072892</v>
      </c>
      <c r="H61" s="225">
        <v>1168.231916572028</v>
      </c>
      <c r="I61" s="225">
        <v>1218.5952684503959</v>
      </c>
      <c r="J61" s="225">
        <v>1053.738832250709</v>
      </c>
      <c r="K61" s="225">
        <v>419.97689768257368</v>
      </c>
      <c r="L61" s="225">
        <v>401.20101338067002</v>
      </c>
      <c r="M61" s="225">
        <v>343.4562766048997</v>
      </c>
      <c r="N61" s="225">
        <v>267.39092158522908</v>
      </c>
      <c r="O61" s="225">
        <v>531.67630055099301</v>
      </c>
      <c r="P61" s="225">
        <v>548.26990705058267</v>
      </c>
      <c r="Q61" s="225">
        <v>424.70628088590541</v>
      </c>
      <c r="R61" s="225">
        <v>502.41463894810119</v>
      </c>
      <c r="S61" s="225">
        <v>449.8970766219835</v>
      </c>
      <c r="T61" s="225">
        <v>329.32265968535091</v>
      </c>
      <c r="U61" s="225">
        <v>312.72389582774798</v>
      </c>
      <c r="V61" s="225">
        <v>465.08630422232449</v>
      </c>
      <c r="W61" s="225">
        <v>483.52932079201571</v>
      </c>
      <c r="DA61" s="89" t="s">
        <v>1042</v>
      </c>
    </row>
    <row r="62" spans="1:105" ht="12" customHeight="1" x14ac:dyDescent="0.25">
      <c r="A62" s="55" t="s">
        <v>92</v>
      </c>
      <c r="B62" s="261">
        <v>2.9141806558987779</v>
      </c>
      <c r="C62" s="261">
        <v>3.128552916291873</v>
      </c>
      <c r="D62" s="261">
        <v>3.2311434108467689</v>
      </c>
      <c r="E62" s="261">
        <v>3.2547079446817282</v>
      </c>
      <c r="F62" s="261">
        <v>3.4990351994823392</v>
      </c>
      <c r="G62" s="261">
        <v>3.6557011676816491</v>
      </c>
      <c r="H62" s="261">
        <v>3.8998023364818821</v>
      </c>
      <c r="I62" s="261">
        <v>4.0576967549178944</v>
      </c>
      <c r="J62" s="261">
        <v>3.654852981187187</v>
      </c>
      <c r="K62" s="261">
        <v>1.510963103607456</v>
      </c>
      <c r="L62" s="261">
        <v>1.428272125884358</v>
      </c>
      <c r="M62" s="261">
        <v>1.2742074105611221</v>
      </c>
      <c r="N62" s="261">
        <v>0.89826066681525119</v>
      </c>
      <c r="O62" s="261">
        <v>1.862049975086965</v>
      </c>
      <c r="P62" s="261">
        <v>1.878619434881478</v>
      </c>
      <c r="Q62" s="261">
        <v>1.602989177246517</v>
      </c>
      <c r="R62" s="261">
        <v>1.8124418065089909</v>
      </c>
      <c r="S62" s="261">
        <v>1.6555078970281381</v>
      </c>
      <c r="T62" s="261">
        <v>1.272144521298787</v>
      </c>
      <c r="U62" s="261">
        <v>1.1512720215821111</v>
      </c>
      <c r="V62" s="261">
        <v>1.7625283142014641</v>
      </c>
      <c r="W62" s="261">
        <v>1.8461515218778151</v>
      </c>
      <c r="DA62" s="67" t="s">
        <v>1043</v>
      </c>
    </row>
    <row r="63" spans="1:105" ht="12" customHeight="1" x14ac:dyDescent="0.25">
      <c r="A63" s="202" t="s">
        <v>93</v>
      </c>
      <c r="B63" s="226">
        <v>23.127143861577121</v>
      </c>
      <c r="C63" s="226">
        <v>24.828417286753151</v>
      </c>
      <c r="D63" s="226">
        <v>25.642582709750801</v>
      </c>
      <c r="E63" s="226">
        <v>25.829592517440311</v>
      </c>
      <c r="F63" s="226">
        <v>27.76859089753049</v>
      </c>
      <c r="G63" s="226">
        <v>29.011903105174419</v>
      </c>
      <c r="H63" s="226">
        <v>30.94910725077019</v>
      </c>
      <c r="I63" s="226">
        <v>32.202168526404627</v>
      </c>
      <c r="J63" s="226">
        <v>29.005171837145731</v>
      </c>
      <c r="K63" s="226">
        <v>11.99111008987442</v>
      </c>
      <c r="L63" s="226">
        <v>11.33486864033163</v>
      </c>
      <c r="M63" s="226">
        <v>10.11220015954917</v>
      </c>
      <c r="N63" s="226">
        <v>7.1286602031971258</v>
      </c>
      <c r="O63" s="226">
        <v>14.77736034110101</v>
      </c>
      <c r="P63" s="226">
        <v>14.908856746308651</v>
      </c>
      <c r="Q63" s="226">
        <v>12.72143552105819</v>
      </c>
      <c r="R63" s="226">
        <v>14.38366640552092</v>
      </c>
      <c r="S63" s="226">
        <v>13.13822779691</v>
      </c>
      <c r="T63" s="226">
        <v>10.095828924415221</v>
      </c>
      <c r="U63" s="226">
        <v>9.1365762150138394</v>
      </c>
      <c r="V63" s="226">
        <v>13.98754939922163</v>
      </c>
      <c r="W63" s="226">
        <v>14.651189091628099</v>
      </c>
      <c r="DA63" s="174" t="s">
        <v>1044</v>
      </c>
    </row>
    <row r="64" spans="1:105" ht="12" customHeight="1" x14ac:dyDescent="0.25">
      <c r="A64" s="202" t="s">
        <v>94</v>
      </c>
      <c r="B64" s="226">
        <v>25.88810979304872</v>
      </c>
      <c r="C64" s="226">
        <v>27.79248473370555</v>
      </c>
      <c r="D64" s="226">
        <v>28.70384689698956</v>
      </c>
      <c r="E64" s="226">
        <v>28.913182319591659</v>
      </c>
      <c r="F64" s="226">
        <v>31.08366230850697</v>
      </c>
      <c r="G64" s="226">
        <v>32.475403680946748</v>
      </c>
      <c r="H64" s="226">
        <v>34.643875235968792</v>
      </c>
      <c r="I64" s="226">
        <v>36.046529540157913</v>
      </c>
      <c r="J64" s="226">
        <v>32.46786882031649</v>
      </c>
      <c r="K64" s="226">
        <v>13.42263343909663</v>
      </c>
      <c r="L64" s="226">
        <v>12.68804853755424</v>
      </c>
      <c r="M64" s="226">
        <v>11.319415382485611</v>
      </c>
      <c r="N64" s="226">
        <v>7.9796942987113546</v>
      </c>
      <c r="O64" s="226">
        <v>16.541511967564642</v>
      </c>
      <c r="P64" s="226">
        <v>16.68870668368616</v>
      </c>
      <c r="Q64" s="226">
        <v>14.24014662015796</v>
      </c>
      <c r="R64" s="226">
        <v>16.100818041407688</v>
      </c>
      <c r="S64" s="226">
        <v>14.706696413886389</v>
      </c>
      <c r="T64" s="226">
        <v>11.30108971567901</v>
      </c>
      <c r="U64" s="226">
        <v>10.227319447767989</v>
      </c>
      <c r="V64" s="226">
        <v>15.657411773372729</v>
      </c>
      <c r="W64" s="226">
        <v>16.400278135205959</v>
      </c>
      <c r="DA64" s="174" t="s">
        <v>1045</v>
      </c>
    </row>
    <row r="65" spans="1:105" ht="12" customHeight="1" x14ac:dyDescent="0.25">
      <c r="A65" s="202" t="s">
        <v>95</v>
      </c>
      <c r="B65" s="226">
        <v>41.677658376573604</v>
      </c>
      <c r="C65" s="226">
        <v>44.743540313574456</v>
      </c>
      <c r="D65" s="226">
        <v>46.210756004574222</v>
      </c>
      <c r="E65" s="226">
        <v>46.547768258426323</v>
      </c>
      <c r="F65" s="226">
        <v>50.042056725770941</v>
      </c>
      <c r="G65" s="226">
        <v>52.282642150229528</v>
      </c>
      <c r="H65" s="226">
        <v>55.773697209560012</v>
      </c>
      <c r="I65" s="226">
        <v>58.031851527420713</v>
      </c>
      <c r="J65" s="226">
        <v>52.270511664467008</v>
      </c>
      <c r="K65" s="226">
        <v>21.60930000145683</v>
      </c>
      <c r="L65" s="226">
        <v>20.42668069012754</v>
      </c>
      <c r="M65" s="226">
        <v>18.223297533311712</v>
      </c>
      <c r="N65" s="226">
        <v>12.84663019393113</v>
      </c>
      <c r="O65" s="226">
        <v>26.63042958050487</v>
      </c>
      <c r="P65" s="226">
        <v>26.867400573844719</v>
      </c>
      <c r="Q65" s="226">
        <v>22.925426800632</v>
      </c>
      <c r="R65" s="226">
        <v>25.920949782642928</v>
      </c>
      <c r="S65" s="226">
        <v>23.67653234963176</v>
      </c>
      <c r="T65" s="226">
        <v>18.193794765948859</v>
      </c>
      <c r="U65" s="226">
        <v>16.465115818019878</v>
      </c>
      <c r="V65" s="226">
        <v>25.207103344686509</v>
      </c>
      <c r="W65" s="226">
        <v>26.40305510383142</v>
      </c>
      <c r="DA65" s="174" t="s">
        <v>1046</v>
      </c>
    </row>
    <row r="66" spans="1:105" ht="12" customHeight="1" x14ac:dyDescent="0.25">
      <c r="A66" s="56" t="s">
        <v>96</v>
      </c>
      <c r="B66" s="262">
        <v>20.648663007252068</v>
      </c>
      <c r="C66" s="262">
        <v>21.05070626924174</v>
      </c>
      <c r="D66" s="262">
        <v>20.398013980587059</v>
      </c>
      <c r="E66" s="262">
        <v>21.055346790624341</v>
      </c>
      <c r="F66" s="262">
        <v>23.049600963426119</v>
      </c>
      <c r="G66" s="262">
        <v>24.09867752001459</v>
      </c>
      <c r="H66" s="262">
        <v>23.679999295267262</v>
      </c>
      <c r="I66" s="262">
        <v>23.514650389572861</v>
      </c>
      <c r="J66" s="262">
        <v>21.21341870390145</v>
      </c>
      <c r="K66" s="262">
        <v>8.2864619596659832</v>
      </c>
      <c r="L66" s="262">
        <v>8.1938184311126712</v>
      </c>
      <c r="M66" s="262">
        <v>7.3132253912588858</v>
      </c>
      <c r="N66" s="262">
        <v>5.5452668140693726</v>
      </c>
      <c r="O66" s="262">
        <v>11.77847501287439</v>
      </c>
      <c r="P66" s="262">
        <v>11.44136030944926</v>
      </c>
      <c r="Q66" s="262">
        <v>9.5054045044324535</v>
      </c>
      <c r="R66" s="262">
        <v>11.38708535435538</v>
      </c>
      <c r="S66" s="262">
        <v>10.6567484532605</v>
      </c>
      <c r="T66" s="262">
        <v>7.5854590315584831</v>
      </c>
      <c r="U66" s="262">
        <v>7.4273492416332054</v>
      </c>
      <c r="V66" s="262">
        <v>11.130576677669159</v>
      </c>
      <c r="W66" s="262">
        <v>11.60133874244811</v>
      </c>
      <c r="DA66" s="68" t="s">
        <v>1047</v>
      </c>
    </row>
    <row r="67" spans="1:105" ht="12" customHeight="1" x14ac:dyDescent="0.25">
      <c r="A67" s="37" t="s">
        <v>160</v>
      </c>
      <c r="B67" s="228">
        <v>5.6510825373853983E-2</v>
      </c>
      <c r="C67" s="228">
        <v>4.9805170185802591E-2</v>
      </c>
      <c r="D67" s="228">
        <v>3.7442061807523727E-2</v>
      </c>
      <c r="E67" s="228">
        <v>3.852383190888773E-2</v>
      </c>
      <c r="F67" s="228">
        <v>4.080562070060597E-2</v>
      </c>
      <c r="G67" s="228">
        <v>2.7319053804520689E-2</v>
      </c>
      <c r="H67" s="228">
        <v>2.7782957538225649E-2</v>
      </c>
      <c r="I67" s="228">
        <v>1.422328726703392E-2</v>
      </c>
      <c r="J67" s="228">
        <v>1.315476030859012E-2</v>
      </c>
      <c r="K67" s="228">
        <v>5.4755398510514322E-3</v>
      </c>
      <c r="L67" s="228">
        <v>4.8403722245123149E-3</v>
      </c>
      <c r="M67" s="228">
        <v>4.2752404199467879E-3</v>
      </c>
      <c r="N67" s="228">
        <v>6.6587154134753902E-3</v>
      </c>
      <c r="O67" s="228">
        <v>6.6033698907162581E-3</v>
      </c>
      <c r="P67" s="228">
        <v>7.0212807445379794E-3</v>
      </c>
      <c r="Q67" s="228">
        <v>4.2868492962160696E-3</v>
      </c>
      <c r="R67" s="228">
        <v>4.7560787285038297E-3</v>
      </c>
      <c r="S67" s="228">
        <v>3.7035231900045852E-3</v>
      </c>
      <c r="T67" s="228">
        <v>2.8308120332301349E-2</v>
      </c>
      <c r="U67" s="228">
        <v>1.442988169487275E-2</v>
      </c>
      <c r="V67" s="228">
        <v>8.7969783655548316E-3</v>
      </c>
      <c r="W67" s="228">
        <v>1.0395724435757311E-2</v>
      </c>
      <c r="DA67" s="69" t="s">
        <v>1048</v>
      </c>
    </row>
    <row r="68" spans="1:105" ht="12" customHeight="1" x14ac:dyDescent="0.25">
      <c r="A68" s="37" t="s">
        <v>162</v>
      </c>
      <c r="B68" s="228">
        <v>19.488096535879279</v>
      </c>
      <c r="C68" s="228">
        <v>19.681935151625758</v>
      </c>
      <c r="D68" s="228">
        <v>18.822770188241691</v>
      </c>
      <c r="E68" s="228">
        <v>19.509882065026549</v>
      </c>
      <c r="F68" s="228">
        <v>21.441029916969089</v>
      </c>
      <c r="G68" s="228">
        <v>22.455746656281519</v>
      </c>
      <c r="H68" s="228">
        <v>21.69718855368092</v>
      </c>
      <c r="I68" s="228">
        <v>21.282734893368161</v>
      </c>
      <c r="J68" s="228">
        <v>19.239561125448599</v>
      </c>
      <c r="K68" s="228">
        <v>7.3882471983372087</v>
      </c>
      <c r="L68" s="228">
        <v>7.4083426305682138</v>
      </c>
      <c r="M68" s="228">
        <v>6.6248131382670996</v>
      </c>
      <c r="N68" s="228">
        <v>5.0986053333679706</v>
      </c>
      <c r="O68" s="228">
        <v>10.918276112918679</v>
      </c>
      <c r="P68" s="228">
        <v>10.499917502084751</v>
      </c>
      <c r="Q68" s="228">
        <v>8.6989952442147587</v>
      </c>
      <c r="R68" s="228">
        <v>10.553182016418919</v>
      </c>
      <c r="S68" s="228">
        <v>9.9375196231699601</v>
      </c>
      <c r="T68" s="228">
        <v>6.9329256068638507</v>
      </c>
      <c r="U68" s="228">
        <v>6.9153931005688882</v>
      </c>
      <c r="V68" s="228">
        <v>10.34208068729054</v>
      </c>
      <c r="W68" s="228">
        <v>10.769828127228349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1.104055645998943</v>
      </c>
      <c r="C71" s="228">
        <v>1.31896594743018</v>
      </c>
      <c r="D71" s="228">
        <v>1.537801730537842</v>
      </c>
      <c r="E71" s="228">
        <v>1.5069408936889039</v>
      </c>
      <c r="F71" s="228">
        <v>1.567765425756428</v>
      </c>
      <c r="G71" s="228">
        <v>1.6156118099285519</v>
      </c>
      <c r="H71" s="228">
        <v>1.9550277840481121</v>
      </c>
      <c r="I71" s="228">
        <v>2.217692208937672</v>
      </c>
      <c r="J71" s="228">
        <v>1.960702818144257</v>
      </c>
      <c r="K71" s="228">
        <v>0.89273922147772333</v>
      </c>
      <c r="L71" s="228">
        <v>0.78063542831994437</v>
      </c>
      <c r="M71" s="228">
        <v>0.68413701257183834</v>
      </c>
      <c r="N71" s="228">
        <v>0.44000276528792781</v>
      </c>
      <c r="O71" s="228">
        <v>0.85359553006500022</v>
      </c>
      <c r="P71" s="228">
        <v>0.93442152661996991</v>
      </c>
      <c r="Q71" s="228">
        <v>0.80212241092147929</v>
      </c>
      <c r="R71" s="228">
        <v>0.82914725920795684</v>
      </c>
      <c r="S71" s="228">
        <v>0.7155253069005334</v>
      </c>
      <c r="T71" s="228">
        <v>0.62422530436233059</v>
      </c>
      <c r="U71" s="228">
        <v>0.49752625936944461</v>
      </c>
      <c r="V71" s="228">
        <v>0.77969901201306824</v>
      </c>
      <c r="W71" s="228">
        <v>0.82111489078400002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577.49630446739116</v>
      </c>
      <c r="C72" s="263">
        <f t="shared" si="2"/>
        <v>644.3002920133016</v>
      </c>
      <c r="D72" s="263">
        <f t="shared" si="2"/>
        <v>692.5280912056478</v>
      </c>
      <c r="E72" s="263">
        <f t="shared" si="2"/>
        <v>735.6716239960457</v>
      </c>
      <c r="F72" s="263">
        <f t="shared" si="2"/>
        <v>790.14746389353809</v>
      </c>
      <c r="G72" s="263">
        <f t="shared" si="2"/>
        <v>789.22078431330635</v>
      </c>
      <c r="H72" s="263">
        <f t="shared" si="2"/>
        <v>786.92738772142513</v>
      </c>
      <c r="I72" s="263">
        <f t="shared" si="2"/>
        <v>831.44071453237075</v>
      </c>
      <c r="J72" s="263">
        <f t="shared" si="2"/>
        <v>706.30357630837739</v>
      </c>
      <c r="K72" s="263">
        <f t="shared" si="2"/>
        <v>281.00425990419052</v>
      </c>
      <c r="L72" s="263">
        <f t="shared" si="2"/>
        <v>266.52849686209629</v>
      </c>
      <c r="M72" s="263">
        <f t="shared" si="2"/>
        <v>223.80152838696509</v>
      </c>
      <c r="N72" s="263">
        <f t="shared" si="2"/>
        <v>178.74936113341604</v>
      </c>
      <c r="O72" s="263">
        <f t="shared" si="2"/>
        <v>346.37988590342479</v>
      </c>
      <c r="P72" s="263">
        <f t="shared" si="2"/>
        <v>364.62249328369467</v>
      </c>
      <c r="Q72" s="263">
        <f t="shared" si="2"/>
        <v>271.85384689126147</v>
      </c>
      <c r="R72" s="263">
        <f t="shared" si="2"/>
        <v>323.32242446400971</v>
      </c>
      <c r="S72" s="263">
        <f t="shared" si="2"/>
        <v>284.51033641944048</v>
      </c>
      <c r="T72" s="263">
        <f t="shared" si="2"/>
        <v>207.94003804964015</v>
      </c>
      <c r="U72" s="263">
        <f t="shared" si="2"/>
        <v>197.53215403251406</v>
      </c>
      <c r="V72" s="263">
        <f t="shared" si="2"/>
        <v>291.34654808834949</v>
      </c>
      <c r="W72" s="263">
        <f t="shared" si="2"/>
        <v>302.17831865188833</v>
      </c>
      <c r="DA72" s="70"/>
    </row>
    <row r="73" spans="1:105" ht="12" customHeight="1" x14ac:dyDescent="0.25">
      <c r="A73" s="60" t="s">
        <v>1054</v>
      </c>
      <c r="B73" s="264">
        <v>577.3727364074258</v>
      </c>
      <c r="C73" s="264">
        <v>644.16763406926418</v>
      </c>
      <c r="D73" s="264">
        <v>692.39108318524927</v>
      </c>
      <c r="E73" s="264">
        <v>735.53361678442548</v>
      </c>
      <c r="F73" s="264">
        <v>789.99909663618382</v>
      </c>
      <c r="G73" s="264">
        <v>789.06577405332496</v>
      </c>
      <c r="H73" s="264">
        <v>786.76202700228373</v>
      </c>
      <c r="I73" s="264">
        <v>831.2686587214456</v>
      </c>
      <c r="J73" s="264">
        <v>706.14860201348256</v>
      </c>
      <c r="K73" s="264">
        <v>280.94019154280937</v>
      </c>
      <c r="L73" s="264">
        <v>266.46793479112762</v>
      </c>
      <c r="M73" s="264">
        <v>223.74749901943159</v>
      </c>
      <c r="N73" s="264">
        <v>178.71127278507811</v>
      </c>
      <c r="O73" s="264">
        <v>346.30093063944202</v>
      </c>
      <c r="P73" s="264">
        <v>364.54283543595221</v>
      </c>
      <c r="Q73" s="264">
        <v>271.78587640961791</v>
      </c>
      <c r="R73" s="264">
        <v>323.24557270213381</v>
      </c>
      <c r="S73" s="264">
        <v>284.44013902152727</v>
      </c>
      <c r="T73" s="264">
        <v>207.88609615342509</v>
      </c>
      <c r="U73" s="264">
        <v>197.48333741233941</v>
      </c>
      <c r="V73" s="264">
        <v>291.2718127750191</v>
      </c>
      <c r="W73" s="264">
        <v>302.1000375194202</v>
      </c>
      <c r="DA73" s="72" t="s">
        <v>1055</v>
      </c>
    </row>
    <row r="74" spans="1:105" ht="12" customHeight="1" x14ac:dyDescent="0.25">
      <c r="A74" s="64" t="s">
        <v>30</v>
      </c>
      <c r="B74" s="231">
        <v>8.2764480864614021E-2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9.1808249441862454E-3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208.82194432748659</v>
      </c>
      <c r="C75" s="231">
        <v>255.57710576599641</v>
      </c>
      <c r="D75" s="231">
        <v>296.46829086949867</v>
      </c>
      <c r="E75" s="231">
        <v>324.09085436975971</v>
      </c>
      <c r="F75" s="231">
        <v>332.6769965009463</v>
      </c>
      <c r="G75" s="231">
        <v>326.51006006888912</v>
      </c>
      <c r="H75" s="231">
        <v>408.2859045843507</v>
      </c>
      <c r="I75" s="231">
        <v>445.8338461911498</v>
      </c>
      <c r="J75" s="231">
        <v>358.39499120449392</v>
      </c>
      <c r="K75" s="231">
        <v>148.82287180924459</v>
      </c>
      <c r="L75" s="231">
        <v>146.2632496985415</v>
      </c>
      <c r="M75" s="231">
        <v>112.7441060063543</v>
      </c>
      <c r="N75" s="231">
        <v>98.525929427702266</v>
      </c>
      <c r="O75" s="231">
        <v>181.9487261380537</v>
      </c>
      <c r="P75" s="231">
        <v>192.45924205880371</v>
      </c>
      <c r="Q75" s="231">
        <v>153.21318524180731</v>
      </c>
      <c r="R75" s="231">
        <v>193.41188528827871</v>
      </c>
      <c r="S75" s="231">
        <v>173.18478102156391</v>
      </c>
      <c r="T75" s="231">
        <v>130.3839514675378</v>
      </c>
      <c r="U75" s="231">
        <v>113.0804839402759</v>
      </c>
      <c r="V75" s="231">
        <v>180.4221510533844</v>
      </c>
      <c r="W75" s="231">
        <v>178.9365625734886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2.82417926528922E-2</v>
      </c>
      <c r="H76" s="231">
        <v>0</v>
      </c>
      <c r="I76" s="231">
        <v>7.9442941433926717E-2</v>
      </c>
      <c r="J76" s="231">
        <v>0</v>
      </c>
      <c r="K76" s="231">
        <v>0</v>
      </c>
      <c r="L76" s="231">
        <v>0</v>
      </c>
      <c r="M76" s="231">
        <v>1.047858831807099E-2</v>
      </c>
      <c r="N76" s="231">
        <v>7.2794843901543716E-3</v>
      </c>
      <c r="O76" s="231">
        <v>6.7518472609761765E-2</v>
      </c>
      <c r="P76" s="231">
        <v>9.3785826182496548E-2</v>
      </c>
      <c r="Q76" s="231">
        <v>1.080386273688492E-2</v>
      </c>
      <c r="R76" s="231">
        <v>5.1944095950864216E-3</v>
      </c>
      <c r="S76" s="231">
        <v>6.3864494973967702E-3</v>
      </c>
      <c r="T76" s="231">
        <v>4.7817011019995574E-3</v>
      </c>
      <c r="U76" s="231">
        <v>4.783285969808676E-3</v>
      </c>
      <c r="V76" s="231">
        <v>5.0029607605698743E-3</v>
      </c>
      <c r="W76" s="231">
        <v>6.4620824163733239E-3</v>
      </c>
      <c r="DA76" s="73" t="s">
        <v>1058</v>
      </c>
    </row>
    <row r="77" spans="1:105" ht="12" customHeight="1" x14ac:dyDescent="0.25">
      <c r="A77" s="64" t="s">
        <v>160</v>
      </c>
      <c r="B77" s="231">
        <v>0.1347355753457313</v>
      </c>
      <c r="C77" s="231">
        <v>0.1014595273859383</v>
      </c>
      <c r="D77" s="231">
        <v>6.4389016776037922E-2</v>
      </c>
      <c r="E77" s="231">
        <v>6.233337189864234E-2</v>
      </c>
      <c r="F77" s="231">
        <v>6.7953106384964046E-2</v>
      </c>
      <c r="G77" s="231">
        <v>4.9445475833247758E-2</v>
      </c>
      <c r="H77" s="231">
        <v>5.0112874956128498E-2</v>
      </c>
      <c r="I77" s="231">
        <v>2.319688166242306E-2</v>
      </c>
      <c r="J77" s="231">
        <v>2.4013130515703911E-2</v>
      </c>
      <c r="K77" s="231">
        <v>9.9264862579725166E-3</v>
      </c>
      <c r="L77" s="231">
        <v>9.347519329912294E-3</v>
      </c>
      <c r="M77" s="231">
        <v>9.2452887319105764E-3</v>
      </c>
      <c r="N77" s="231">
        <v>1.281280955195108E-2</v>
      </c>
      <c r="O77" s="231">
        <v>1.4880115790803341E-2</v>
      </c>
      <c r="P77" s="231">
        <v>1.376093727987868E-2</v>
      </c>
      <c r="Q77" s="231">
        <v>1.039578609295623E-2</v>
      </c>
      <c r="R77" s="231">
        <v>1.148662339807232E-2</v>
      </c>
      <c r="S77" s="231">
        <v>9.9957652023523313E-3</v>
      </c>
      <c r="T77" s="231">
        <v>7.4480080686384023E-2</v>
      </c>
      <c r="U77" s="231">
        <v>3.9361918633987483E-2</v>
      </c>
      <c r="V77" s="231">
        <v>2.478838547984194E-2</v>
      </c>
      <c r="W77" s="231">
        <v>2.9608733433432129E-2</v>
      </c>
      <c r="DA77" s="73" t="s">
        <v>1059</v>
      </c>
    </row>
    <row r="78" spans="1:105" ht="12" customHeight="1" x14ac:dyDescent="0.25">
      <c r="A78" s="64" t="s">
        <v>70</v>
      </c>
      <c r="B78" s="231">
        <v>0.19500384039155791</v>
      </c>
      <c r="C78" s="231">
        <v>0.36787015356341468</v>
      </c>
      <c r="D78" s="231">
        <v>0</v>
      </c>
      <c r="E78" s="231">
        <v>2.155640682046242E-2</v>
      </c>
      <c r="F78" s="231">
        <v>0</v>
      </c>
      <c r="G78" s="231">
        <v>0</v>
      </c>
      <c r="H78" s="231">
        <v>5.1873328758771958E-2</v>
      </c>
      <c r="I78" s="231">
        <v>2.4022931258555921E-2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1.444715690163101E-5</v>
      </c>
      <c r="S78" s="231">
        <v>1.431064258939997E-5</v>
      </c>
      <c r="T78" s="231">
        <v>1.0319543284676309E-5</v>
      </c>
      <c r="U78" s="231">
        <v>0</v>
      </c>
      <c r="V78" s="231">
        <v>0</v>
      </c>
      <c r="W78" s="231">
        <v>0</v>
      </c>
      <c r="DA78" s="73" t="s">
        <v>1060</v>
      </c>
    </row>
    <row r="79" spans="1:105" ht="12" customHeight="1" x14ac:dyDescent="0.25">
      <c r="A79" s="64" t="s">
        <v>34</v>
      </c>
      <c r="B79" s="231">
        <v>13.52890238525401</v>
      </c>
      <c r="C79" s="231">
        <v>13.55863496544373</v>
      </c>
      <c r="D79" s="231">
        <v>13.50222801271841</v>
      </c>
      <c r="E79" s="231">
        <v>10.95582344550016</v>
      </c>
      <c r="F79" s="231">
        <v>5.5922162022078403</v>
      </c>
      <c r="G79" s="231">
        <v>5.3858759749185738</v>
      </c>
      <c r="H79" s="231">
        <v>4.2349999012374697</v>
      </c>
      <c r="I79" s="231">
        <v>6.5546265097817509</v>
      </c>
      <c r="J79" s="231">
        <v>5.0251961402125591</v>
      </c>
      <c r="K79" s="231">
        <v>1.183729613505814</v>
      </c>
      <c r="L79" s="231">
        <v>1.567364895822938</v>
      </c>
      <c r="M79" s="231">
        <v>1.6400481635291231</v>
      </c>
      <c r="N79" s="231">
        <v>1.063151358444264</v>
      </c>
      <c r="O79" s="231">
        <v>1.2839609965135139</v>
      </c>
      <c r="P79" s="231">
        <v>4.258398951957413</v>
      </c>
      <c r="Q79" s="231">
        <v>0.52979359386225222</v>
      </c>
      <c r="R79" s="231">
        <v>3.7060288180667908E-2</v>
      </c>
      <c r="S79" s="231">
        <v>4.8551780697256693E-2</v>
      </c>
      <c r="T79" s="231">
        <v>3.6283010940545132E-2</v>
      </c>
      <c r="U79" s="231">
        <v>2.1281780886680499</v>
      </c>
      <c r="V79" s="231">
        <v>1.60040766953171</v>
      </c>
      <c r="W79" s="231">
        <v>2.3465691282636851</v>
      </c>
      <c r="DA79" s="73" t="s">
        <v>1061</v>
      </c>
    </row>
    <row r="80" spans="1:105" ht="12" customHeight="1" x14ac:dyDescent="0.25">
      <c r="A80" s="64" t="s">
        <v>162</v>
      </c>
      <c r="B80" s="231">
        <v>46.464369999623202</v>
      </c>
      <c r="C80" s="231">
        <v>40.094629354240709</v>
      </c>
      <c r="D80" s="231">
        <v>32.369469172198812</v>
      </c>
      <c r="E80" s="231">
        <v>31.567906778696759</v>
      </c>
      <c r="F80" s="231">
        <v>35.705487673891952</v>
      </c>
      <c r="G80" s="231">
        <v>40.64324798931969</v>
      </c>
      <c r="H80" s="231">
        <v>39.135808180038538</v>
      </c>
      <c r="I80" s="231">
        <v>34.710195576126942</v>
      </c>
      <c r="J80" s="231">
        <v>35.120525310413377</v>
      </c>
      <c r="K80" s="231">
        <v>13.39399151130557</v>
      </c>
      <c r="L80" s="231">
        <v>14.30667368744081</v>
      </c>
      <c r="M80" s="231">
        <v>14.326284428934249</v>
      </c>
      <c r="N80" s="231">
        <v>9.810820114762862</v>
      </c>
      <c r="O80" s="231">
        <v>24.603379105659911</v>
      </c>
      <c r="P80" s="231">
        <v>20.578682358270601</v>
      </c>
      <c r="Q80" s="231">
        <v>21.09542172670351</v>
      </c>
      <c r="R80" s="231">
        <v>25.487472851831271</v>
      </c>
      <c r="S80" s="231">
        <v>26.821247701395571</v>
      </c>
      <c r="T80" s="231">
        <v>18.240874085967221</v>
      </c>
      <c r="U80" s="231">
        <v>18.863851159871309</v>
      </c>
      <c r="V80" s="231">
        <v>29.142220440599839</v>
      </c>
      <c r="W80" s="231">
        <v>30.674242291971069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0.5918125932610061</v>
      </c>
      <c r="R82" s="231">
        <v>0.92240062030681336</v>
      </c>
      <c r="S82" s="231">
        <v>1.100599999111167</v>
      </c>
      <c r="T82" s="231">
        <v>0.92321931007679281</v>
      </c>
      <c r="U82" s="231">
        <v>0.7311140805593267</v>
      </c>
      <c r="V82" s="231">
        <v>0.90502670425868725</v>
      </c>
      <c r="W82" s="231">
        <v>0.14052081660476801</v>
      </c>
      <c r="DA82" s="73" t="s">
        <v>1064</v>
      </c>
    </row>
    <row r="83" spans="1:105" ht="12" customHeight="1" x14ac:dyDescent="0.25">
      <c r="A83" s="64" t="s">
        <v>79</v>
      </c>
      <c r="B83" s="231">
        <v>308.14501579846012</v>
      </c>
      <c r="C83" s="231">
        <v>334.46793430263398</v>
      </c>
      <c r="D83" s="231">
        <v>349.98670611405743</v>
      </c>
      <c r="E83" s="231">
        <v>368.83514241174959</v>
      </c>
      <c r="F83" s="231">
        <v>415.9564431527528</v>
      </c>
      <c r="G83" s="231">
        <v>416.44890275171139</v>
      </c>
      <c r="H83" s="231">
        <v>335.00332813294199</v>
      </c>
      <c r="I83" s="231">
        <v>344.04332769003219</v>
      </c>
      <c r="J83" s="231">
        <v>307.58387622784687</v>
      </c>
      <c r="K83" s="231">
        <v>117.5296721224954</v>
      </c>
      <c r="L83" s="231">
        <v>104.3212989899924</v>
      </c>
      <c r="M83" s="231">
        <v>95.017336543563985</v>
      </c>
      <c r="N83" s="231">
        <v>69.282098765282427</v>
      </c>
      <c r="O83" s="231">
        <v>138.38246581081421</v>
      </c>
      <c r="P83" s="231">
        <v>147.13896530345809</v>
      </c>
      <c r="Q83" s="231">
        <v>96.3344636051539</v>
      </c>
      <c r="R83" s="231">
        <v>103.3700581733863</v>
      </c>
      <c r="S83" s="231">
        <v>83.268561993417137</v>
      </c>
      <c r="T83" s="231">
        <v>58.22249617757106</v>
      </c>
      <c r="U83" s="231">
        <v>62.635564938360993</v>
      </c>
      <c r="V83" s="231">
        <v>79.172215561004023</v>
      </c>
      <c r="W83" s="231">
        <v>89.966071893242272</v>
      </c>
      <c r="DA83" s="73" t="s">
        <v>1065</v>
      </c>
    </row>
    <row r="84" spans="1:105" ht="12" customHeight="1" x14ac:dyDescent="0.25">
      <c r="A84" s="60" t="s">
        <v>1066</v>
      </c>
      <c r="B84" s="264">
        <v>0.12356805996537459</v>
      </c>
      <c r="C84" s="264">
        <v>0.13265794403743719</v>
      </c>
      <c r="D84" s="264">
        <v>0.13700802039848109</v>
      </c>
      <c r="E84" s="264">
        <v>0.13800721162023341</v>
      </c>
      <c r="F84" s="264">
        <v>0.14836725735427719</v>
      </c>
      <c r="G84" s="264">
        <v>0.15501025998137929</v>
      </c>
      <c r="H84" s="264">
        <v>0.1653607191414421</v>
      </c>
      <c r="I84" s="264">
        <v>0.17205581092513311</v>
      </c>
      <c r="J84" s="264">
        <v>0.15497429489479581</v>
      </c>
      <c r="K84" s="264">
        <v>6.40683613811346E-2</v>
      </c>
      <c r="L84" s="264">
        <v>6.0562070968698929E-2</v>
      </c>
      <c r="M84" s="264">
        <v>5.402936753348981E-2</v>
      </c>
      <c r="N84" s="264">
        <v>3.8088348337941808E-2</v>
      </c>
      <c r="O84" s="264">
        <v>7.8955263982804502E-2</v>
      </c>
      <c r="P84" s="264">
        <v>7.9657847742441334E-2</v>
      </c>
      <c r="Q84" s="264">
        <v>6.7970481643580147E-2</v>
      </c>
      <c r="R84" s="264">
        <v>7.6851761875889019E-2</v>
      </c>
      <c r="S84" s="264">
        <v>7.0197397913216275E-2</v>
      </c>
      <c r="T84" s="264">
        <v>5.3941896215075051E-2</v>
      </c>
      <c r="U84" s="264">
        <v>4.8816620174647697E-2</v>
      </c>
      <c r="V84" s="264">
        <v>7.4735313330376488E-2</v>
      </c>
      <c r="W84" s="264">
        <v>7.8281132468161332E-2</v>
      </c>
      <c r="DA84" s="72" t="s">
        <v>1067</v>
      </c>
    </row>
    <row r="85" spans="1:105" ht="12" customHeight="1" x14ac:dyDescent="0.25">
      <c r="A85" s="57" t="s">
        <v>1012</v>
      </c>
      <c r="B85" s="263">
        <v>153.65752144271539</v>
      </c>
      <c r="C85" s="263">
        <v>158.0265664422439</v>
      </c>
      <c r="D85" s="263">
        <v>154.2815203553462</v>
      </c>
      <c r="E85" s="263">
        <v>159.42797901336019</v>
      </c>
      <c r="F85" s="263">
        <v>174.14966396947369</v>
      </c>
      <c r="G85" s="263">
        <v>181.5719062044522</v>
      </c>
      <c r="H85" s="263">
        <v>179.12783505061299</v>
      </c>
      <c r="I85" s="263">
        <v>178.84156882155469</v>
      </c>
      <c r="J85" s="263">
        <v>160.66864037433569</v>
      </c>
      <c r="K85" s="263">
        <v>63.004017054702139</v>
      </c>
      <c r="L85" s="263">
        <v>62.093642654345182</v>
      </c>
      <c r="M85" s="263">
        <v>55.204604167765837</v>
      </c>
      <c r="N85" s="263">
        <v>41.939775527770053</v>
      </c>
      <c r="O85" s="263">
        <v>88.426879441813554</v>
      </c>
      <c r="P85" s="263">
        <v>86.499433134755066</v>
      </c>
      <c r="Q85" s="263">
        <v>71.352229450249581</v>
      </c>
      <c r="R85" s="263">
        <v>85.267257082569046</v>
      </c>
      <c r="S85" s="263">
        <v>79.393064270604583</v>
      </c>
      <c r="T85" s="263">
        <v>56.792665367626903</v>
      </c>
      <c r="U85" s="263">
        <v>55.365341951212848</v>
      </c>
      <c r="V85" s="263">
        <v>82.88718523449451</v>
      </c>
      <c r="W85" s="263">
        <v>86.37258211824323</v>
      </c>
      <c r="DA85" s="70" t="s">
        <v>1068</v>
      </c>
    </row>
    <row r="86" spans="1:105" ht="12" customHeight="1" x14ac:dyDescent="0.25">
      <c r="A86" s="60" t="s">
        <v>1014</v>
      </c>
      <c r="B86" s="264">
        <v>152.79948675128139</v>
      </c>
      <c r="C86" s="264">
        <v>156.98670725145189</v>
      </c>
      <c r="D86" s="264">
        <v>153.03373197028199</v>
      </c>
      <c r="E86" s="264">
        <v>158.20921180437361</v>
      </c>
      <c r="F86" s="264">
        <v>172.88791103880541</v>
      </c>
      <c r="G86" s="264">
        <v>180.2773487060777</v>
      </c>
      <c r="H86" s="264">
        <v>177.5323356072636</v>
      </c>
      <c r="I86" s="264">
        <v>177.0038685812622</v>
      </c>
      <c r="J86" s="264">
        <v>159.04888141737499</v>
      </c>
      <c r="K86" s="264">
        <v>62.25236421175061</v>
      </c>
      <c r="L86" s="264">
        <v>61.446587494243282</v>
      </c>
      <c r="M86" s="264">
        <v>54.641107389088774</v>
      </c>
      <c r="N86" s="264">
        <v>41.581996036542911</v>
      </c>
      <c r="O86" s="264">
        <v>87.743189140004162</v>
      </c>
      <c r="P86" s="264">
        <v>85.740368900310514</v>
      </c>
      <c r="Q86" s="264">
        <v>70.700960089048664</v>
      </c>
      <c r="R86" s="264">
        <v>84.602979633013859</v>
      </c>
      <c r="S86" s="264">
        <v>78.82584598171573</v>
      </c>
      <c r="T86" s="264">
        <v>56.288053142156279</v>
      </c>
      <c r="U86" s="264">
        <v>54.970779383829552</v>
      </c>
      <c r="V86" s="264">
        <v>82.267595625783613</v>
      </c>
      <c r="W86" s="264">
        <v>85.719803498499729</v>
      </c>
      <c r="DA86" s="72" t="s">
        <v>1069</v>
      </c>
    </row>
    <row r="87" spans="1:105" ht="12" customHeight="1" x14ac:dyDescent="0.25">
      <c r="A87" s="59" t="s">
        <v>30</v>
      </c>
      <c r="B87" s="232">
        <v>0.26977844609146717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3.8796078185102098E-2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0.125030416662501</v>
      </c>
      <c r="H88" s="297">
        <v>0</v>
      </c>
      <c r="I88" s="297">
        <v>0.4036445488821776</v>
      </c>
      <c r="J88" s="297">
        <v>0</v>
      </c>
      <c r="K88" s="297">
        <v>0</v>
      </c>
      <c r="L88" s="297">
        <v>0</v>
      </c>
      <c r="M88" s="297">
        <v>3.9910869794696283E-2</v>
      </c>
      <c r="N88" s="297">
        <v>3.0761445432689431E-2</v>
      </c>
      <c r="O88" s="297">
        <v>0.23998782562430401</v>
      </c>
      <c r="P88" s="297">
        <v>0.38872388424140208</v>
      </c>
      <c r="Q88" s="297">
        <v>3.6172617512244792E-2</v>
      </c>
      <c r="R88" s="297">
        <v>1.723100802418865E-2</v>
      </c>
      <c r="S88" s="297">
        <v>1.8757879052225351E-2</v>
      </c>
      <c r="T88" s="297">
        <v>1.469162107046167E-2</v>
      </c>
      <c r="U88" s="297">
        <v>1.390633638316861E-2</v>
      </c>
      <c r="V88" s="297">
        <v>1.4108781930764661E-2</v>
      </c>
      <c r="W88" s="297">
        <v>1.8037212221765488E-2</v>
      </c>
      <c r="DA88" s="122" t="s">
        <v>1071</v>
      </c>
    </row>
    <row r="89" spans="1:105" ht="12" customHeight="1" x14ac:dyDescent="0.25">
      <c r="A89" s="59" t="s">
        <v>160</v>
      </c>
      <c r="B89" s="297">
        <v>0.43918301390025521</v>
      </c>
      <c r="C89" s="297">
        <v>0.39265884056803402</v>
      </c>
      <c r="D89" s="297">
        <v>0.3038087999806241</v>
      </c>
      <c r="E89" s="297">
        <v>0.31156884315568312</v>
      </c>
      <c r="F89" s="297">
        <v>0.32840762183466998</v>
      </c>
      <c r="G89" s="297">
        <v>0.21890212570743031</v>
      </c>
      <c r="H89" s="297">
        <v>0.22673689677725459</v>
      </c>
      <c r="I89" s="297">
        <v>0.11786188508502719</v>
      </c>
      <c r="J89" s="297">
        <v>0.1086729750135019</v>
      </c>
      <c r="K89" s="297">
        <v>4.6101985851194273E-2</v>
      </c>
      <c r="L89" s="297">
        <v>4.0121005415103599E-2</v>
      </c>
      <c r="M89" s="297">
        <v>3.5213475669934803E-2</v>
      </c>
      <c r="N89" s="297">
        <v>5.4144019101801659E-2</v>
      </c>
      <c r="O89" s="297">
        <v>5.2889920278742578E-2</v>
      </c>
      <c r="P89" s="297">
        <v>5.7036390337147712E-2</v>
      </c>
      <c r="Q89" s="297">
        <v>3.4806328369555342E-2</v>
      </c>
      <c r="R89" s="297">
        <v>3.8103675946202363E-2</v>
      </c>
      <c r="S89" s="297">
        <v>2.9358934847382081E-2</v>
      </c>
      <c r="T89" s="297">
        <v>0.2288376248118458</v>
      </c>
      <c r="U89" s="297">
        <v>0.11443599330379089</v>
      </c>
      <c r="V89" s="297">
        <v>6.9905390405457762E-2</v>
      </c>
      <c r="W89" s="297">
        <v>8.2645032072528921E-2</v>
      </c>
      <c r="DA89" s="122" t="s">
        <v>1072</v>
      </c>
    </row>
    <row r="90" spans="1:105" ht="12" customHeight="1" x14ac:dyDescent="0.25">
      <c r="A90" s="59" t="s">
        <v>70</v>
      </c>
      <c r="B90" s="297">
        <v>0.63563297314410505</v>
      </c>
      <c r="C90" s="297">
        <v>1.423695454723896</v>
      </c>
      <c r="D90" s="297">
        <v>0</v>
      </c>
      <c r="E90" s="297">
        <v>0.1077481376519443</v>
      </c>
      <c r="F90" s="297">
        <v>0</v>
      </c>
      <c r="G90" s="297">
        <v>0</v>
      </c>
      <c r="H90" s="297">
        <v>0.23470211195360469</v>
      </c>
      <c r="I90" s="297">
        <v>0.1220589907128779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4.7924421811902712E-5</v>
      </c>
      <c r="S90" s="297">
        <v>4.2032322178545283E-5</v>
      </c>
      <c r="T90" s="297">
        <v>3.1706461011394618E-5</v>
      </c>
      <c r="U90" s="297">
        <v>0</v>
      </c>
      <c r="V90" s="297">
        <v>0</v>
      </c>
      <c r="W90" s="297">
        <v>0</v>
      </c>
      <c r="DA90" s="122" t="s">
        <v>1073</v>
      </c>
    </row>
    <row r="91" spans="1:105" ht="12" customHeight="1" x14ac:dyDescent="0.25">
      <c r="A91" s="59" t="s">
        <v>162</v>
      </c>
      <c r="B91" s="297">
        <v>151.45489231814551</v>
      </c>
      <c r="C91" s="297">
        <v>155.17035295616</v>
      </c>
      <c r="D91" s="297">
        <v>152.72992317030139</v>
      </c>
      <c r="E91" s="297">
        <v>157.7898948235659</v>
      </c>
      <c r="F91" s="297">
        <v>172.55950341697081</v>
      </c>
      <c r="G91" s="297">
        <v>179.93341616370779</v>
      </c>
      <c r="H91" s="297">
        <v>177.07089659853281</v>
      </c>
      <c r="I91" s="297">
        <v>176.36030315658209</v>
      </c>
      <c r="J91" s="297">
        <v>158.94020844236161</v>
      </c>
      <c r="K91" s="297">
        <v>62.206262225899422</v>
      </c>
      <c r="L91" s="297">
        <v>61.40646648882818</v>
      </c>
      <c r="M91" s="297">
        <v>54.565983043624144</v>
      </c>
      <c r="N91" s="297">
        <v>41.458294493823317</v>
      </c>
      <c r="O91" s="297">
        <v>87.450311394101121</v>
      </c>
      <c r="P91" s="297">
        <v>85.294608625731968</v>
      </c>
      <c r="Q91" s="297">
        <v>70.629981143166859</v>
      </c>
      <c r="R91" s="297">
        <v>84.547597024621652</v>
      </c>
      <c r="S91" s="297">
        <v>78.777687135493949</v>
      </c>
      <c r="T91" s="297">
        <v>56.044492189812964</v>
      </c>
      <c r="U91" s="297">
        <v>54.842437054142593</v>
      </c>
      <c r="V91" s="297">
        <v>82.183581453447388</v>
      </c>
      <c r="W91" s="297">
        <v>85.619121254205439</v>
      </c>
      <c r="DA91" s="122" t="s">
        <v>1074</v>
      </c>
    </row>
    <row r="92" spans="1:105" ht="12" customHeight="1" x14ac:dyDescent="0.25">
      <c r="A92" s="60" t="s">
        <v>1021</v>
      </c>
      <c r="B92" s="264">
        <v>0.85803469143409528</v>
      </c>
      <c r="C92" s="264">
        <v>1.039859190791975</v>
      </c>
      <c r="D92" s="264">
        <v>1.24778838506417</v>
      </c>
      <c r="E92" s="264">
        <v>1.2187672089866051</v>
      </c>
      <c r="F92" s="264">
        <v>1.2617529306683011</v>
      </c>
      <c r="G92" s="264">
        <v>1.294557498374509</v>
      </c>
      <c r="H92" s="264">
        <v>1.5954994433493661</v>
      </c>
      <c r="I92" s="264">
        <v>1.83770024029248</v>
      </c>
      <c r="J92" s="264">
        <v>1.6197589569606561</v>
      </c>
      <c r="K92" s="264">
        <v>0.75165284295153201</v>
      </c>
      <c r="L92" s="264">
        <v>0.64705516010190256</v>
      </c>
      <c r="M92" s="264">
        <v>0.56349677867707293</v>
      </c>
      <c r="N92" s="264">
        <v>0.3577794912271357</v>
      </c>
      <c r="O92" s="264">
        <v>0.68369030180939794</v>
      </c>
      <c r="P92" s="264">
        <v>0.75906423444455284</v>
      </c>
      <c r="Q92" s="264">
        <v>0.65126936120091694</v>
      </c>
      <c r="R92" s="264">
        <v>0.66427744955518309</v>
      </c>
      <c r="S92" s="264">
        <v>0.56721828888885151</v>
      </c>
      <c r="T92" s="264">
        <v>0.50461222547062146</v>
      </c>
      <c r="U92" s="264">
        <v>0.39456256738329409</v>
      </c>
      <c r="V92" s="264">
        <v>0.61958960871089419</v>
      </c>
      <c r="W92" s="264">
        <v>0.65277861974350415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34.802242192777442</v>
      </c>
      <c r="C93" s="263">
        <f t="shared" si="3"/>
        <v>36.699486955782589</v>
      </c>
      <c r="D93" s="263">
        <f t="shared" si="3"/>
        <v>37.059308941004865</v>
      </c>
      <c r="E93" s="263">
        <f t="shared" si="3"/>
        <v>38.710438852790645</v>
      </c>
      <c r="F93" s="263">
        <f t="shared" si="3"/>
        <v>42.04384363385951</v>
      </c>
      <c r="G93" s="263">
        <f t="shared" si="3"/>
        <v>43.151526814469015</v>
      </c>
      <c r="H93" s="263">
        <f t="shared" si="3"/>
        <v>42.651718393803108</v>
      </c>
      <c r="I93" s="263">
        <f t="shared" si="3"/>
        <v>43.453294323531573</v>
      </c>
      <c r="J93" s="263">
        <f t="shared" si="3"/>
        <v>38.240740211177751</v>
      </c>
      <c r="K93" s="263">
        <f t="shared" si="3"/>
        <v>15.049556133389828</v>
      </c>
      <c r="L93" s="263">
        <f t="shared" si="3"/>
        <v>14.632894661889058</v>
      </c>
      <c r="M93" s="263">
        <f t="shared" si="3"/>
        <v>12.751419007103104</v>
      </c>
      <c r="N93" s="263">
        <f t="shared" si="3"/>
        <v>9.866676139424559</v>
      </c>
      <c r="O93" s="263">
        <f t="shared" si="3"/>
        <v>20.228763963984818</v>
      </c>
      <c r="P93" s="263">
        <f t="shared" si="3"/>
        <v>20.26714666894798</v>
      </c>
      <c r="Q93" s="263">
        <f t="shared" si="3"/>
        <v>16.156578586522755</v>
      </c>
      <c r="R93" s="263">
        <f t="shared" si="3"/>
        <v>19.30361736856749</v>
      </c>
      <c r="S93" s="263">
        <f t="shared" si="3"/>
        <v>17.669278885465527</v>
      </c>
      <c r="T93" s="263">
        <f t="shared" si="3"/>
        <v>12.690855878647932</v>
      </c>
      <c r="U93" s="263">
        <f t="shared" si="3"/>
        <v>12.295859010867604</v>
      </c>
      <c r="V93" s="263">
        <f t="shared" si="3"/>
        <v>18.326416682485771</v>
      </c>
      <c r="W93" s="263">
        <f t="shared" si="3"/>
        <v>19.068588759050026</v>
      </c>
      <c r="DA93" s="70"/>
    </row>
    <row r="94" spans="1:105" ht="12" customHeight="1" x14ac:dyDescent="0.25">
      <c r="A94" s="60" t="s">
        <v>1024</v>
      </c>
      <c r="B94" s="264">
        <v>20.951215156821348</v>
      </c>
      <c r="C94" s="264">
        <v>21.152793371253701</v>
      </c>
      <c r="D94" s="264">
        <v>20.220428304369499</v>
      </c>
      <c r="E94" s="264">
        <v>20.958433008794142</v>
      </c>
      <c r="F94" s="264">
        <v>23.031928171038089</v>
      </c>
      <c r="G94" s="264">
        <v>24.109575566976801</v>
      </c>
      <c r="H94" s="264">
        <v>23.2958234797931</v>
      </c>
      <c r="I94" s="264">
        <v>22.8402747079835</v>
      </c>
      <c r="J94" s="264">
        <v>20.647868137569709</v>
      </c>
      <c r="K94" s="264">
        <v>7.9293034934608499</v>
      </c>
      <c r="L94" s="264">
        <v>7.9504354314162367</v>
      </c>
      <c r="M94" s="264">
        <v>7.1095507007250127</v>
      </c>
      <c r="N94" s="264">
        <v>5.4743939800962389</v>
      </c>
      <c r="O94" s="264">
        <v>11.716968878905121</v>
      </c>
      <c r="P94" s="264">
        <v>11.26845549633588</v>
      </c>
      <c r="Q94" s="264">
        <v>9.3345104317527987</v>
      </c>
      <c r="R94" s="264">
        <v>11.32385764320782</v>
      </c>
      <c r="S94" s="264">
        <v>10.662639136424019</v>
      </c>
      <c r="T94" s="264">
        <v>7.4594538270796349</v>
      </c>
      <c r="U94" s="264">
        <v>7.4297332593426342</v>
      </c>
      <c r="V94" s="264">
        <v>11.10076953408548</v>
      </c>
      <c r="W94" s="264">
        <v>11.56090455746501</v>
      </c>
      <c r="DA94" s="72" t="s">
        <v>1076</v>
      </c>
    </row>
    <row r="95" spans="1:105" ht="12" customHeight="1" x14ac:dyDescent="0.25">
      <c r="A95" s="60" t="s">
        <v>1026</v>
      </c>
      <c r="B95" s="264">
        <v>12.664081592523971</v>
      </c>
      <c r="C95" s="264">
        <v>14.12915948868029</v>
      </c>
      <c r="D95" s="264">
        <v>15.18689161866922</v>
      </c>
      <c r="E95" s="264">
        <v>16.133179053382161</v>
      </c>
      <c r="F95" s="264">
        <v>17.327823755711702</v>
      </c>
      <c r="G95" s="264">
        <v>17.307352277589931</v>
      </c>
      <c r="H95" s="264">
        <v>17.256821937684268</v>
      </c>
      <c r="I95" s="264">
        <v>18.233029472191319</v>
      </c>
      <c r="J95" s="264">
        <v>15.48864875052743</v>
      </c>
      <c r="K95" s="264">
        <v>6.1621363184818581</v>
      </c>
      <c r="L95" s="264">
        <v>5.8447021398754009</v>
      </c>
      <c r="M95" s="264">
        <v>4.9076729901318856</v>
      </c>
      <c r="N95" s="264">
        <v>3.9198493405427972</v>
      </c>
      <c r="O95" s="264">
        <v>7.5957574104956898</v>
      </c>
      <c r="P95" s="264">
        <v>7.9958749709186332</v>
      </c>
      <c r="Q95" s="264">
        <v>5.9613457607361466</v>
      </c>
      <c r="R95" s="264">
        <v>7.0900616689896623</v>
      </c>
      <c r="S95" s="264">
        <v>6.2389040936903442</v>
      </c>
      <c r="T95" s="264">
        <v>4.5597693095444187</v>
      </c>
      <c r="U95" s="264">
        <v>4.3315954156675041</v>
      </c>
      <c r="V95" s="264">
        <v>6.3887498837185603</v>
      </c>
      <c r="W95" s="264">
        <v>6.6262559400636194</v>
      </c>
      <c r="DA95" s="72" t="s">
        <v>1077</v>
      </c>
    </row>
    <row r="96" spans="1:105" ht="12" customHeight="1" x14ac:dyDescent="0.25">
      <c r="A96" s="64" t="s">
        <v>30</v>
      </c>
      <c r="B96" s="231">
        <v>1.8153544020006139E-3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2.0137202338873481E-4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4.5802961839310976</v>
      </c>
      <c r="C97" s="231">
        <v>5.6058229225388114</v>
      </c>
      <c r="D97" s="231">
        <v>6.5027293261697778</v>
      </c>
      <c r="E97" s="231">
        <v>7.1086020595077333</v>
      </c>
      <c r="F97" s="231">
        <v>7.2969303224439734</v>
      </c>
      <c r="G97" s="231">
        <v>7.1616648669993106</v>
      </c>
      <c r="H97" s="231">
        <v>8.9553345398786526</v>
      </c>
      <c r="I97" s="231">
        <v>9.7789103101836119</v>
      </c>
      <c r="J97" s="231">
        <v>7.8610282834048428</v>
      </c>
      <c r="K97" s="231">
        <v>3.2642777751391061</v>
      </c>
      <c r="L97" s="231">
        <v>3.2081350769963621</v>
      </c>
      <c r="M97" s="231">
        <v>2.4729268763620822</v>
      </c>
      <c r="N97" s="231">
        <v>2.161065686986658</v>
      </c>
      <c r="O97" s="231">
        <v>3.990859575056438</v>
      </c>
      <c r="P97" s="231">
        <v>4.2213970126710398</v>
      </c>
      <c r="Q97" s="231">
        <v>3.3605748186619482</v>
      </c>
      <c r="R97" s="231">
        <v>4.2422922694538681</v>
      </c>
      <c r="S97" s="231">
        <v>3.7986313851383899</v>
      </c>
      <c r="T97" s="231">
        <v>2.859838879845225</v>
      </c>
      <c r="U97" s="231">
        <v>2.4803049829689412</v>
      </c>
      <c r="V97" s="231">
        <v>3.957375708898053</v>
      </c>
      <c r="W97" s="231">
        <v>3.9247908420763582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6.1945489269342468E-4</v>
      </c>
      <c r="H98" s="231">
        <v>0</v>
      </c>
      <c r="I98" s="231">
        <v>1.7424998252072151E-3</v>
      </c>
      <c r="J98" s="231">
        <v>0</v>
      </c>
      <c r="K98" s="231">
        <v>0</v>
      </c>
      <c r="L98" s="231">
        <v>0</v>
      </c>
      <c r="M98" s="231">
        <v>2.2983713824145321E-4</v>
      </c>
      <c r="N98" s="231">
        <v>1.5966805921948949E-4</v>
      </c>
      <c r="O98" s="231">
        <v>1.480948774015615E-3</v>
      </c>
      <c r="P98" s="231">
        <v>2.0570963609880138E-3</v>
      </c>
      <c r="Q98" s="231">
        <v>2.3697170057886409E-4</v>
      </c>
      <c r="R98" s="231">
        <v>1.139340720285486E-4</v>
      </c>
      <c r="S98" s="231">
        <v>1.4008025045452461E-4</v>
      </c>
      <c r="T98" s="231">
        <v>1.04881732524434E-4</v>
      </c>
      <c r="U98" s="231">
        <v>1.049164949819982E-4</v>
      </c>
      <c r="V98" s="231">
        <v>1.097348372738956E-4</v>
      </c>
      <c r="W98" s="231">
        <v>1.4173918132639031E-4</v>
      </c>
      <c r="DA98" s="73" t="s">
        <v>1080</v>
      </c>
    </row>
    <row r="99" spans="1:105" ht="12" customHeight="1" x14ac:dyDescent="0.25">
      <c r="A99" s="64" t="s">
        <v>160</v>
      </c>
      <c r="B99" s="231">
        <v>2.9552873074871712E-3</v>
      </c>
      <c r="C99" s="231">
        <v>2.2254111635914729E-3</v>
      </c>
      <c r="D99" s="231">
        <v>1.4123073548431781E-3</v>
      </c>
      <c r="E99" s="231">
        <v>1.367218882854398E-3</v>
      </c>
      <c r="F99" s="231">
        <v>1.4904820222016611E-3</v>
      </c>
      <c r="G99" s="231">
        <v>1.084536038590422E-3</v>
      </c>
      <c r="H99" s="231">
        <v>1.0991747570715401E-3</v>
      </c>
      <c r="I99" s="231">
        <v>5.0879991994937296E-4</v>
      </c>
      <c r="J99" s="231">
        <v>5.26703505321403E-4</v>
      </c>
      <c r="K99" s="231">
        <v>2.177273431375259E-4</v>
      </c>
      <c r="L99" s="231">
        <v>2.0502829457844451E-4</v>
      </c>
      <c r="M99" s="231">
        <v>2.0278597076800291E-4</v>
      </c>
      <c r="N99" s="231">
        <v>2.8103589823970777E-4</v>
      </c>
      <c r="O99" s="231">
        <v>3.2638015028815321E-4</v>
      </c>
      <c r="P99" s="231">
        <v>3.0183211210550531E-4</v>
      </c>
      <c r="Q99" s="231">
        <v>2.2802095595785479E-4</v>
      </c>
      <c r="R99" s="231">
        <v>2.5194735872172011E-4</v>
      </c>
      <c r="S99" s="231">
        <v>2.1924690606273269E-4</v>
      </c>
      <c r="T99" s="231">
        <v>1.6336445407850841E-3</v>
      </c>
      <c r="U99" s="231">
        <v>8.6336350469335364E-4</v>
      </c>
      <c r="V99" s="231">
        <v>5.4370793158153938E-4</v>
      </c>
      <c r="W99" s="231">
        <v>6.4943734334500943E-4</v>
      </c>
      <c r="DA99" s="73" t="s">
        <v>1081</v>
      </c>
    </row>
    <row r="100" spans="1:105" ht="12" customHeight="1" x14ac:dyDescent="0.25">
      <c r="A100" s="64" t="s">
        <v>70</v>
      </c>
      <c r="B100" s="231">
        <v>4.277210179580708E-3</v>
      </c>
      <c r="C100" s="231">
        <v>8.0688562975269173E-3</v>
      </c>
      <c r="D100" s="231">
        <v>0</v>
      </c>
      <c r="E100" s="231">
        <v>4.7281777888337657E-4</v>
      </c>
      <c r="F100" s="231">
        <v>0</v>
      </c>
      <c r="G100" s="231">
        <v>0</v>
      </c>
      <c r="H100" s="231">
        <v>1.137788514165905E-3</v>
      </c>
      <c r="I100" s="231">
        <v>5.269184746112891E-4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3.1688363901745511E-7</v>
      </c>
      <c r="S100" s="231">
        <v>3.1388933693211872E-7</v>
      </c>
      <c r="T100" s="231">
        <v>2.2634864778669299E-7</v>
      </c>
      <c r="U100" s="231">
        <v>0</v>
      </c>
      <c r="V100" s="231">
        <v>0</v>
      </c>
      <c r="W100" s="231">
        <v>0</v>
      </c>
      <c r="DA100" s="73" t="s">
        <v>1082</v>
      </c>
    </row>
    <row r="101" spans="1:105" ht="12" customHeight="1" x14ac:dyDescent="0.25">
      <c r="A101" s="64" t="s">
        <v>34</v>
      </c>
      <c r="B101" s="231">
        <v>0.29674266355252421</v>
      </c>
      <c r="C101" s="231">
        <v>0.29739481734804579</v>
      </c>
      <c r="D101" s="231">
        <v>0.29615758842008533</v>
      </c>
      <c r="E101" s="231">
        <v>0.24030480360124731</v>
      </c>
      <c r="F101" s="231">
        <v>0.1226595538758172</v>
      </c>
      <c r="G101" s="231">
        <v>0.1181336916217892</v>
      </c>
      <c r="H101" s="231">
        <v>9.289039975686747E-2</v>
      </c>
      <c r="I101" s="231">
        <v>0.14376904154653661</v>
      </c>
      <c r="J101" s="231">
        <v>0.11022254762854081</v>
      </c>
      <c r="K101" s="231">
        <v>2.59639007241695E-2</v>
      </c>
      <c r="L101" s="231">
        <v>3.4378549027907032E-2</v>
      </c>
      <c r="M101" s="231">
        <v>3.5972782310153432E-2</v>
      </c>
      <c r="N101" s="231">
        <v>2.3319139785360501E-2</v>
      </c>
      <c r="O101" s="231">
        <v>2.8162373794510889E-2</v>
      </c>
      <c r="P101" s="231">
        <v>9.3403634048719944E-2</v>
      </c>
      <c r="Q101" s="231">
        <v>1.1620481669459341E-2</v>
      </c>
      <c r="R101" s="231">
        <v>8.1287959019811105E-4</v>
      </c>
      <c r="S101" s="231">
        <v>1.064933748064106E-3</v>
      </c>
      <c r="T101" s="231">
        <v>7.9583080737858302E-4</v>
      </c>
      <c r="U101" s="231">
        <v>4.6679413936330211E-2</v>
      </c>
      <c r="V101" s="231">
        <v>3.5103308539232297E-2</v>
      </c>
      <c r="W101" s="231">
        <v>5.1469598456860839E-2</v>
      </c>
      <c r="DA101" s="73" t="s">
        <v>1083</v>
      </c>
    </row>
    <row r="102" spans="1:105" ht="12" customHeight="1" x14ac:dyDescent="0.25">
      <c r="A102" s="64" t="s">
        <v>162</v>
      </c>
      <c r="B102" s="231">
        <v>1.0191485252348731</v>
      </c>
      <c r="C102" s="231">
        <v>0.8794347663929295</v>
      </c>
      <c r="D102" s="231">
        <v>0.70999126362306508</v>
      </c>
      <c r="E102" s="231">
        <v>0.69240981075438379</v>
      </c>
      <c r="F102" s="231">
        <v>0.78316342405877926</v>
      </c>
      <c r="G102" s="231">
        <v>0.89146815612492547</v>
      </c>
      <c r="H102" s="231">
        <v>0.8584040026989409</v>
      </c>
      <c r="I102" s="231">
        <v>0.76133270788586271</v>
      </c>
      <c r="J102" s="231">
        <v>0.77033287174392129</v>
      </c>
      <c r="K102" s="231">
        <v>0.29378353124913081</v>
      </c>
      <c r="L102" s="231">
        <v>0.31380228311908898</v>
      </c>
      <c r="M102" s="231">
        <v>0.31423242471515439</v>
      </c>
      <c r="N102" s="231">
        <v>0.21519032435791741</v>
      </c>
      <c r="O102" s="231">
        <v>0.53965000561787724</v>
      </c>
      <c r="P102" s="231">
        <v>0.45137239086376207</v>
      </c>
      <c r="Q102" s="231">
        <v>0.46270654142414802</v>
      </c>
      <c r="R102" s="231">
        <v>0.55904169945957205</v>
      </c>
      <c r="S102" s="231">
        <v>0.58829668927090184</v>
      </c>
      <c r="T102" s="231">
        <v>0.40009495283933189</v>
      </c>
      <c r="U102" s="231">
        <v>0.41375931902205709</v>
      </c>
      <c r="V102" s="231">
        <v>0.63920485706247099</v>
      </c>
      <c r="W102" s="231">
        <v>0.67280819248841672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1.2980805112439301E-2</v>
      </c>
      <c r="R104" s="231">
        <v>2.0231916022299339E-2</v>
      </c>
      <c r="S104" s="231">
        <v>2.4140537490914969E-2</v>
      </c>
      <c r="T104" s="231">
        <v>2.0249873146687469E-2</v>
      </c>
      <c r="U104" s="231">
        <v>1.6036241037735589E-2</v>
      </c>
      <c r="V104" s="231">
        <v>1.9850836909031559E-2</v>
      </c>
      <c r="W104" s="231">
        <v>3.0821806689450598E-3</v>
      </c>
      <c r="DA104" s="73" t="s">
        <v>1086</v>
      </c>
    </row>
    <row r="105" spans="1:105" ht="12" customHeight="1" x14ac:dyDescent="0.25">
      <c r="A105" s="64" t="s">
        <v>79</v>
      </c>
      <c r="B105" s="231">
        <v>6.7588463679164059</v>
      </c>
      <c r="C105" s="231">
        <v>7.3362127149393874</v>
      </c>
      <c r="D105" s="231">
        <v>7.6766011331014523</v>
      </c>
      <c r="E105" s="231">
        <v>8.0900223428570648</v>
      </c>
      <c r="F105" s="231">
        <v>9.1235799733109317</v>
      </c>
      <c r="G105" s="231">
        <v>9.1343815719126233</v>
      </c>
      <c r="H105" s="231">
        <v>7.3479560320785753</v>
      </c>
      <c r="I105" s="231">
        <v>7.5462391943555449</v>
      </c>
      <c r="J105" s="231">
        <v>6.7465383442448079</v>
      </c>
      <c r="K105" s="231">
        <v>2.5778933840263138</v>
      </c>
      <c r="L105" s="231">
        <v>2.2881812024374648</v>
      </c>
      <c r="M105" s="231">
        <v>2.0841082836354872</v>
      </c>
      <c r="N105" s="231">
        <v>1.519632113432013</v>
      </c>
      <c r="O105" s="231">
        <v>3.03527812710256</v>
      </c>
      <c r="P105" s="231">
        <v>3.2273430048620169</v>
      </c>
      <c r="Q105" s="231">
        <v>2.112998121211616</v>
      </c>
      <c r="R105" s="231">
        <v>2.267316706149336</v>
      </c>
      <c r="S105" s="231">
        <v>1.8264109069962191</v>
      </c>
      <c r="T105" s="231">
        <v>1.277051020283839</v>
      </c>
      <c r="U105" s="231">
        <v>1.3738471787027651</v>
      </c>
      <c r="V105" s="231">
        <v>1.736561729540917</v>
      </c>
      <c r="W105" s="231">
        <v>1.9733139498483681</v>
      </c>
      <c r="DA105" s="73" t="s">
        <v>1087</v>
      </c>
    </row>
    <row r="106" spans="1:105" ht="12" customHeight="1" x14ac:dyDescent="0.25">
      <c r="A106" s="60" t="s">
        <v>1038</v>
      </c>
      <c r="B106" s="264">
        <v>1.186945443432122</v>
      </c>
      <c r="C106" s="264">
        <v>1.417534095848594</v>
      </c>
      <c r="D106" s="264">
        <v>1.6519890179661421</v>
      </c>
      <c r="E106" s="264">
        <v>1.6188267906143421</v>
      </c>
      <c r="F106" s="264">
        <v>1.684091707109717</v>
      </c>
      <c r="G106" s="264">
        <v>1.734598969902285</v>
      </c>
      <c r="H106" s="264">
        <v>2.099072976325743</v>
      </c>
      <c r="I106" s="264">
        <v>2.3799901433567578</v>
      </c>
      <c r="J106" s="264">
        <v>2.1042233230806082</v>
      </c>
      <c r="K106" s="264">
        <v>0.95811632144711933</v>
      </c>
      <c r="L106" s="264">
        <v>0.83775709059742143</v>
      </c>
      <c r="M106" s="264">
        <v>0.73419531624620549</v>
      </c>
      <c r="N106" s="264">
        <v>0.47243281878552262</v>
      </c>
      <c r="O106" s="264">
        <v>0.91603767458400642</v>
      </c>
      <c r="P106" s="264">
        <v>1.002816201693465</v>
      </c>
      <c r="Q106" s="264">
        <v>0.86072239403381023</v>
      </c>
      <c r="R106" s="264">
        <v>0.88969805637000809</v>
      </c>
      <c r="S106" s="264">
        <v>0.76773565535116339</v>
      </c>
      <c r="T106" s="264">
        <v>0.67163274202387901</v>
      </c>
      <c r="U106" s="264">
        <v>0.53453033585746634</v>
      </c>
      <c r="V106" s="264">
        <v>0.8368972646817312</v>
      </c>
      <c r="W106" s="264">
        <v>0.88142826152139675</v>
      </c>
      <c r="DA106" s="72" t="s">
        <v>1088</v>
      </c>
    </row>
    <row r="107" spans="1:105" ht="12" customHeight="1" x14ac:dyDescent="0.25">
      <c r="A107" s="132" t="s">
        <v>1040</v>
      </c>
      <c r="B107" s="318">
        <v>7.9049244426220744</v>
      </c>
      <c r="C107" s="318">
        <v>8.4864246037639024</v>
      </c>
      <c r="D107" s="318">
        <v>8.7647086924137074</v>
      </c>
      <c r="E107" s="318">
        <v>8.8286291837922732</v>
      </c>
      <c r="F107" s="318">
        <v>9.4913844198352582</v>
      </c>
      <c r="G107" s="318">
        <v>9.9163521166178814</v>
      </c>
      <c r="H107" s="318">
        <v>10.578494078138259</v>
      </c>
      <c r="I107" s="318">
        <v>11.00679403446458</v>
      </c>
      <c r="J107" s="318">
        <v>9.9140513498008378</v>
      </c>
      <c r="K107" s="318">
        <v>4.0985959965899808</v>
      </c>
      <c r="L107" s="318">
        <v>3.8742907773289459</v>
      </c>
      <c r="M107" s="318">
        <v>3.4563791658991301</v>
      </c>
      <c r="N107" s="318">
        <v>2.4365966078942098</v>
      </c>
      <c r="O107" s="318">
        <v>5.0509443646379228</v>
      </c>
      <c r="P107" s="318">
        <v>5.0958902150146184</v>
      </c>
      <c r="Q107" s="318">
        <v>4.3482233343445769</v>
      </c>
      <c r="R107" s="318">
        <v>4.9163786425190947</v>
      </c>
      <c r="S107" s="318">
        <v>4.4906841357559788</v>
      </c>
      <c r="T107" s="318">
        <v>3.4507834305354872</v>
      </c>
      <c r="U107" s="318">
        <v>3.1229080891364851</v>
      </c>
      <c r="V107" s="318">
        <v>4.7809847078432393</v>
      </c>
      <c r="W107" s="318">
        <v>5.0078186678426659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170.37685739644041</v>
      </c>
      <c r="C110" s="225">
        <v>186.38300975949679</v>
      </c>
      <c r="D110" s="225">
        <v>206.79352849861741</v>
      </c>
      <c r="E110" s="225">
        <v>184.1123208021053</v>
      </c>
      <c r="F110" s="225">
        <v>171.6860953316469</v>
      </c>
      <c r="G110" s="225">
        <v>154.23491470123639</v>
      </c>
      <c r="H110" s="225">
        <v>146.25290784012071</v>
      </c>
      <c r="I110" s="225">
        <v>158.64882604262789</v>
      </c>
      <c r="J110" s="225">
        <v>159.1237540926503</v>
      </c>
      <c r="K110" s="225">
        <v>165.5320171050231</v>
      </c>
      <c r="L110" s="225">
        <v>162.94721324283731</v>
      </c>
      <c r="M110" s="225">
        <v>163.25844728777301</v>
      </c>
      <c r="N110" s="225">
        <v>181.48203935262609</v>
      </c>
      <c r="O110" s="225">
        <v>112.8285260084093</v>
      </c>
      <c r="P110" s="225">
        <v>112.50597114741571</v>
      </c>
      <c r="Q110" s="225">
        <v>104.16069551925099</v>
      </c>
      <c r="R110" s="225">
        <v>104.1821916499475</v>
      </c>
      <c r="S110" s="225">
        <v>109.14779784083311</v>
      </c>
      <c r="T110" s="225">
        <v>111.9996178465654</v>
      </c>
      <c r="U110" s="225">
        <v>106.8954810356358</v>
      </c>
      <c r="V110" s="225">
        <v>53.119327409955098</v>
      </c>
      <c r="W110" s="225">
        <v>55.746431937143079</v>
      </c>
      <c r="DA110" s="89" t="s">
        <v>1090</v>
      </c>
    </row>
    <row r="111" spans="1:105" ht="12" customHeight="1" x14ac:dyDescent="0.25">
      <c r="A111" s="55" t="s">
        <v>92</v>
      </c>
      <c r="B111" s="261">
        <v>0.41028836446946521</v>
      </c>
      <c r="C111" s="261">
        <v>0.44423122690069311</v>
      </c>
      <c r="D111" s="261">
        <v>0.48826944443296849</v>
      </c>
      <c r="E111" s="261">
        <v>0.41781597706088169</v>
      </c>
      <c r="F111" s="261">
        <v>0.38824099232955228</v>
      </c>
      <c r="G111" s="261">
        <v>0.35881651779135271</v>
      </c>
      <c r="H111" s="261">
        <v>0.36198386369516072</v>
      </c>
      <c r="I111" s="261">
        <v>0.39308960560512007</v>
      </c>
      <c r="J111" s="261">
        <v>0.40894763108646182</v>
      </c>
      <c r="K111" s="261">
        <v>0.44141570365910981</v>
      </c>
      <c r="L111" s="261">
        <v>0.42902805365860019</v>
      </c>
      <c r="M111" s="261">
        <v>0.44597404496553111</v>
      </c>
      <c r="N111" s="261">
        <v>0.45117038638963858</v>
      </c>
      <c r="O111" s="261">
        <v>0.29057787744394031</v>
      </c>
      <c r="P111" s="261">
        <v>0.28497890909660067</v>
      </c>
      <c r="Q111" s="261">
        <v>0.28706017208010748</v>
      </c>
      <c r="R111" s="261">
        <v>0.27147546327713301</v>
      </c>
      <c r="S111" s="261">
        <v>0.31293190310826002</v>
      </c>
      <c r="T111" s="261">
        <v>0.37937219431632457</v>
      </c>
      <c r="U111" s="261">
        <v>0.40156772790750128</v>
      </c>
      <c r="V111" s="261">
        <v>0.20471059472142281</v>
      </c>
      <c r="W111" s="261">
        <v>0.21624083307714309</v>
      </c>
      <c r="DA111" s="67" t="s">
        <v>1091</v>
      </c>
    </row>
    <row r="112" spans="1:105" ht="12" customHeight="1" x14ac:dyDescent="0.25">
      <c r="A112" s="202" t="s">
        <v>93</v>
      </c>
      <c r="B112" s="226">
        <v>3.274152034251073</v>
      </c>
      <c r="C112" s="226">
        <v>3.545020286196785</v>
      </c>
      <c r="D112" s="226">
        <v>3.8964507239196222</v>
      </c>
      <c r="E112" s="226">
        <v>3.3342233163385142</v>
      </c>
      <c r="F112" s="226">
        <v>3.098211270161578</v>
      </c>
      <c r="G112" s="226">
        <v>2.8634003139927628</v>
      </c>
      <c r="H112" s="226">
        <v>2.8886761271334529</v>
      </c>
      <c r="I112" s="226">
        <v>3.1369038054471581</v>
      </c>
      <c r="J112" s="226">
        <v>3.2634528155710001</v>
      </c>
      <c r="K112" s="226">
        <v>3.5225520615352548</v>
      </c>
      <c r="L112" s="226">
        <v>3.4236970781598322</v>
      </c>
      <c r="M112" s="226">
        <v>3.558928190506228</v>
      </c>
      <c r="N112" s="226">
        <v>3.6003956395439412</v>
      </c>
      <c r="O112" s="226">
        <v>2.318847500761239</v>
      </c>
      <c r="P112" s="226">
        <v>2.2741670389405551</v>
      </c>
      <c r="Q112" s="226">
        <v>2.290775775676416</v>
      </c>
      <c r="R112" s="226">
        <v>2.1664078665438939</v>
      </c>
      <c r="S112" s="226">
        <v>2.4972353980080308</v>
      </c>
      <c r="T112" s="226">
        <v>3.0274371620683129</v>
      </c>
      <c r="U112" s="226">
        <v>3.2045602729145322</v>
      </c>
      <c r="V112" s="226">
        <v>1.6336159349938759</v>
      </c>
      <c r="W112" s="226">
        <v>1.725628667103881</v>
      </c>
      <c r="DA112" s="174" t="s">
        <v>1092</v>
      </c>
    </row>
    <row r="113" spans="1:105" ht="12" customHeight="1" x14ac:dyDescent="0.25">
      <c r="A113" s="202" t="s">
        <v>94</v>
      </c>
      <c r="B113" s="226">
        <v>4.0144100382204719</v>
      </c>
      <c r="C113" s="226">
        <v>4.3465193044582628</v>
      </c>
      <c r="D113" s="226">
        <v>4.7774051833583471</v>
      </c>
      <c r="E113" s="226">
        <v>4.0880629276702916</v>
      </c>
      <c r="F113" s="226">
        <v>3.7986905596793341</v>
      </c>
      <c r="G113" s="226">
        <v>3.5107908379598269</v>
      </c>
      <c r="H113" s="226">
        <v>3.541781298065136</v>
      </c>
      <c r="I113" s="226">
        <v>3.8461311490074221</v>
      </c>
      <c r="J113" s="226">
        <v>4.0012918169463543</v>
      </c>
      <c r="K113" s="226">
        <v>4.3189712047736162</v>
      </c>
      <c r="L113" s="226">
        <v>4.1977659481334211</v>
      </c>
      <c r="M113" s="226">
        <v>4.3635716679668519</v>
      </c>
      <c r="N113" s="226">
        <v>4.4144145555099374</v>
      </c>
      <c r="O113" s="226">
        <v>2.843119252489954</v>
      </c>
      <c r="P113" s="226">
        <v>2.7883369172260659</v>
      </c>
      <c r="Q113" s="226">
        <v>2.808700748464541</v>
      </c>
      <c r="R113" s="226">
        <v>2.656214309951221</v>
      </c>
      <c r="S113" s="226">
        <v>3.0618391402389551</v>
      </c>
      <c r="T113" s="226">
        <v>3.71191502604389</v>
      </c>
      <c r="U113" s="226">
        <v>3.929084169914923</v>
      </c>
      <c r="V113" s="226">
        <v>2.00296264175662</v>
      </c>
      <c r="W113" s="226">
        <v>2.1157786721554599</v>
      </c>
      <c r="DA113" s="174" t="s">
        <v>1093</v>
      </c>
    </row>
    <row r="114" spans="1:105" ht="12" customHeight="1" x14ac:dyDescent="0.25">
      <c r="A114" s="202" t="s">
        <v>95</v>
      </c>
      <c r="B114" s="226">
        <v>7.4336021840051796</v>
      </c>
      <c r="C114" s="226">
        <v>8.048578766698256</v>
      </c>
      <c r="D114" s="226">
        <v>8.8464629339739318</v>
      </c>
      <c r="E114" s="226">
        <v>7.5699874248400123</v>
      </c>
      <c r="F114" s="226">
        <v>7.0341480247268482</v>
      </c>
      <c r="G114" s="226">
        <v>6.5010355674111242</v>
      </c>
      <c r="H114" s="226">
        <v>6.558421521942134</v>
      </c>
      <c r="I114" s="226">
        <v>7.1219951716506067</v>
      </c>
      <c r="J114" s="226">
        <v>7.4093107844258874</v>
      </c>
      <c r="K114" s="226">
        <v>7.9975671331004703</v>
      </c>
      <c r="L114" s="226">
        <v>7.7731277629575866</v>
      </c>
      <c r="M114" s="226">
        <v>8.080155134187633</v>
      </c>
      <c r="N114" s="226">
        <v>8.1743024176696579</v>
      </c>
      <c r="O114" s="226">
        <v>5.2646882813358946</v>
      </c>
      <c r="P114" s="226">
        <v>5.1632462056173267</v>
      </c>
      <c r="Q114" s="226">
        <v>5.2009545161605493</v>
      </c>
      <c r="R114" s="226">
        <v>4.9185908533628488</v>
      </c>
      <c r="S114" s="226">
        <v>5.6696983873730638</v>
      </c>
      <c r="T114" s="226">
        <v>6.8734631942762494</v>
      </c>
      <c r="U114" s="226">
        <v>7.2756017418606538</v>
      </c>
      <c r="V114" s="226">
        <v>3.708945355976383</v>
      </c>
      <c r="W114" s="226">
        <v>3.9178501469616518</v>
      </c>
      <c r="DA114" s="174" t="s">
        <v>1094</v>
      </c>
    </row>
    <row r="115" spans="1:105" ht="12" customHeight="1" x14ac:dyDescent="0.25">
      <c r="A115" s="56" t="s">
        <v>96</v>
      </c>
      <c r="B115" s="262">
        <v>6.7396390196911868</v>
      </c>
      <c r="C115" s="262">
        <v>6.9295370282009259</v>
      </c>
      <c r="D115" s="262">
        <v>7.1460025689590587</v>
      </c>
      <c r="E115" s="262">
        <v>6.2662452397443493</v>
      </c>
      <c r="F115" s="262">
        <v>5.9290956685713327</v>
      </c>
      <c r="G115" s="262">
        <v>5.4836145438207549</v>
      </c>
      <c r="H115" s="262">
        <v>5.0956579853770494</v>
      </c>
      <c r="I115" s="262">
        <v>5.2810766173578898</v>
      </c>
      <c r="J115" s="262">
        <v>5.5027580612385796</v>
      </c>
      <c r="K115" s="262">
        <v>5.6122244411390936</v>
      </c>
      <c r="L115" s="262">
        <v>5.706016673410863</v>
      </c>
      <c r="M115" s="262">
        <v>5.9340388568208304</v>
      </c>
      <c r="N115" s="262">
        <v>6.4570272606273758</v>
      </c>
      <c r="O115" s="262">
        <v>4.2612032449337676</v>
      </c>
      <c r="P115" s="262">
        <v>4.0236809883519902</v>
      </c>
      <c r="Q115" s="262">
        <v>3.9644598750656721</v>
      </c>
      <c r="R115" s="262">
        <v>4.0244696777433573</v>
      </c>
      <c r="S115" s="262">
        <v>4.3272150886807186</v>
      </c>
      <c r="T115" s="262">
        <v>4.2142095097089536</v>
      </c>
      <c r="U115" s="262">
        <v>4.0079672610170629</v>
      </c>
      <c r="V115" s="262">
        <v>2.0000062390857858</v>
      </c>
      <c r="W115" s="262">
        <v>2.1022673145108941</v>
      </c>
      <c r="DA115" s="68" t="s">
        <v>1095</v>
      </c>
    </row>
    <row r="116" spans="1:105" ht="12" customHeight="1" x14ac:dyDescent="0.25">
      <c r="A116" s="37" t="s">
        <v>160</v>
      </c>
      <c r="B116" s="228">
        <v>1.844490190918498E-2</v>
      </c>
      <c r="C116" s="228">
        <v>1.6395020983341071E-2</v>
      </c>
      <c r="D116" s="228">
        <v>1.311701571134956E-2</v>
      </c>
      <c r="E116" s="228">
        <v>1.14650107982677E-2</v>
      </c>
      <c r="F116" s="228">
        <v>1.0496512687279309E-2</v>
      </c>
      <c r="G116" s="228">
        <v>6.2164058854048132E-3</v>
      </c>
      <c r="H116" s="228">
        <v>5.978566454828655E-3</v>
      </c>
      <c r="I116" s="228">
        <v>3.1943604758506239E-3</v>
      </c>
      <c r="J116" s="228">
        <v>3.4123431183886682E-3</v>
      </c>
      <c r="K116" s="228">
        <v>3.708453466639778E-3</v>
      </c>
      <c r="L116" s="228">
        <v>3.370741596336737E-3</v>
      </c>
      <c r="M116" s="228">
        <v>3.468981388777926E-3</v>
      </c>
      <c r="N116" s="228">
        <v>7.7535506202303312E-3</v>
      </c>
      <c r="O116" s="228">
        <v>2.388959621263505E-3</v>
      </c>
      <c r="P116" s="228">
        <v>2.4692338219911621E-3</v>
      </c>
      <c r="Q116" s="228">
        <v>1.7879346446936779E-3</v>
      </c>
      <c r="R116" s="228">
        <v>1.6809125454129339E-3</v>
      </c>
      <c r="S116" s="228">
        <v>1.503830319290643E-3</v>
      </c>
      <c r="T116" s="228">
        <v>1.5726978342385109E-2</v>
      </c>
      <c r="U116" s="228">
        <v>7.786693681941648E-3</v>
      </c>
      <c r="V116" s="228">
        <v>1.5806918298771099E-3</v>
      </c>
      <c r="W116" s="228">
        <v>1.8837991181130729E-3</v>
      </c>
      <c r="DA116" s="69" t="s">
        <v>1096</v>
      </c>
    </row>
    <row r="117" spans="1:105" ht="12" customHeight="1" x14ac:dyDescent="0.25">
      <c r="A117" s="37" t="s">
        <v>162</v>
      </c>
      <c r="B117" s="228">
        <v>6.3608348776185348</v>
      </c>
      <c r="C117" s="228">
        <v>6.4789606902226193</v>
      </c>
      <c r="D117" s="228">
        <v>6.594150011276243</v>
      </c>
      <c r="E117" s="228">
        <v>5.8063021632293514</v>
      </c>
      <c r="F117" s="228">
        <v>5.5153196713525068</v>
      </c>
      <c r="G117" s="228">
        <v>5.1097683204594819</v>
      </c>
      <c r="H117" s="228">
        <v>4.6689803802440473</v>
      </c>
      <c r="I117" s="228">
        <v>4.779818187245227</v>
      </c>
      <c r="J117" s="228">
        <v>4.9907396613202932</v>
      </c>
      <c r="K117" s="228">
        <v>5.0038848552629931</v>
      </c>
      <c r="L117" s="228">
        <v>5.159026518314298</v>
      </c>
      <c r="M117" s="228">
        <v>5.375452892323211</v>
      </c>
      <c r="N117" s="228">
        <v>5.93692508090112</v>
      </c>
      <c r="O117" s="228">
        <v>3.9500014688317489</v>
      </c>
      <c r="P117" s="228">
        <v>3.6925957482092779</v>
      </c>
      <c r="Q117" s="228">
        <v>3.6281273019990898</v>
      </c>
      <c r="R117" s="228">
        <v>3.7297481934251042</v>
      </c>
      <c r="S117" s="228">
        <v>4.0351693620285394</v>
      </c>
      <c r="T117" s="228">
        <v>3.8516852969605408</v>
      </c>
      <c r="U117" s="228">
        <v>3.7317040363176379</v>
      </c>
      <c r="V117" s="228">
        <v>1.8583247300391581</v>
      </c>
      <c r="W117" s="228">
        <v>1.9515900843349161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0.36035924016346638</v>
      </c>
      <c r="C120" s="228">
        <v>0.43418131699496509</v>
      </c>
      <c r="D120" s="228">
        <v>0.53873554197146545</v>
      </c>
      <c r="E120" s="228">
        <v>0.44847806571673121</v>
      </c>
      <c r="F120" s="228">
        <v>0.40327948453154661</v>
      </c>
      <c r="G120" s="228">
        <v>0.36762981747586848</v>
      </c>
      <c r="H120" s="228">
        <v>0.42069903867817338</v>
      </c>
      <c r="I120" s="228">
        <v>0.4980640696368121</v>
      </c>
      <c r="J120" s="228">
        <v>0.50860605679989779</v>
      </c>
      <c r="K120" s="228">
        <v>0.6046311324094612</v>
      </c>
      <c r="L120" s="228">
        <v>0.54361941350022858</v>
      </c>
      <c r="M120" s="228">
        <v>0.5551169831088415</v>
      </c>
      <c r="N120" s="228">
        <v>0.51234862910602497</v>
      </c>
      <c r="O120" s="228">
        <v>0.30881281648075498</v>
      </c>
      <c r="P120" s="228">
        <v>0.32861600632072019</v>
      </c>
      <c r="Q120" s="228">
        <v>0.33454463842188842</v>
      </c>
      <c r="R120" s="228">
        <v>0.29304057177283999</v>
      </c>
      <c r="S120" s="228">
        <v>0.29054189633288929</v>
      </c>
      <c r="T120" s="228">
        <v>0.34679723440602672</v>
      </c>
      <c r="U120" s="228">
        <v>0.2684765310174832</v>
      </c>
      <c r="V120" s="228">
        <v>0.14010081721675111</v>
      </c>
      <c r="W120" s="228">
        <v>0.14879343105786441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90.389179272502759</v>
      </c>
      <c r="C121" s="263">
        <f t="shared" si="4"/>
        <v>101.70608891107121</v>
      </c>
      <c r="D121" s="263">
        <f t="shared" si="4"/>
        <v>116.34086851283543</v>
      </c>
      <c r="E121" s="263">
        <f t="shared" si="4"/>
        <v>104.98971830386269</v>
      </c>
      <c r="F121" s="263">
        <f t="shared" si="4"/>
        <v>97.465520399072645</v>
      </c>
      <c r="G121" s="263">
        <f t="shared" si="4"/>
        <v>86.117534965726477</v>
      </c>
      <c r="H121" s="263">
        <f t="shared" si="4"/>
        <v>81.203563560870833</v>
      </c>
      <c r="I121" s="263">
        <f t="shared" si="4"/>
        <v>89.544000861584536</v>
      </c>
      <c r="J121" s="263">
        <f t="shared" si="4"/>
        <v>87.858680365714747</v>
      </c>
      <c r="K121" s="263">
        <f t="shared" si="4"/>
        <v>91.264915737393949</v>
      </c>
      <c r="L121" s="263">
        <f t="shared" si="4"/>
        <v>89.005178337985413</v>
      </c>
      <c r="M121" s="263">
        <f t="shared" si="4"/>
        <v>87.08271470448075</v>
      </c>
      <c r="N121" s="263">
        <f t="shared" si="4"/>
        <v>99.810686926528632</v>
      </c>
      <c r="O121" s="263">
        <f t="shared" si="4"/>
        <v>60.092587286395144</v>
      </c>
      <c r="P121" s="263">
        <f t="shared" si="4"/>
        <v>61.491159117873003</v>
      </c>
      <c r="Q121" s="263">
        <f t="shared" si="4"/>
        <v>54.372329856790103</v>
      </c>
      <c r="R121" s="263">
        <f t="shared" si="4"/>
        <v>54.797244792504223</v>
      </c>
      <c r="S121" s="263">
        <f t="shared" si="4"/>
        <v>55.400063118631564</v>
      </c>
      <c r="T121" s="263">
        <f t="shared" si="4"/>
        <v>55.399150322808545</v>
      </c>
      <c r="U121" s="263">
        <f t="shared" si="4"/>
        <v>51.115973258889774</v>
      </c>
      <c r="V121" s="263">
        <f t="shared" si="4"/>
        <v>25.104626744516256</v>
      </c>
      <c r="W121" s="263">
        <f t="shared" si="4"/>
        <v>26.258734724625629</v>
      </c>
      <c r="DA121" s="70"/>
    </row>
    <row r="122" spans="1:105" ht="12" customHeight="1" x14ac:dyDescent="0.25">
      <c r="A122" s="60" t="s">
        <v>1054</v>
      </c>
      <c r="B122" s="264">
        <v>90.361808451540455</v>
      </c>
      <c r="C122" s="264">
        <v>101.67645372170119</v>
      </c>
      <c r="D122" s="264">
        <v>116.3082954820057</v>
      </c>
      <c r="E122" s="264">
        <v>104.9618453069813</v>
      </c>
      <c r="F122" s="264">
        <v>97.439620384323206</v>
      </c>
      <c r="G122" s="264">
        <v>86.093597892396389</v>
      </c>
      <c r="H122" s="264">
        <v>81.179415190157826</v>
      </c>
      <c r="I122" s="264">
        <v>89.517777390121793</v>
      </c>
      <c r="J122" s="264">
        <v>87.83139898665857</v>
      </c>
      <c r="K122" s="264">
        <v>91.235468374901899</v>
      </c>
      <c r="L122" s="264">
        <v>88.976557370243171</v>
      </c>
      <c r="M122" s="264">
        <v>87.052963249660991</v>
      </c>
      <c r="N122" s="264">
        <v>99.780588817640421</v>
      </c>
      <c r="O122" s="264">
        <v>60.073202493288932</v>
      </c>
      <c r="P122" s="264">
        <v>61.472147838552416</v>
      </c>
      <c r="Q122" s="264">
        <v>54.353091380738448</v>
      </c>
      <c r="R122" s="264">
        <v>54.778812183617163</v>
      </c>
      <c r="S122" s="264">
        <v>55.380719323755493</v>
      </c>
      <c r="T122" s="264">
        <v>55.378812832410553</v>
      </c>
      <c r="U122" s="264">
        <v>51.098096247214507</v>
      </c>
      <c r="V122" s="264">
        <v>25.095513428286999</v>
      </c>
      <c r="W122" s="264">
        <v>26.249108104683501</v>
      </c>
      <c r="DA122" s="72" t="s">
        <v>1101</v>
      </c>
    </row>
    <row r="123" spans="1:105" ht="12" customHeight="1" x14ac:dyDescent="0.25">
      <c r="A123" s="64" t="s">
        <v>30</v>
      </c>
      <c r="B123" s="231">
        <v>1.2953067740978369E-2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5.1259671787143883E-3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32.681710347478578</v>
      </c>
      <c r="C124" s="231">
        <v>40.340700762293359</v>
      </c>
      <c r="D124" s="231">
        <v>49.800932468492348</v>
      </c>
      <c r="E124" s="231">
        <v>46.248292865907267</v>
      </c>
      <c r="F124" s="231">
        <v>41.032857363604613</v>
      </c>
      <c r="G124" s="231">
        <v>35.624946289323439</v>
      </c>
      <c r="H124" s="231">
        <v>42.127619060148113</v>
      </c>
      <c r="I124" s="231">
        <v>48.011018552901831</v>
      </c>
      <c r="J124" s="231">
        <v>44.57749173126718</v>
      </c>
      <c r="K124" s="231">
        <v>48.330302402977573</v>
      </c>
      <c r="L124" s="231">
        <v>48.838898526990043</v>
      </c>
      <c r="M124" s="231">
        <v>43.865109374628908</v>
      </c>
      <c r="N124" s="231">
        <v>55.010381264109483</v>
      </c>
      <c r="O124" s="231">
        <v>31.562845206637672</v>
      </c>
      <c r="P124" s="231">
        <v>32.454026881603973</v>
      </c>
      <c r="Q124" s="231">
        <v>30.64033484076683</v>
      </c>
      <c r="R124" s="231">
        <v>32.776545861771027</v>
      </c>
      <c r="S124" s="231">
        <v>33.719213406007377</v>
      </c>
      <c r="T124" s="231">
        <v>34.733003208362547</v>
      </c>
      <c r="U124" s="231">
        <v>29.259164483315921</v>
      </c>
      <c r="V124" s="231">
        <v>15.54488390546028</v>
      </c>
      <c r="W124" s="231">
        <v>15.5475822295124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3.0814130081052282E-3</v>
      </c>
      <c r="H125" s="231">
        <v>0</v>
      </c>
      <c r="I125" s="231">
        <v>8.5550627608610309E-3</v>
      </c>
      <c r="J125" s="231">
        <v>0</v>
      </c>
      <c r="K125" s="231">
        <v>0</v>
      </c>
      <c r="L125" s="231">
        <v>0</v>
      </c>
      <c r="M125" s="231">
        <v>4.0768820557057503E-3</v>
      </c>
      <c r="N125" s="231">
        <v>4.0643840056578317E-3</v>
      </c>
      <c r="O125" s="231">
        <v>1.17125035431881E-2</v>
      </c>
      <c r="P125" s="231">
        <v>1.5814921078771599E-2</v>
      </c>
      <c r="Q125" s="231">
        <v>2.16061020668284E-3</v>
      </c>
      <c r="R125" s="231">
        <v>8.8027064140556944E-4</v>
      </c>
      <c r="S125" s="231">
        <v>1.2434467523020781E-3</v>
      </c>
      <c r="T125" s="231">
        <v>1.273798177213026E-3</v>
      </c>
      <c r="U125" s="231">
        <v>1.2376578706126461E-3</v>
      </c>
      <c r="V125" s="231">
        <v>4.3104709567297388E-4</v>
      </c>
      <c r="W125" s="231">
        <v>5.614825516791058E-4</v>
      </c>
      <c r="DA125" s="73" t="s">
        <v>1104</v>
      </c>
    </row>
    <row r="126" spans="1:105" ht="12" customHeight="1" x14ac:dyDescent="0.25">
      <c r="A126" s="64" t="s">
        <v>160</v>
      </c>
      <c r="B126" s="231">
        <v>2.1086811834509209E-2</v>
      </c>
      <c r="C126" s="231">
        <v>1.601453471934729E-2</v>
      </c>
      <c r="D126" s="231">
        <v>1.0816108079455969E-2</v>
      </c>
      <c r="E126" s="231">
        <v>8.8950737116416274E-3</v>
      </c>
      <c r="F126" s="231">
        <v>8.3814334956584455E-3</v>
      </c>
      <c r="G126" s="231">
        <v>5.3949100999762193E-3</v>
      </c>
      <c r="H126" s="231">
        <v>5.1707298303864486E-3</v>
      </c>
      <c r="I126" s="231">
        <v>2.498029087245575E-3</v>
      </c>
      <c r="J126" s="231">
        <v>2.9867747967349621E-3</v>
      </c>
      <c r="K126" s="231">
        <v>3.2236314002980519E-3</v>
      </c>
      <c r="L126" s="231">
        <v>3.1212389234724961E-3</v>
      </c>
      <c r="M126" s="231">
        <v>3.5970448105058801E-3</v>
      </c>
      <c r="N126" s="231">
        <v>7.1538278563965047E-3</v>
      </c>
      <c r="O126" s="231">
        <v>2.5812700167277712E-3</v>
      </c>
      <c r="P126" s="231">
        <v>2.3204800331739659E-3</v>
      </c>
      <c r="Q126" s="231">
        <v>2.0790010097267312E-3</v>
      </c>
      <c r="R126" s="231">
        <v>1.9465806769974441E-3</v>
      </c>
      <c r="S126" s="231">
        <v>1.9461833656878519E-3</v>
      </c>
      <c r="T126" s="231">
        <v>1.9840761476563711E-2</v>
      </c>
      <c r="U126" s="231">
        <v>1.018475347433968E-2</v>
      </c>
      <c r="V126" s="231">
        <v>2.135727637865961E-3</v>
      </c>
      <c r="W126" s="231">
        <v>2.5726671572722151E-3</v>
      </c>
      <c r="DA126" s="73" t="s">
        <v>1105</v>
      </c>
    </row>
    <row r="127" spans="1:105" ht="12" customHeight="1" x14ac:dyDescent="0.25">
      <c r="A127" s="64" t="s">
        <v>70</v>
      </c>
      <c r="B127" s="231">
        <v>3.0519105876766681E-2</v>
      </c>
      <c r="C127" s="231">
        <v>5.8065215739112733E-2</v>
      </c>
      <c r="D127" s="231">
        <v>0</v>
      </c>
      <c r="E127" s="231">
        <v>3.076134368888905E-3</v>
      </c>
      <c r="F127" s="231">
        <v>0</v>
      </c>
      <c r="G127" s="231">
        <v>0</v>
      </c>
      <c r="H127" s="231">
        <v>5.3523763832995456E-3</v>
      </c>
      <c r="I127" s="231">
        <v>2.5869848334823648E-3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2.4482874982202952E-6</v>
      </c>
      <c r="S127" s="231">
        <v>2.786293394850858E-6</v>
      </c>
      <c r="T127" s="231">
        <v>2.749024906679083E-6</v>
      </c>
      <c r="U127" s="231">
        <v>0</v>
      </c>
      <c r="V127" s="231">
        <v>0</v>
      </c>
      <c r="W127" s="231">
        <v>0</v>
      </c>
      <c r="DA127" s="73" t="s">
        <v>1106</v>
      </c>
    </row>
    <row r="128" spans="1:105" ht="12" customHeight="1" x14ac:dyDescent="0.25">
      <c r="A128" s="64" t="s">
        <v>34</v>
      </c>
      <c r="B128" s="231">
        <v>2.1173429377746928</v>
      </c>
      <c r="C128" s="231">
        <v>2.1401167144717892</v>
      </c>
      <c r="D128" s="231">
        <v>2.2681128678667601</v>
      </c>
      <c r="E128" s="231">
        <v>1.563413852822201</v>
      </c>
      <c r="F128" s="231">
        <v>0.68975195816095525</v>
      </c>
      <c r="G128" s="231">
        <v>0.58764358527559446</v>
      </c>
      <c r="H128" s="231">
        <v>0.43697433723734608</v>
      </c>
      <c r="I128" s="231">
        <v>0.70585555057556071</v>
      </c>
      <c r="J128" s="231">
        <v>0.62503842097643747</v>
      </c>
      <c r="K128" s="231">
        <v>0.38441678680562819</v>
      </c>
      <c r="L128" s="231">
        <v>0.52336027853636646</v>
      </c>
      <c r="M128" s="231">
        <v>0.63809004852820994</v>
      </c>
      <c r="N128" s="231">
        <v>0.59359360433529695</v>
      </c>
      <c r="O128" s="231">
        <v>0.22273012317529259</v>
      </c>
      <c r="P128" s="231">
        <v>0.71808551556694789</v>
      </c>
      <c r="Q128" s="231">
        <v>0.10595075800305941</v>
      </c>
      <c r="R128" s="231">
        <v>6.2804218747653517E-3</v>
      </c>
      <c r="S128" s="231">
        <v>9.453069980604259E-3</v>
      </c>
      <c r="T128" s="231">
        <v>9.6654375114622014E-3</v>
      </c>
      <c r="U128" s="231">
        <v>0.55065835037472022</v>
      </c>
      <c r="V128" s="231">
        <v>0.13788856456387971</v>
      </c>
      <c r="W128" s="231">
        <v>0.20389056296938321</v>
      </c>
      <c r="DA128" s="73" t="s">
        <v>1107</v>
      </c>
    </row>
    <row r="129" spans="1:105" ht="12" customHeight="1" x14ac:dyDescent="0.25">
      <c r="A129" s="64" t="s">
        <v>162</v>
      </c>
      <c r="B129" s="231">
        <v>7.2719133360060297</v>
      </c>
      <c r="C129" s="231">
        <v>6.3286006784794058</v>
      </c>
      <c r="D129" s="231">
        <v>5.4374440637741301</v>
      </c>
      <c r="E129" s="231">
        <v>4.5047917217655771</v>
      </c>
      <c r="F129" s="231">
        <v>4.4039660037527826</v>
      </c>
      <c r="G129" s="231">
        <v>4.4345142882815836</v>
      </c>
      <c r="H129" s="231">
        <v>4.0380978135851251</v>
      </c>
      <c r="I129" s="231">
        <v>3.7378764712847459</v>
      </c>
      <c r="J129" s="231">
        <v>4.3683225632174558</v>
      </c>
      <c r="K129" s="231">
        <v>4.3497054737261234</v>
      </c>
      <c r="L129" s="231">
        <v>4.777154793974522</v>
      </c>
      <c r="M129" s="231">
        <v>5.5738969926447917</v>
      </c>
      <c r="N129" s="231">
        <v>5.4777149341455917</v>
      </c>
      <c r="O129" s="231">
        <v>4.2679751749564723</v>
      </c>
      <c r="P129" s="231">
        <v>3.4701430978266359</v>
      </c>
      <c r="Q129" s="231">
        <v>4.2187673619163677</v>
      </c>
      <c r="R129" s="231">
        <v>4.3192346818994514</v>
      </c>
      <c r="S129" s="231">
        <v>5.2221180736783861</v>
      </c>
      <c r="T129" s="231">
        <v>4.8591895783199712</v>
      </c>
      <c r="U129" s="231">
        <v>4.8809529694529319</v>
      </c>
      <c r="V129" s="231">
        <v>2.5108470930624018</v>
      </c>
      <c r="W129" s="231">
        <v>2.6652479376122011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0.1183536259746901</v>
      </c>
      <c r="R131" s="231">
        <v>0.1563146245606889</v>
      </c>
      <c r="S131" s="231">
        <v>0.21428768755413949</v>
      </c>
      <c r="T131" s="231">
        <v>0.24593655045730939</v>
      </c>
      <c r="U131" s="231">
        <v>0.18917311275791679</v>
      </c>
      <c r="V131" s="231">
        <v>7.7975653027659228E-2</v>
      </c>
      <c r="W131" s="231">
        <v>1.22096843691383E-2</v>
      </c>
      <c r="DA131" s="73" t="s">
        <v>1110</v>
      </c>
    </row>
    <row r="132" spans="1:105" ht="12" customHeight="1" x14ac:dyDescent="0.25">
      <c r="A132" s="64" t="s">
        <v>79</v>
      </c>
      <c r="B132" s="231">
        <v>48.226282844828901</v>
      </c>
      <c r="C132" s="231">
        <v>52.792955815998219</v>
      </c>
      <c r="D132" s="231">
        <v>58.790989973793032</v>
      </c>
      <c r="E132" s="231">
        <v>52.633375658405683</v>
      </c>
      <c r="F132" s="231">
        <v>51.304663625309203</v>
      </c>
      <c r="G132" s="231">
        <v>45.438017406407681</v>
      </c>
      <c r="H132" s="231">
        <v>34.566200872973553</v>
      </c>
      <c r="I132" s="231">
        <v>37.049386738678074</v>
      </c>
      <c r="J132" s="231">
        <v>38.257559496400759</v>
      </c>
      <c r="K132" s="231">
        <v>38.167820079992289</v>
      </c>
      <c r="L132" s="231">
        <v>34.834022531818768</v>
      </c>
      <c r="M132" s="231">
        <v>36.968192906992861</v>
      </c>
      <c r="N132" s="231">
        <v>38.682554836009288</v>
      </c>
      <c r="O132" s="231">
        <v>24.005358214959578</v>
      </c>
      <c r="P132" s="231">
        <v>24.811756942442919</v>
      </c>
      <c r="Q132" s="231">
        <v>19.26544518286109</v>
      </c>
      <c r="R132" s="231">
        <v>17.517607293905339</v>
      </c>
      <c r="S132" s="231">
        <v>16.212454670123609</v>
      </c>
      <c r="T132" s="231">
        <v>15.509900749080581</v>
      </c>
      <c r="U132" s="231">
        <v>16.206724919968082</v>
      </c>
      <c r="V132" s="231">
        <v>6.8213514374392368</v>
      </c>
      <c r="W132" s="231">
        <v>7.8170435405114276</v>
      </c>
      <c r="DA132" s="73" t="s">
        <v>1111</v>
      </c>
    </row>
    <row r="133" spans="1:105" ht="12" customHeight="1" x14ac:dyDescent="0.25">
      <c r="A133" s="60" t="s">
        <v>1066</v>
      </c>
      <c r="B133" s="264">
        <v>2.7370820962307939E-2</v>
      </c>
      <c r="C133" s="264">
        <v>2.9635189370012398E-2</v>
      </c>
      <c r="D133" s="264">
        <v>3.2573030829722599E-2</v>
      </c>
      <c r="E133" s="264">
        <v>2.787299688138305E-2</v>
      </c>
      <c r="F133" s="264">
        <v>2.5900014749435572E-2</v>
      </c>
      <c r="G133" s="264">
        <v>2.3937073330084199E-2</v>
      </c>
      <c r="H133" s="264">
        <v>2.4148370713013709E-2</v>
      </c>
      <c r="I133" s="264">
        <v>2.6223471462746579E-2</v>
      </c>
      <c r="J133" s="264">
        <v>2.728137905616999E-2</v>
      </c>
      <c r="K133" s="264">
        <v>2.9447362492054881E-2</v>
      </c>
      <c r="L133" s="264">
        <v>2.8620967742240051E-2</v>
      </c>
      <c r="M133" s="264">
        <v>2.9751454819763191E-2</v>
      </c>
      <c r="N133" s="264">
        <v>3.0098108888206441E-2</v>
      </c>
      <c r="O133" s="264">
        <v>1.938479310620923E-2</v>
      </c>
      <c r="P133" s="264">
        <v>1.9011279320589641E-2</v>
      </c>
      <c r="Q133" s="264">
        <v>1.9238476051651288E-2</v>
      </c>
      <c r="R133" s="264">
        <v>1.8432608887057219E-2</v>
      </c>
      <c r="S133" s="264">
        <v>1.9343794876071331E-2</v>
      </c>
      <c r="T133" s="264">
        <v>2.0337490397990338E-2</v>
      </c>
      <c r="U133" s="264">
        <v>1.787701167526682E-2</v>
      </c>
      <c r="V133" s="264">
        <v>9.113316229257996E-3</v>
      </c>
      <c r="W133" s="264">
        <v>9.6266199421283158E-3</v>
      </c>
      <c r="DA133" s="72" t="s">
        <v>1112</v>
      </c>
    </row>
    <row r="134" spans="1:105" ht="12" customHeight="1" x14ac:dyDescent="0.25">
      <c r="A134" s="57" t="s">
        <v>1012</v>
      </c>
      <c r="B134" s="263">
        <v>27.000741964429491</v>
      </c>
      <c r="C134" s="263">
        <v>28.005596533427479</v>
      </c>
      <c r="D134" s="263">
        <v>29.098216325153711</v>
      </c>
      <c r="E134" s="263">
        <v>25.54387057629166</v>
      </c>
      <c r="F134" s="263">
        <v>24.1170877130847</v>
      </c>
      <c r="G134" s="263">
        <v>22.24331631469602</v>
      </c>
      <c r="H134" s="263">
        <v>20.75194646076217</v>
      </c>
      <c r="I134" s="263">
        <v>21.623679134626389</v>
      </c>
      <c r="J134" s="263">
        <v>22.437685099739269</v>
      </c>
      <c r="K134" s="263">
        <v>22.972661089786531</v>
      </c>
      <c r="L134" s="263">
        <v>23.279358780150769</v>
      </c>
      <c r="M134" s="263">
        <v>24.11536851935417</v>
      </c>
      <c r="N134" s="263">
        <v>26.291384082444079</v>
      </c>
      <c r="O134" s="263">
        <v>17.222835704160321</v>
      </c>
      <c r="P134" s="263">
        <v>16.377074145205992</v>
      </c>
      <c r="Q134" s="263">
        <v>16.021314526650301</v>
      </c>
      <c r="R134" s="263">
        <v>16.223910863398771</v>
      </c>
      <c r="S134" s="263">
        <v>17.35575488522116</v>
      </c>
      <c r="T134" s="263">
        <v>16.986491352668491</v>
      </c>
      <c r="U134" s="263">
        <v>16.084422851622708</v>
      </c>
      <c r="V134" s="263">
        <v>8.0182252379986245</v>
      </c>
      <c r="W134" s="263">
        <v>8.4262222288188742</v>
      </c>
      <c r="DA134" s="70" t="s">
        <v>1113</v>
      </c>
    </row>
    <row r="135" spans="1:105" ht="12" customHeight="1" x14ac:dyDescent="0.25">
      <c r="A135" s="60" t="s">
        <v>1014</v>
      </c>
      <c r="B135" s="264">
        <v>26.849967872263889</v>
      </c>
      <c r="C135" s="264">
        <v>27.821311842539501</v>
      </c>
      <c r="D135" s="264">
        <v>28.862877599731611</v>
      </c>
      <c r="E135" s="264">
        <v>25.34859724947885</v>
      </c>
      <c r="F135" s="264">
        <v>23.942354064982439</v>
      </c>
      <c r="G135" s="264">
        <v>22.08472761820747</v>
      </c>
      <c r="H135" s="264">
        <v>20.567107968089012</v>
      </c>
      <c r="I135" s="264">
        <v>21.401483363231879</v>
      </c>
      <c r="J135" s="264">
        <v>22.21148264150542</v>
      </c>
      <c r="K135" s="264">
        <v>22.69859180300903</v>
      </c>
      <c r="L135" s="264">
        <v>23.036773088948681</v>
      </c>
      <c r="M135" s="264">
        <v>23.869212737927491</v>
      </c>
      <c r="N135" s="264">
        <v>26.06709775991844</v>
      </c>
      <c r="O135" s="264">
        <v>17.08967386677649</v>
      </c>
      <c r="P135" s="264">
        <v>16.233359316126059</v>
      </c>
      <c r="Q135" s="264">
        <v>15.87507955462821</v>
      </c>
      <c r="R135" s="264">
        <v>16.09751793721712</v>
      </c>
      <c r="S135" s="264">
        <v>17.231757887765369</v>
      </c>
      <c r="T135" s="264">
        <v>16.835563567382799</v>
      </c>
      <c r="U135" s="264">
        <v>15.9697967886101</v>
      </c>
      <c r="V135" s="264">
        <v>7.9582882402140749</v>
      </c>
      <c r="W135" s="264">
        <v>8.3625393148514497</v>
      </c>
      <c r="DA135" s="72" t="s">
        <v>1114</v>
      </c>
    </row>
    <row r="136" spans="1:105" ht="12" customHeight="1" x14ac:dyDescent="0.25">
      <c r="A136" s="59" t="s">
        <v>30</v>
      </c>
      <c r="B136" s="232">
        <v>4.7405542807717742E-2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2.432064977986503E-2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1.531674786544735E-2</v>
      </c>
      <c r="H137" s="297">
        <v>0</v>
      </c>
      <c r="I137" s="297">
        <v>4.8804538379878387E-2</v>
      </c>
      <c r="J137" s="297">
        <v>0</v>
      </c>
      <c r="K137" s="297">
        <v>0</v>
      </c>
      <c r="L137" s="297">
        <v>0</v>
      </c>
      <c r="M137" s="297">
        <v>1.7434511985669639E-2</v>
      </c>
      <c r="N137" s="297">
        <v>1.9283865176304271E-2</v>
      </c>
      <c r="O137" s="297">
        <v>4.6742245319714437E-2</v>
      </c>
      <c r="P137" s="297">
        <v>7.3597706291511161E-2</v>
      </c>
      <c r="Q137" s="297">
        <v>8.1221411984046307E-3</v>
      </c>
      <c r="R137" s="297">
        <v>3.278566097185907E-3</v>
      </c>
      <c r="S137" s="297">
        <v>4.1005741998748598E-3</v>
      </c>
      <c r="T137" s="297">
        <v>4.3942134544073287E-3</v>
      </c>
      <c r="U137" s="297">
        <v>4.0399894016890396E-3</v>
      </c>
      <c r="V137" s="297">
        <v>1.364835722610553E-3</v>
      </c>
      <c r="W137" s="297">
        <v>1.759650514568351E-3</v>
      </c>
      <c r="DA137" s="122" t="s">
        <v>1116</v>
      </c>
    </row>
    <row r="138" spans="1:105" ht="12" customHeight="1" x14ac:dyDescent="0.25">
      <c r="A138" s="59" t="s">
        <v>160</v>
      </c>
      <c r="B138" s="297">
        <v>7.7173360094201962E-2</v>
      </c>
      <c r="C138" s="297">
        <v>6.9587318840157661E-2</v>
      </c>
      <c r="D138" s="297">
        <v>5.7299760612679357E-2</v>
      </c>
      <c r="E138" s="297">
        <v>4.9920184991536158E-2</v>
      </c>
      <c r="F138" s="297">
        <v>4.5479475761840138E-2</v>
      </c>
      <c r="G138" s="297">
        <v>2.681642400442194E-2</v>
      </c>
      <c r="H138" s="297">
        <v>2.6267452745529309E-2</v>
      </c>
      <c r="I138" s="297">
        <v>1.4250644310908479E-2</v>
      </c>
      <c r="J138" s="297">
        <v>1.5176390280789849E-2</v>
      </c>
      <c r="K138" s="297">
        <v>1.6809805882791368E-2</v>
      </c>
      <c r="L138" s="297">
        <v>1.504165708038405E-2</v>
      </c>
      <c r="M138" s="297">
        <v>1.5382520270358749E-2</v>
      </c>
      <c r="N138" s="297">
        <v>3.3942031974636681E-2</v>
      </c>
      <c r="O138" s="297">
        <v>1.0301329336927669E-2</v>
      </c>
      <c r="P138" s="297">
        <v>1.079878976861255E-2</v>
      </c>
      <c r="Q138" s="297">
        <v>7.8153568378032928E-3</v>
      </c>
      <c r="R138" s="297">
        <v>7.2500355150440761E-3</v>
      </c>
      <c r="S138" s="297">
        <v>6.4180225512595768E-3</v>
      </c>
      <c r="T138" s="297">
        <v>6.8444548426624438E-2</v>
      </c>
      <c r="U138" s="297">
        <v>3.3245291022777047E-2</v>
      </c>
      <c r="V138" s="297">
        <v>6.7624104261164147E-3</v>
      </c>
      <c r="W138" s="297">
        <v>8.0625748272483855E-3</v>
      </c>
      <c r="DA138" s="122" t="s">
        <v>1117</v>
      </c>
    </row>
    <row r="139" spans="1:105" ht="12" customHeight="1" x14ac:dyDescent="0.25">
      <c r="A139" s="59" t="s">
        <v>70</v>
      </c>
      <c r="B139" s="297">
        <v>0.111693601008301</v>
      </c>
      <c r="C139" s="297">
        <v>0.25230846552655029</v>
      </c>
      <c r="D139" s="297">
        <v>0</v>
      </c>
      <c r="E139" s="297">
        <v>1.7263622734545719E-2</v>
      </c>
      <c r="F139" s="297">
        <v>0</v>
      </c>
      <c r="G139" s="297">
        <v>0</v>
      </c>
      <c r="H139" s="297">
        <v>2.719022233542227E-2</v>
      </c>
      <c r="I139" s="297">
        <v>1.475811506275217E-2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9.1186414839557471E-6</v>
      </c>
      <c r="S139" s="297">
        <v>9.1884938273830596E-6</v>
      </c>
      <c r="T139" s="297">
        <v>9.4832937018796609E-6</v>
      </c>
      <c r="U139" s="297">
        <v>0</v>
      </c>
      <c r="V139" s="297">
        <v>0</v>
      </c>
      <c r="W139" s="297">
        <v>0</v>
      </c>
      <c r="DA139" s="122" t="s">
        <v>1118</v>
      </c>
    </row>
    <row r="140" spans="1:105" ht="12" customHeight="1" x14ac:dyDescent="0.25">
      <c r="A140" s="59" t="s">
        <v>162</v>
      </c>
      <c r="B140" s="297">
        <v>26.613695368353671</v>
      </c>
      <c r="C140" s="297">
        <v>27.499416058172802</v>
      </c>
      <c r="D140" s="297">
        <v>28.805577839118929</v>
      </c>
      <c r="E140" s="297">
        <v>25.281413441752768</v>
      </c>
      <c r="F140" s="297">
        <v>23.896874589220602</v>
      </c>
      <c r="G140" s="297">
        <v>22.042594446337599</v>
      </c>
      <c r="H140" s="297">
        <v>20.513650293008059</v>
      </c>
      <c r="I140" s="297">
        <v>21.323670065478339</v>
      </c>
      <c r="J140" s="297">
        <v>22.19630625122463</v>
      </c>
      <c r="K140" s="297">
        <v>22.68178199712624</v>
      </c>
      <c r="L140" s="297">
        <v>23.02173143186829</v>
      </c>
      <c r="M140" s="297">
        <v>23.836395705671471</v>
      </c>
      <c r="N140" s="297">
        <v>25.989551212987639</v>
      </c>
      <c r="O140" s="297">
        <v>17.03263029211984</v>
      </c>
      <c r="P140" s="297">
        <v>16.148962820065929</v>
      </c>
      <c r="Q140" s="297">
        <v>15.859142056592001</v>
      </c>
      <c r="R140" s="297">
        <v>16.086980216963411</v>
      </c>
      <c r="S140" s="297">
        <v>17.221230102520408</v>
      </c>
      <c r="T140" s="297">
        <v>16.76271532220807</v>
      </c>
      <c r="U140" s="297">
        <v>15.93251150818563</v>
      </c>
      <c r="V140" s="297">
        <v>7.9501609940653477</v>
      </c>
      <c r="W140" s="297">
        <v>8.3527170895096337</v>
      </c>
      <c r="DA140" s="122" t="s">
        <v>1119</v>
      </c>
    </row>
    <row r="141" spans="1:105" ht="12" customHeight="1" x14ac:dyDescent="0.25">
      <c r="A141" s="60" t="s">
        <v>1021</v>
      </c>
      <c r="B141" s="264">
        <v>0.15077409216559509</v>
      </c>
      <c r="C141" s="264">
        <v>0.1842846908879717</v>
      </c>
      <c r="D141" s="264">
        <v>0.23533872542210299</v>
      </c>
      <c r="E141" s="264">
        <v>0.1952733268128122</v>
      </c>
      <c r="F141" s="264">
        <v>0.1747336481022615</v>
      </c>
      <c r="G141" s="264">
        <v>0.15858869648855239</v>
      </c>
      <c r="H141" s="264">
        <v>0.18483849267316091</v>
      </c>
      <c r="I141" s="264">
        <v>0.22219577139451391</v>
      </c>
      <c r="J141" s="264">
        <v>0.2262024582338511</v>
      </c>
      <c r="K141" s="264">
        <v>0.2740692867775068</v>
      </c>
      <c r="L141" s="264">
        <v>0.24258569120209289</v>
      </c>
      <c r="M141" s="264">
        <v>0.24615578142667299</v>
      </c>
      <c r="N141" s="264">
        <v>0.22428632252563241</v>
      </c>
      <c r="O141" s="264">
        <v>0.13316183738383819</v>
      </c>
      <c r="P141" s="264">
        <v>0.14371482907993349</v>
      </c>
      <c r="Q141" s="264">
        <v>0.14623497202208319</v>
      </c>
      <c r="R141" s="264">
        <v>0.1263929261816529</v>
      </c>
      <c r="S141" s="264">
        <v>0.12399699745578931</v>
      </c>
      <c r="T141" s="264">
        <v>0.15092778528569489</v>
      </c>
      <c r="U141" s="264">
        <v>0.11462606301261651</v>
      </c>
      <c r="V141" s="264">
        <v>5.9936997784548793E-2</v>
      </c>
      <c r="W141" s="264">
        <v>6.3682913967424801E-2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24.167149163729778</v>
      </c>
      <c r="C142" s="263">
        <f t="shared" si="5"/>
        <v>25.834964488520942</v>
      </c>
      <c r="D142" s="263">
        <f t="shared" si="5"/>
        <v>27.931650134600268</v>
      </c>
      <c r="E142" s="263">
        <f t="shared" si="5"/>
        <v>24.827231434456881</v>
      </c>
      <c r="F142" s="263">
        <f t="shared" si="5"/>
        <v>23.280748680727982</v>
      </c>
      <c r="G142" s="263">
        <f t="shared" si="5"/>
        <v>21.080318502367248</v>
      </c>
      <c r="H142" s="263">
        <f t="shared" si="5"/>
        <v>19.721155035927712</v>
      </c>
      <c r="I142" s="263">
        <f t="shared" si="5"/>
        <v>21.045492767237238</v>
      </c>
      <c r="J142" s="263">
        <f t="shared" si="5"/>
        <v>21.316635724243376</v>
      </c>
      <c r="K142" s="263">
        <f t="shared" si="5"/>
        <v>21.926913713123135</v>
      </c>
      <c r="L142" s="263">
        <f t="shared" si="5"/>
        <v>21.86801319410495</v>
      </c>
      <c r="M142" s="263">
        <f t="shared" si="5"/>
        <v>22.125710617263426</v>
      </c>
      <c r="N142" s="263">
        <f t="shared" si="5"/>
        <v>24.642679304719994</v>
      </c>
      <c r="O142" s="263">
        <f t="shared" si="5"/>
        <v>15.614111602066355</v>
      </c>
      <c r="P142" s="263">
        <f t="shared" si="5"/>
        <v>15.277583752142618</v>
      </c>
      <c r="Q142" s="263">
        <f t="shared" si="5"/>
        <v>14.354112516372574</v>
      </c>
      <c r="R142" s="263">
        <f t="shared" si="5"/>
        <v>14.526796895257663</v>
      </c>
      <c r="S142" s="263">
        <f t="shared" si="5"/>
        <v>15.223968553643768</v>
      </c>
      <c r="T142" s="263">
        <f t="shared" si="5"/>
        <v>14.983408524221524</v>
      </c>
      <c r="U142" s="263">
        <f t="shared" si="5"/>
        <v>14.076280939345443</v>
      </c>
      <c r="V142" s="263">
        <f t="shared" si="5"/>
        <v>6.9797292192193314</v>
      </c>
      <c r="W142" s="263">
        <f t="shared" si="5"/>
        <v>7.3219544436674981</v>
      </c>
      <c r="DA142" s="70"/>
    </row>
    <row r="143" spans="1:105" ht="12" customHeight="1" x14ac:dyDescent="0.25">
      <c r="A143" s="60" t="s">
        <v>1024</v>
      </c>
      <c r="B143" s="264">
        <v>13.25374653856964</v>
      </c>
      <c r="C143" s="264">
        <v>13.49553233600596</v>
      </c>
      <c r="D143" s="264">
        <v>13.729362691443891</v>
      </c>
      <c r="E143" s="264">
        <v>12.088948914039991</v>
      </c>
      <c r="F143" s="264">
        <v>11.48259610003198</v>
      </c>
      <c r="G143" s="264">
        <v>10.63280915924776</v>
      </c>
      <c r="H143" s="264">
        <v>9.7158633358560991</v>
      </c>
      <c r="I143" s="264">
        <v>9.9419141765350254</v>
      </c>
      <c r="J143" s="264">
        <v>10.38077355174144</v>
      </c>
      <c r="K143" s="264">
        <v>10.408440770749211</v>
      </c>
      <c r="L143" s="264">
        <v>10.7305593215795</v>
      </c>
      <c r="M143" s="264">
        <v>11.180682829182381</v>
      </c>
      <c r="N143" s="264">
        <v>12.354664794704419</v>
      </c>
      <c r="O143" s="264">
        <v>8.2156741355566005</v>
      </c>
      <c r="P143" s="264">
        <v>7.6805976830812721</v>
      </c>
      <c r="Q143" s="264">
        <v>7.5455293652512108</v>
      </c>
      <c r="R143" s="264">
        <v>7.7566684648611446</v>
      </c>
      <c r="S143" s="264">
        <v>8.3913768267840823</v>
      </c>
      <c r="T143" s="264">
        <v>8.0320431034617776</v>
      </c>
      <c r="U143" s="264">
        <v>7.7704878682883516</v>
      </c>
      <c r="V143" s="264">
        <v>3.8659080087776112</v>
      </c>
      <c r="W143" s="264">
        <v>4.0602838042839169</v>
      </c>
      <c r="DA143" s="72" t="s">
        <v>1121</v>
      </c>
    </row>
    <row r="144" spans="1:105" ht="12" customHeight="1" x14ac:dyDescent="0.25">
      <c r="A144" s="60" t="s">
        <v>1026</v>
      </c>
      <c r="B144" s="264">
        <v>10.16254049403274</v>
      </c>
      <c r="C144" s="264">
        <v>11.435042037594579</v>
      </c>
      <c r="D144" s="264">
        <v>13.08061207364711</v>
      </c>
      <c r="E144" s="264">
        <v>11.80453359156307</v>
      </c>
      <c r="F144" s="264">
        <v>10.958546590066399</v>
      </c>
      <c r="G144" s="264">
        <v>9.6825162073605462</v>
      </c>
      <c r="H144" s="264">
        <v>9.1298426657131717</v>
      </c>
      <c r="I144" s="264">
        <v>10.067616543451461</v>
      </c>
      <c r="J144" s="264">
        <v>9.8779580017828508</v>
      </c>
      <c r="K144" s="264">
        <v>10.260796654476181</v>
      </c>
      <c r="L144" s="264">
        <v>10.006748235673539</v>
      </c>
      <c r="M144" s="264">
        <v>9.7904112291495569</v>
      </c>
      <c r="N144" s="264">
        <v>11.22182359731662</v>
      </c>
      <c r="O144" s="264">
        <v>6.7561325233068592</v>
      </c>
      <c r="P144" s="264">
        <v>6.9134649070185361</v>
      </c>
      <c r="Q144" s="264">
        <v>6.1128202456111804</v>
      </c>
      <c r="R144" s="264">
        <v>6.1606989343243157</v>
      </c>
      <c r="S144" s="264">
        <v>6.2283924188851456</v>
      </c>
      <c r="T144" s="264">
        <v>6.2281780053422304</v>
      </c>
      <c r="U144" s="264">
        <v>5.7467472284907259</v>
      </c>
      <c r="V144" s="264">
        <v>2.8223668362091212</v>
      </c>
      <c r="W144" s="264">
        <v>2.952105857743502</v>
      </c>
      <c r="DA144" s="72" t="s">
        <v>1122</v>
      </c>
    </row>
    <row r="145" spans="1:105" ht="12" customHeight="1" x14ac:dyDescent="0.25">
      <c r="A145" s="64" t="s">
        <v>30</v>
      </c>
      <c r="B145" s="231">
        <v>1.456766721421209E-3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5.7649188210641259E-4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3.6755484480881671</v>
      </c>
      <c r="C146" s="231">
        <v>4.5369167802160613</v>
      </c>
      <c r="D146" s="231">
        <v>5.6008617083295604</v>
      </c>
      <c r="E146" s="231">
        <v>5.2013141069628013</v>
      </c>
      <c r="F146" s="231">
        <v>4.614760170134601</v>
      </c>
      <c r="G146" s="231">
        <v>4.0065594687289474</v>
      </c>
      <c r="H146" s="231">
        <v>4.7378825407808893</v>
      </c>
      <c r="I146" s="231">
        <v>5.3995590456258071</v>
      </c>
      <c r="J146" s="231">
        <v>5.0134074627817959</v>
      </c>
      <c r="K146" s="231">
        <v>5.4354673027876306</v>
      </c>
      <c r="L146" s="231">
        <v>5.4926665642229153</v>
      </c>
      <c r="M146" s="231">
        <v>4.9332893833560894</v>
      </c>
      <c r="N146" s="231">
        <v>6.1867423502098138</v>
      </c>
      <c r="O146" s="231">
        <v>3.5497152836572541</v>
      </c>
      <c r="P146" s="231">
        <v>3.6499420278380308</v>
      </c>
      <c r="Q146" s="231">
        <v>3.445965158355643</v>
      </c>
      <c r="R146" s="231">
        <v>3.6862141238950672</v>
      </c>
      <c r="S146" s="231">
        <v>3.7922312261960891</v>
      </c>
      <c r="T146" s="231">
        <v>3.906247093025458</v>
      </c>
      <c r="U146" s="231">
        <v>3.2906318385905822</v>
      </c>
      <c r="V146" s="231">
        <v>1.748255317942176</v>
      </c>
      <c r="W146" s="231">
        <v>1.7485587849479329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3.4655110394899092E-4</v>
      </c>
      <c r="H147" s="231">
        <v>0</v>
      </c>
      <c r="I147" s="231">
        <v>9.621451056157957E-4</v>
      </c>
      <c r="J147" s="231">
        <v>0</v>
      </c>
      <c r="K147" s="231">
        <v>0</v>
      </c>
      <c r="L147" s="231">
        <v>0</v>
      </c>
      <c r="M147" s="231">
        <v>4.5850652715437968E-4</v>
      </c>
      <c r="N147" s="231">
        <v>4.5710093399633101E-4</v>
      </c>
      <c r="O147" s="231">
        <v>1.31724667294573E-3</v>
      </c>
      <c r="P147" s="231">
        <v>1.7786250477616289E-3</v>
      </c>
      <c r="Q147" s="231">
        <v>2.4299301987753069E-4</v>
      </c>
      <c r="R147" s="231">
        <v>9.8999634826805671E-5</v>
      </c>
      <c r="S147" s="231">
        <v>1.3984423495928759E-4</v>
      </c>
      <c r="T147" s="231">
        <v>1.4325770786332439E-4</v>
      </c>
      <c r="U147" s="231">
        <v>1.391931883988863E-4</v>
      </c>
      <c r="V147" s="231">
        <v>4.8477710214941182E-5</v>
      </c>
      <c r="W147" s="231">
        <v>6.3147133351053097E-5</v>
      </c>
      <c r="DA147" s="73" t="s">
        <v>1125</v>
      </c>
    </row>
    <row r="148" spans="1:105" ht="12" customHeight="1" x14ac:dyDescent="0.25">
      <c r="A148" s="64" t="s">
        <v>160</v>
      </c>
      <c r="B148" s="231">
        <v>2.371528224484038E-3</v>
      </c>
      <c r="C148" s="231">
        <v>1.801074595200684E-3</v>
      </c>
      <c r="D148" s="231">
        <v>1.216433560028335E-3</v>
      </c>
      <c r="E148" s="231">
        <v>1.000384436091076E-3</v>
      </c>
      <c r="F148" s="231">
        <v>9.426178908686862E-4</v>
      </c>
      <c r="G148" s="231">
        <v>6.0673854687267345E-4</v>
      </c>
      <c r="H148" s="231">
        <v>5.8152611358133473E-4</v>
      </c>
      <c r="I148" s="231">
        <v>2.8094083318417701E-4</v>
      </c>
      <c r="J148" s="231">
        <v>3.3590761781459222E-4</v>
      </c>
      <c r="K148" s="231">
        <v>3.6254569496507153E-4</v>
      </c>
      <c r="L148" s="231">
        <v>3.5103012539142728E-4</v>
      </c>
      <c r="M148" s="231">
        <v>4.0454163293135301E-4</v>
      </c>
      <c r="N148" s="231">
        <v>8.0455522663601029E-4</v>
      </c>
      <c r="O148" s="231">
        <v>2.9030252404804908E-4</v>
      </c>
      <c r="P148" s="231">
        <v>2.60972779394643E-4</v>
      </c>
      <c r="Q148" s="231">
        <v>2.338148418069057E-4</v>
      </c>
      <c r="R148" s="231">
        <v>2.1892218951657041E-4</v>
      </c>
      <c r="S148" s="231">
        <v>2.1887750590142749E-4</v>
      </c>
      <c r="T148" s="231">
        <v>2.2313911750245202E-3</v>
      </c>
      <c r="U148" s="231">
        <v>1.1454282664143951E-3</v>
      </c>
      <c r="V148" s="231">
        <v>2.4019460185635211E-4</v>
      </c>
      <c r="W148" s="231">
        <v>2.8933500348731969E-4</v>
      </c>
      <c r="DA148" s="73" t="s">
        <v>1126</v>
      </c>
    </row>
    <row r="149" spans="1:105" ht="12" customHeight="1" x14ac:dyDescent="0.25">
      <c r="A149" s="64" t="s">
        <v>70</v>
      </c>
      <c r="B149" s="231">
        <v>3.4323311433130852E-3</v>
      </c>
      <c r="C149" s="231">
        <v>6.5303042995198098E-3</v>
      </c>
      <c r="D149" s="231">
        <v>0</v>
      </c>
      <c r="E149" s="231">
        <v>3.4595744180667071E-4</v>
      </c>
      <c r="F149" s="231">
        <v>0</v>
      </c>
      <c r="G149" s="231">
        <v>0</v>
      </c>
      <c r="H149" s="231">
        <v>6.0195499256476901E-4</v>
      </c>
      <c r="I149" s="231">
        <v>2.9094524089579428E-4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2.7534664553599561E-7</v>
      </c>
      <c r="S149" s="231">
        <v>3.1336047760280368E-7</v>
      </c>
      <c r="T149" s="231">
        <v>3.0916907720160268E-7</v>
      </c>
      <c r="U149" s="231">
        <v>0</v>
      </c>
      <c r="V149" s="231">
        <v>0</v>
      </c>
      <c r="W149" s="231">
        <v>0</v>
      </c>
      <c r="DA149" s="73" t="s">
        <v>1127</v>
      </c>
    </row>
    <row r="150" spans="1:105" ht="12" customHeight="1" x14ac:dyDescent="0.25">
      <c r="A150" s="64" t="s">
        <v>34</v>
      </c>
      <c r="B150" s="231">
        <v>0.238126966620296</v>
      </c>
      <c r="C150" s="231">
        <v>0.24068821934257209</v>
      </c>
      <c r="D150" s="231">
        <v>0.25508330631844178</v>
      </c>
      <c r="E150" s="231">
        <v>0.17582933388012001</v>
      </c>
      <c r="F150" s="231">
        <v>7.7572951734451279E-2</v>
      </c>
      <c r="G150" s="231">
        <v>6.6089333909518502E-2</v>
      </c>
      <c r="H150" s="231">
        <v>4.9144317418228292E-2</v>
      </c>
      <c r="I150" s="231">
        <v>7.9384042203059932E-2</v>
      </c>
      <c r="J150" s="231">
        <v>7.0294943985165878E-2</v>
      </c>
      <c r="K150" s="231">
        <v>4.3233432679617267E-2</v>
      </c>
      <c r="L150" s="231">
        <v>5.8859712025865353E-2</v>
      </c>
      <c r="M150" s="231">
        <v>7.1762795235387949E-2</v>
      </c>
      <c r="N150" s="231">
        <v>6.6758502783743956E-2</v>
      </c>
      <c r="O150" s="231">
        <v>2.5049342579544429E-2</v>
      </c>
      <c r="P150" s="231">
        <v>8.0759485176096824E-2</v>
      </c>
      <c r="Q150" s="231">
        <v>1.191575165471578E-2</v>
      </c>
      <c r="R150" s="231">
        <v>7.0632762574843969E-4</v>
      </c>
      <c r="S150" s="231">
        <v>1.0631394846677431E-3</v>
      </c>
      <c r="T150" s="231">
        <v>1.087023398335972E-3</v>
      </c>
      <c r="U150" s="231">
        <v>6.192978958650934E-2</v>
      </c>
      <c r="V150" s="231">
        <v>1.550763696585342E-2</v>
      </c>
      <c r="W150" s="231">
        <v>2.2930551502172429E-2</v>
      </c>
      <c r="DA150" s="73" t="s">
        <v>1128</v>
      </c>
    </row>
    <row r="151" spans="1:105" ht="12" customHeight="1" x14ac:dyDescent="0.25">
      <c r="A151" s="64" t="s">
        <v>162</v>
      </c>
      <c r="B151" s="231">
        <v>0.81783570971678721</v>
      </c>
      <c r="C151" s="231">
        <v>0.71174605475166963</v>
      </c>
      <c r="D151" s="231">
        <v>0.61152212897306724</v>
      </c>
      <c r="E151" s="231">
        <v>0.50663138635806815</v>
      </c>
      <c r="F151" s="231">
        <v>0.49529202230921249</v>
      </c>
      <c r="G151" s="231">
        <v>0.49872763502953221</v>
      </c>
      <c r="H151" s="231">
        <v>0.45414465749024419</v>
      </c>
      <c r="I151" s="231">
        <v>0.42038026520346661</v>
      </c>
      <c r="J151" s="231">
        <v>0.49128338288516682</v>
      </c>
      <c r="K151" s="231">
        <v>0.48918961197598743</v>
      </c>
      <c r="L151" s="231">
        <v>0.53726269838948826</v>
      </c>
      <c r="M151" s="231">
        <v>0.62686830717534514</v>
      </c>
      <c r="N151" s="231">
        <v>0.61605119227860505</v>
      </c>
      <c r="O151" s="231">
        <v>0.47999781419029552</v>
      </c>
      <c r="P151" s="231">
        <v>0.39026963222702299</v>
      </c>
      <c r="Q151" s="231">
        <v>0.47446365765655341</v>
      </c>
      <c r="R151" s="231">
        <v>0.48576271447216107</v>
      </c>
      <c r="S151" s="231">
        <v>0.5873054921962676</v>
      </c>
      <c r="T151" s="231">
        <v>0.54648874014447335</v>
      </c>
      <c r="U151" s="231">
        <v>0.54893635985756062</v>
      </c>
      <c r="V151" s="231">
        <v>0.28238241016673732</v>
      </c>
      <c r="W151" s="231">
        <v>0.2997471006475797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1.3310640160864201E-2</v>
      </c>
      <c r="R153" s="231">
        <v>1.7579923743551901E-2</v>
      </c>
      <c r="S153" s="231">
        <v>2.409986408483011E-2</v>
      </c>
      <c r="T153" s="231">
        <v>2.7659253348448501E-2</v>
      </c>
      <c r="U153" s="231">
        <v>2.127535351193802E-2</v>
      </c>
      <c r="V153" s="231">
        <v>8.7695315645126854E-3</v>
      </c>
      <c r="W153" s="231">
        <v>1.3731621129215151E-3</v>
      </c>
      <c r="DA153" s="73" t="s">
        <v>1131</v>
      </c>
    </row>
    <row r="154" spans="1:105" ht="12" customHeight="1" x14ac:dyDescent="0.25">
      <c r="A154" s="64" t="s">
        <v>79</v>
      </c>
      <c r="B154" s="231">
        <v>5.4237687435182673</v>
      </c>
      <c r="C154" s="231">
        <v>5.9373596043895533</v>
      </c>
      <c r="D154" s="231">
        <v>6.6119284964660174</v>
      </c>
      <c r="E154" s="231">
        <v>5.9194124224841831</v>
      </c>
      <c r="F154" s="231">
        <v>5.7699788279972672</v>
      </c>
      <c r="G154" s="231">
        <v>5.1101864800417278</v>
      </c>
      <c r="H154" s="231">
        <v>3.8874876689176641</v>
      </c>
      <c r="I154" s="231">
        <v>4.1667591592394322</v>
      </c>
      <c r="J154" s="231">
        <v>4.302636304512907</v>
      </c>
      <c r="K154" s="231">
        <v>4.2925437613379778</v>
      </c>
      <c r="L154" s="231">
        <v>3.917608230909881</v>
      </c>
      <c r="M154" s="231">
        <v>4.157627695222649</v>
      </c>
      <c r="N154" s="231">
        <v>4.3504334040017172</v>
      </c>
      <c r="O154" s="231">
        <v>2.699762533682772</v>
      </c>
      <c r="P154" s="231">
        <v>2.7904541639502281</v>
      </c>
      <c r="Q154" s="231">
        <v>2.1666882299217201</v>
      </c>
      <c r="R154" s="231">
        <v>1.970117647416797</v>
      </c>
      <c r="S154" s="231">
        <v>1.823333661821954</v>
      </c>
      <c r="T154" s="231">
        <v>1.744320937373548</v>
      </c>
      <c r="U154" s="231">
        <v>1.8226892654893221</v>
      </c>
      <c r="V154" s="231">
        <v>0.76716326725777129</v>
      </c>
      <c r="W154" s="231">
        <v>0.8791437763960569</v>
      </c>
      <c r="DA154" s="73" t="s">
        <v>1132</v>
      </c>
    </row>
    <row r="155" spans="1:105" ht="12" customHeight="1" x14ac:dyDescent="0.25">
      <c r="A155" s="60" t="s">
        <v>1038</v>
      </c>
      <c r="B155" s="264">
        <v>0.75086213112739686</v>
      </c>
      <c r="C155" s="264">
        <v>0.90439011492040255</v>
      </c>
      <c r="D155" s="264">
        <v>1.1216753695092709</v>
      </c>
      <c r="E155" s="264">
        <v>0.93374892885382066</v>
      </c>
      <c r="F155" s="264">
        <v>0.83960599062960029</v>
      </c>
      <c r="G155" s="264">
        <v>0.76499313575894157</v>
      </c>
      <c r="H155" s="264">
        <v>0.87544903435844335</v>
      </c>
      <c r="I155" s="264">
        <v>1.0359620472507529</v>
      </c>
      <c r="J155" s="264">
        <v>1.0579041707190839</v>
      </c>
      <c r="K155" s="264">
        <v>1.2576762878977441</v>
      </c>
      <c r="L155" s="264">
        <v>1.1307056368519099</v>
      </c>
      <c r="M155" s="264">
        <v>1.1546165589314901</v>
      </c>
      <c r="N155" s="264">
        <v>1.0661909126989539</v>
      </c>
      <c r="O155" s="264">
        <v>0.64230494320289444</v>
      </c>
      <c r="P155" s="264">
        <v>0.68352116204280966</v>
      </c>
      <c r="Q155" s="264">
        <v>0.69576290551018272</v>
      </c>
      <c r="R155" s="264">
        <v>0.6094294960722022</v>
      </c>
      <c r="S155" s="264">
        <v>0.60419930797454013</v>
      </c>
      <c r="T155" s="264">
        <v>0.7231874154175163</v>
      </c>
      <c r="U155" s="264">
        <v>0.55904584256636414</v>
      </c>
      <c r="V155" s="264">
        <v>0.29145437423259901</v>
      </c>
      <c r="W155" s="264">
        <v>0.30956478164007939</v>
      </c>
      <c r="DA155" s="72" t="s">
        <v>1133</v>
      </c>
    </row>
    <row r="156" spans="1:105" ht="12" customHeight="1" x14ac:dyDescent="0.25">
      <c r="A156" s="132" t="s">
        <v>1040</v>
      </c>
      <c r="B156" s="318">
        <v>6.9476953551410006</v>
      </c>
      <c r="C156" s="318">
        <v>7.5224732140222077</v>
      </c>
      <c r="D156" s="318">
        <v>8.2682026713840209</v>
      </c>
      <c r="E156" s="318">
        <v>7.0751656018400828</v>
      </c>
      <c r="F156" s="318">
        <v>6.5743520232928994</v>
      </c>
      <c r="G156" s="318">
        <v>6.0760871374708012</v>
      </c>
      <c r="H156" s="318">
        <v>6.1297219863470724</v>
      </c>
      <c r="I156" s="318">
        <v>6.656456930111541</v>
      </c>
      <c r="J156" s="318">
        <v>6.9249917936846099</v>
      </c>
      <c r="K156" s="318">
        <v>7.4747960205119002</v>
      </c>
      <c r="L156" s="318">
        <v>7.2650274142757887</v>
      </c>
      <c r="M156" s="318">
        <v>7.5519855522275332</v>
      </c>
      <c r="N156" s="318">
        <v>7.6399787791928722</v>
      </c>
      <c r="O156" s="318">
        <v>4.9205552588227084</v>
      </c>
      <c r="P156" s="318">
        <v>4.8257440729615331</v>
      </c>
      <c r="Q156" s="318">
        <v>4.860987531990733</v>
      </c>
      <c r="R156" s="318">
        <v>4.5970809279083493</v>
      </c>
      <c r="S156" s="318">
        <v>5.2990913659275813</v>
      </c>
      <c r="T156" s="318">
        <v>6.4241705604530699</v>
      </c>
      <c r="U156" s="318">
        <v>6.8000228121631521</v>
      </c>
      <c r="V156" s="318">
        <v>3.4665054416868091</v>
      </c>
      <c r="W156" s="318">
        <v>3.661754906222058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1.0000000000000002</v>
      </c>
      <c r="D160" s="234">
        <f t="shared" si="6"/>
        <v>0.99999999999999989</v>
      </c>
      <c r="E160" s="234">
        <f t="shared" si="6"/>
        <v>1</v>
      </c>
      <c r="F160" s="234">
        <f t="shared" si="6"/>
        <v>1</v>
      </c>
      <c r="G160" s="234">
        <f t="shared" si="6"/>
        <v>1.0000000000000002</v>
      </c>
      <c r="H160" s="234">
        <f t="shared" si="6"/>
        <v>0.99999999999999989</v>
      </c>
      <c r="I160" s="234">
        <f t="shared" si="6"/>
        <v>1</v>
      </c>
      <c r="J160" s="234">
        <f t="shared" si="6"/>
        <v>1.0000000000000002</v>
      </c>
      <c r="K160" s="234">
        <f t="shared" si="6"/>
        <v>1</v>
      </c>
      <c r="L160" s="234">
        <f t="shared" si="6"/>
        <v>1.0000000000000002</v>
      </c>
      <c r="M160" s="234">
        <f t="shared" si="6"/>
        <v>1</v>
      </c>
      <c r="N160" s="234">
        <f t="shared" si="6"/>
        <v>0.99999999999999978</v>
      </c>
      <c r="O160" s="234">
        <f t="shared" si="6"/>
        <v>1.0000000000000002</v>
      </c>
      <c r="P160" s="234">
        <f t="shared" si="6"/>
        <v>0.99999999999999989</v>
      </c>
      <c r="Q160" s="234">
        <f t="shared" si="6"/>
        <v>1</v>
      </c>
      <c r="R160" s="234">
        <f t="shared" si="6"/>
        <v>1</v>
      </c>
      <c r="S160" s="234">
        <f t="shared" si="6"/>
        <v>0.99999999999999978</v>
      </c>
      <c r="T160" s="234">
        <f t="shared" si="6"/>
        <v>0.99999999999999989</v>
      </c>
      <c r="U160" s="234">
        <f t="shared" si="6"/>
        <v>0.99999999999999989</v>
      </c>
      <c r="V160" s="234">
        <f t="shared" si="6"/>
        <v>0.99999999999999978</v>
      </c>
      <c r="W160" s="234">
        <f t="shared" si="6"/>
        <v>1.0000000000000002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1.0528194230085091E-3</v>
      </c>
      <c r="C161" s="268">
        <f t="shared" si="7"/>
        <v>1.0464863105459847E-3</v>
      </c>
      <c r="D161" s="268">
        <f t="shared" si="7"/>
        <v>1.0158899771680757E-3</v>
      </c>
      <c r="E161" s="268">
        <f t="shared" si="7"/>
        <v>9.1333437910626929E-4</v>
      </c>
      <c r="F161" s="268">
        <f t="shared" si="7"/>
        <v>9.2562646025871095E-4</v>
      </c>
      <c r="G161" s="268">
        <f t="shared" si="7"/>
        <v>9.4938011985724088E-4</v>
      </c>
      <c r="H161" s="268">
        <f t="shared" si="7"/>
        <v>9.9149216187894413E-4</v>
      </c>
      <c r="I161" s="268">
        <f t="shared" si="7"/>
        <v>1.0082560085803889E-3</v>
      </c>
      <c r="J161" s="268">
        <f t="shared" si="7"/>
        <v>1.0634930283848932E-3</v>
      </c>
      <c r="K161" s="268">
        <f t="shared" si="7"/>
        <v>1.108095601761424E-3</v>
      </c>
      <c r="L161" s="268">
        <f t="shared" si="7"/>
        <v>1.0945227114677503E-3</v>
      </c>
      <c r="M161" s="268">
        <f t="shared" si="7"/>
        <v>1.159127746139844E-3</v>
      </c>
      <c r="N161" s="268">
        <f t="shared" si="7"/>
        <v>1.0474670104955704E-3</v>
      </c>
      <c r="O161" s="268">
        <f t="shared" si="7"/>
        <v>1.0888396481656194E-3</v>
      </c>
      <c r="P161" s="268">
        <f t="shared" si="7"/>
        <v>1.0557304198761911E-3</v>
      </c>
      <c r="Q161" s="268">
        <f t="shared" si="7"/>
        <v>1.1627737245688769E-3</v>
      </c>
      <c r="R161" s="268">
        <f t="shared" si="7"/>
        <v>1.1109449587356902E-3</v>
      </c>
      <c r="S161" s="268">
        <f t="shared" si="7"/>
        <v>1.0845774435675919E-3</v>
      </c>
      <c r="T161" s="268">
        <f t="shared" si="7"/>
        <v>1.1944034117799662E-3</v>
      </c>
      <c r="U161" s="268">
        <f t="shared" si="7"/>
        <v>1.1752038037659066E-3</v>
      </c>
      <c r="V161" s="268">
        <f t="shared" si="7"/>
        <v>1.1658775636814794E-3</v>
      </c>
      <c r="W161" s="268">
        <f t="shared" si="7"/>
        <v>1.1920353463060222E-3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8.3302224915008573E-3</v>
      </c>
      <c r="C162" s="269">
        <f t="shared" si="8"/>
        <v>8.2801130095483191E-3</v>
      </c>
      <c r="D162" s="269">
        <f t="shared" si="8"/>
        <v>8.0380256592467968E-3</v>
      </c>
      <c r="E162" s="269">
        <f t="shared" si="8"/>
        <v>7.2265750619900249E-3</v>
      </c>
      <c r="F162" s="269">
        <f t="shared" si="8"/>
        <v>7.3238336883466879E-3</v>
      </c>
      <c r="G162" s="269">
        <f t="shared" si="8"/>
        <v>7.5117797549928492E-3</v>
      </c>
      <c r="H162" s="269">
        <f t="shared" si="8"/>
        <v>7.8449828399148359E-3</v>
      </c>
      <c r="I162" s="269">
        <f t="shared" si="8"/>
        <v>7.9776234141525296E-3</v>
      </c>
      <c r="J162" s="269">
        <f t="shared" si="8"/>
        <v>8.4146752529418358E-3</v>
      </c>
      <c r="K162" s="269">
        <f t="shared" si="8"/>
        <v>8.7675841676142698E-3</v>
      </c>
      <c r="L162" s="269">
        <f t="shared" si="8"/>
        <v>8.6601913958548535E-3</v>
      </c>
      <c r="M162" s="269">
        <f t="shared" si="8"/>
        <v>9.1713657730826108E-3</v>
      </c>
      <c r="N162" s="269">
        <f t="shared" si="8"/>
        <v>8.2878726011733558E-3</v>
      </c>
      <c r="O162" s="269">
        <f t="shared" si="8"/>
        <v>8.6152252974856219E-3</v>
      </c>
      <c r="P162" s="269">
        <f t="shared" si="8"/>
        <v>8.353255170277395E-3</v>
      </c>
      <c r="Q162" s="269">
        <f t="shared" si="8"/>
        <v>9.2002138460277952E-3</v>
      </c>
      <c r="R162" s="269">
        <f t="shared" si="8"/>
        <v>8.7901291330989683E-3</v>
      </c>
      <c r="S162" s="269">
        <f t="shared" si="8"/>
        <v>8.5815014585917636E-3</v>
      </c>
      <c r="T162" s="269">
        <f t="shared" si="8"/>
        <v>9.4504774012460629E-3</v>
      </c>
      <c r="U162" s="269">
        <f t="shared" si="8"/>
        <v>9.2985643542301873E-3</v>
      </c>
      <c r="V162" s="269">
        <f t="shared" si="8"/>
        <v>9.2247723503835772E-3</v>
      </c>
      <c r="W162" s="269">
        <f t="shared" si="8"/>
        <v>9.4317405582117417E-3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9.1934965979867354E-3</v>
      </c>
      <c r="C163" s="269">
        <f t="shared" si="9"/>
        <v>9.1381941913190167E-3</v>
      </c>
      <c r="D163" s="269">
        <f t="shared" si="9"/>
        <v>8.8710189467582062E-3</v>
      </c>
      <c r="E163" s="269">
        <f t="shared" si="9"/>
        <v>7.9754764431905316E-3</v>
      </c>
      <c r="F163" s="269">
        <f t="shared" si="9"/>
        <v>8.0828141345243611E-3</v>
      </c>
      <c r="G163" s="269">
        <f t="shared" si="9"/>
        <v>8.2902373487397582E-3</v>
      </c>
      <c r="H163" s="269">
        <f t="shared" si="9"/>
        <v>8.6579707953306946E-3</v>
      </c>
      <c r="I163" s="269">
        <f t="shared" si="9"/>
        <v>8.8043571216567182E-3</v>
      </c>
      <c r="J163" s="269">
        <f t="shared" si="9"/>
        <v>9.2867013324089351E-3</v>
      </c>
      <c r="K163" s="269">
        <f t="shared" si="9"/>
        <v>9.676182754994038E-3</v>
      </c>
      <c r="L163" s="269">
        <f t="shared" si="9"/>
        <v>9.5576607007720974E-3</v>
      </c>
      <c r="M163" s="269">
        <f t="shared" si="9"/>
        <v>1.0121808885627441E-2</v>
      </c>
      <c r="N163" s="269">
        <f t="shared" si="9"/>
        <v>9.1467579216730835E-3</v>
      </c>
      <c r="O163" s="269">
        <f t="shared" si="9"/>
        <v>9.5080346946475255E-3</v>
      </c>
      <c r="P163" s="269">
        <f t="shared" si="9"/>
        <v>9.2189161896231702E-3</v>
      </c>
      <c r="Q163" s="269">
        <f t="shared" si="9"/>
        <v>1.0153646529910123E-2</v>
      </c>
      <c r="R163" s="269">
        <f t="shared" si="9"/>
        <v>9.7010640908403271E-3</v>
      </c>
      <c r="S163" s="269">
        <f t="shared" si="9"/>
        <v>9.4708160010942531E-3</v>
      </c>
      <c r="T163" s="269">
        <f t="shared" si="9"/>
        <v>1.0429845292409772E-2</v>
      </c>
      <c r="U163" s="269">
        <f t="shared" si="9"/>
        <v>1.0262189256528947E-2</v>
      </c>
      <c r="V163" s="269">
        <f t="shared" si="9"/>
        <v>1.0180750070839179E-2</v>
      </c>
      <c r="W163" s="269">
        <f t="shared" si="9"/>
        <v>1.0409166720754716E-2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1.4958105325066102E-2</v>
      </c>
      <c r="C164" s="269">
        <f t="shared" si="10"/>
        <v>1.4868126586851682E-2</v>
      </c>
      <c r="D164" s="269">
        <f t="shared" si="10"/>
        <v>1.4433424141944477E-2</v>
      </c>
      <c r="E164" s="269">
        <f t="shared" si="10"/>
        <v>1.2976348594173881E-2</v>
      </c>
      <c r="F164" s="269">
        <f t="shared" si="10"/>
        <v>1.3150990361341387E-2</v>
      </c>
      <c r="G164" s="269">
        <f t="shared" si="10"/>
        <v>1.3488474391713145E-2</v>
      </c>
      <c r="H164" s="269">
        <f t="shared" si="10"/>
        <v>1.4086788163522386E-2</v>
      </c>
      <c r="I164" s="269">
        <f t="shared" si="10"/>
        <v>1.4324963276113791E-2</v>
      </c>
      <c r="J164" s="269">
        <f t="shared" si="10"/>
        <v>1.5109752331123331E-2</v>
      </c>
      <c r="K164" s="269">
        <f t="shared" si="10"/>
        <v>1.5743450737283671E-2</v>
      </c>
      <c r="L164" s="269">
        <f t="shared" si="10"/>
        <v>1.5550611663325305E-2</v>
      </c>
      <c r="M164" s="269">
        <f t="shared" si="10"/>
        <v>1.6468498332240712E-2</v>
      </c>
      <c r="N164" s="269">
        <f t="shared" si="10"/>
        <v>1.4882060042881852E-2</v>
      </c>
      <c r="O164" s="269">
        <f t="shared" si="10"/>
        <v>1.5469868605603799E-2</v>
      </c>
      <c r="P164" s="269">
        <f t="shared" si="10"/>
        <v>1.4999463792431084E-2</v>
      </c>
      <c r="Q164" s="269">
        <f t="shared" si="10"/>
        <v>1.6520299171171426E-2</v>
      </c>
      <c r="R164" s="269">
        <f t="shared" si="10"/>
        <v>1.5783933445712422E-2</v>
      </c>
      <c r="S164" s="269">
        <f t="shared" si="10"/>
        <v>1.5409312631900264E-2</v>
      </c>
      <c r="T164" s="269">
        <f t="shared" si="10"/>
        <v>1.6969683160830737E-2</v>
      </c>
      <c r="U164" s="269">
        <f t="shared" si="10"/>
        <v>1.6696901568282199E-2</v>
      </c>
      <c r="V164" s="269">
        <f t="shared" si="10"/>
        <v>1.6564397476487365E-2</v>
      </c>
      <c r="W164" s="269">
        <f t="shared" si="10"/>
        <v>1.6936038480649316E-2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7.4598372716489737E-3</v>
      </c>
      <c r="C165" s="270">
        <f t="shared" si="11"/>
        <v>7.0413627410196283E-3</v>
      </c>
      <c r="D165" s="270">
        <f t="shared" si="11"/>
        <v>6.4132523141651665E-3</v>
      </c>
      <c r="E165" s="270">
        <f t="shared" si="11"/>
        <v>5.9085400025846169E-3</v>
      </c>
      <c r="F165" s="270">
        <f t="shared" si="11"/>
        <v>6.0974866881328364E-3</v>
      </c>
      <c r="G165" s="270">
        <f t="shared" si="11"/>
        <v>6.2583904709206497E-3</v>
      </c>
      <c r="H165" s="270">
        <f t="shared" si="11"/>
        <v>6.0204419785380462E-3</v>
      </c>
      <c r="I165" s="270">
        <f t="shared" si="11"/>
        <v>5.8429175408978079E-3</v>
      </c>
      <c r="J165" s="270">
        <f t="shared" si="11"/>
        <v>6.1727032567204928E-3</v>
      </c>
      <c r="K165" s="270">
        <f t="shared" si="11"/>
        <v>6.0770458456242231E-3</v>
      </c>
      <c r="L165" s="270">
        <f t="shared" si="11"/>
        <v>6.2791398109396102E-3</v>
      </c>
      <c r="M165" s="270">
        <f t="shared" si="11"/>
        <v>6.6527336087690413E-3</v>
      </c>
      <c r="N165" s="270">
        <f t="shared" si="11"/>
        <v>6.4663680229117317E-3</v>
      </c>
      <c r="O165" s="270">
        <f t="shared" si="11"/>
        <v>6.8875007440907434E-3</v>
      </c>
      <c r="P165" s="270">
        <f t="shared" si="11"/>
        <v>6.4297174292842667E-3</v>
      </c>
      <c r="Q165" s="270">
        <f t="shared" si="11"/>
        <v>6.8950151105436307E-3</v>
      </c>
      <c r="R165" s="270">
        <f t="shared" si="11"/>
        <v>6.9797689634408071E-3</v>
      </c>
      <c r="S165" s="270">
        <f t="shared" si="11"/>
        <v>6.9815849353110334E-3</v>
      </c>
      <c r="T165" s="270">
        <f t="shared" si="11"/>
        <v>7.1219094965411034E-3</v>
      </c>
      <c r="U165" s="270">
        <f t="shared" si="11"/>
        <v>7.5817434255632827E-3</v>
      </c>
      <c r="V165" s="270">
        <f t="shared" si="11"/>
        <v>7.3626559725425379E-3</v>
      </c>
      <c r="W165" s="270">
        <f t="shared" si="11"/>
        <v>7.4908292637871597E-3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0.63071703352443609</v>
      </c>
      <c r="C166" s="319">
        <f t="shared" si="12"/>
        <v>0.62698587432527297</v>
      </c>
      <c r="D166" s="319">
        <f t="shared" si="12"/>
        <v>0.63220163412290076</v>
      </c>
      <c r="E166" s="319">
        <f t="shared" si="12"/>
        <v>0.65489282745672006</v>
      </c>
      <c r="F166" s="319">
        <f t="shared" si="12"/>
        <v>0.64933193807389744</v>
      </c>
      <c r="G166" s="319">
        <f t="shared" si="12"/>
        <v>0.65165642037235705</v>
      </c>
      <c r="H166" s="319">
        <f t="shared" si="12"/>
        <v>0.65860136348530107</v>
      </c>
      <c r="I166" s="319">
        <f t="shared" si="12"/>
        <v>0.6520492520166189</v>
      </c>
      <c r="J166" s="319">
        <f t="shared" si="12"/>
        <v>0.64785646517463957</v>
      </c>
      <c r="K166" s="319">
        <f t="shared" si="12"/>
        <v>0.64659046897314398</v>
      </c>
      <c r="L166" s="319">
        <f t="shared" si="12"/>
        <v>0.64705292677687676</v>
      </c>
      <c r="M166" s="319">
        <f t="shared" si="12"/>
        <v>0.6415517109098664</v>
      </c>
      <c r="N166" s="319">
        <f t="shared" si="12"/>
        <v>0.64157626788090938</v>
      </c>
      <c r="O166" s="319">
        <f t="shared" si="12"/>
        <v>0.6427657802149459</v>
      </c>
      <c r="P166" s="319">
        <f t="shared" si="12"/>
        <v>0.64595169582626233</v>
      </c>
      <c r="Q166" s="319">
        <f t="shared" si="12"/>
        <v>0.64657251963413376</v>
      </c>
      <c r="R166" s="319">
        <f t="shared" si="12"/>
        <v>0.6463159572017434</v>
      </c>
      <c r="S166" s="319">
        <f t="shared" si="12"/>
        <v>0.66153263450837119</v>
      </c>
      <c r="T166" s="319">
        <f t="shared" si="12"/>
        <v>0.64539506005816349</v>
      </c>
      <c r="U166" s="319">
        <f t="shared" si="12"/>
        <v>0.63340892388113823</v>
      </c>
      <c r="V166" s="319">
        <f t="shared" si="12"/>
        <v>0.64692147604826267</v>
      </c>
      <c r="W166" s="319">
        <f t="shared" si="12"/>
        <v>0.64173971080796455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0.22985470451640391</v>
      </c>
      <c r="C167" s="271">
        <f t="shared" si="13"/>
        <v>0.2374371406672654</v>
      </c>
      <c r="D167" s="271">
        <f t="shared" si="13"/>
        <v>0.2398841837998256</v>
      </c>
      <c r="E167" s="271">
        <f t="shared" si="13"/>
        <v>0.22744689627936079</v>
      </c>
      <c r="F167" s="271">
        <f t="shared" si="13"/>
        <v>0.23028929555755531</v>
      </c>
      <c r="G167" s="271">
        <f t="shared" si="13"/>
        <v>0.22580957793549233</v>
      </c>
      <c r="H167" s="271">
        <f t="shared" si="13"/>
        <v>0.22041938572776379</v>
      </c>
      <c r="I167" s="271">
        <f t="shared" si="13"/>
        <v>0.2276105272565894</v>
      </c>
      <c r="J167" s="271">
        <f t="shared" si="13"/>
        <v>0.22642300302435076</v>
      </c>
      <c r="K167" s="271">
        <f t="shared" si="13"/>
        <v>0.2270371638404407</v>
      </c>
      <c r="L167" s="271">
        <f t="shared" si="13"/>
        <v>0.22501863202233879</v>
      </c>
      <c r="M167" s="271">
        <f t="shared" si="13"/>
        <v>0.22428956663142741</v>
      </c>
      <c r="N167" s="271">
        <f t="shared" si="13"/>
        <v>0.22964110381174244</v>
      </c>
      <c r="O167" s="271">
        <f t="shared" si="13"/>
        <v>0.22314438314489171</v>
      </c>
      <c r="P167" s="271">
        <f t="shared" si="13"/>
        <v>0.22574726574919562</v>
      </c>
      <c r="Q167" s="271">
        <f t="shared" si="13"/>
        <v>0.21724571080896571</v>
      </c>
      <c r="R167" s="271">
        <f t="shared" si="13"/>
        <v>0.21833369449586928</v>
      </c>
      <c r="S167" s="271">
        <f t="shared" si="13"/>
        <v>0.20534299898424618</v>
      </c>
      <c r="T167" s="271">
        <f t="shared" si="13"/>
        <v>0.2150798545907622</v>
      </c>
      <c r="U167" s="271">
        <f t="shared" si="13"/>
        <v>0.2221393020806206</v>
      </c>
      <c r="V167" s="271">
        <f t="shared" si="13"/>
        <v>0.21231222810401446</v>
      </c>
      <c r="W167" s="271">
        <f t="shared" si="13"/>
        <v>0.2149474399216468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6.7079655003159891E-2</v>
      </c>
      <c r="C168" s="271">
        <f t="shared" si="14"/>
        <v>6.3873355210865596E-2</v>
      </c>
      <c r="D168" s="271">
        <f t="shared" si="14"/>
        <v>5.8614346957095033E-2</v>
      </c>
      <c r="E168" s="271">
        <f t="shared" si="14"/>
        <v>5.4060729462675254E-2</v>
      </c>
      <c r="F168" s="271">
        <f t="shared" si="14"/>
        <v>5.5668519285375091E-2</v>
      </c>
      <c r="G168" s="271">
        <f t="shared" si="14"/>
        <v>5.6979374600711633E-2</v>
      </c>
      <c r="H168" s="271">
        <f t="shared" si="14"/>
        <v>5.5031246057464914E-2</v>
      </c>
      <c r="I168" s="271">
        <f t="shared" si="14"/>
        <v>5.369814477093935E-2</v>
      </c>
      <c r="J168" s="271">
        <f t="shared" si="14"/>
        <v>5.6493103445677463E-2</v>
      </c>
      <c r="K168" s="271">
        <f t="shared" si="14"/>
        <v>5.5833029261889301E-2</v>
      </c>
      <c r="L168" s="271">
        <f t="shared" si="14"/>
        <v>5.7499032137093689E-2</v>
      </c>
      <c r="M168" s="271">
        <f t="shared" si="14"/>
        <v>6.0682861917603241E-2</v>
      </c>
      <c r="N168" s="271">
        <f t="shared" si="14"/>
        <v>5.9096757367355007E-2</v>
      </c>
      <c r="O168" s="271">
        <f t="shared" si="14"/>
        <v>6.2482222974322238E-2</v>
      </c>
      <c r="P168" s="271">
        <f t="shared" si="14"/>
        <v>5.8739069884386375E-2</v>
      </c>
      <c r="Q168" s="271">
        <f t="shared" si="14"/>
        <v>6.2541997238935707E-2</v>
      </c>
      <c r="R168" s="271">
        <f t="shared" si="14"/>
        <v>6.3155378647787266E-2</v>
      </c>
      <c r="S168" s="271">
        <f t="shared" si="14"/>
        <v>6.2850893341038924E-2</v>
      </c>
      <c r="T168" s="271">
        <f t="shared" si="14"/>
        <v>6.4432712389270938E-2</v>
      </c>
      <c r="U168" s="271">
        <f t="shared" si="14"/>
        <v>6.8292467382703365E-2</v>
      </c>
      <c r="V168" s="271">
        <f t="shared" si="14"/>
        <v>6.6252735321831652E-2</v>
      </c>
      <c r="W168" s="271">
        <f t="shared" si="14"/>
        <v>6.7390281907636365E-2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6.6705077367508039E-2</v>
      </c>
      <c r="C169" s="320">
        <f t="shared" si="15"/>
        <v>6.3453050594002233E-2</v>
      </c>
      <c r="D169" s="320">
        <f t="shared" si="15"/>
        <v>5.814028952518268E-2</v>
      </c>
      <c r="E169" s="320">
        <f t="shared" si="15"/>
        <v>5.3647455426519532E-2</v>
      </c>
      <c r="F169" s="320">
        <f t="shared" si="15"/>
        <v>5.5265188519450718E-2</v>
      </c>
      <c r="G169" s="320">
        <f t="shared" si="15"/>
        <v>5.6573127410912458E-2</v>
      </c>
      <c r="H169" s="320">
        <f t="shared" si="15"/>
        <v>5.4541080347447299E-2</v>
      </c>
      <c r="I169" s="320">
        <f t="shared" si="15"/>
        <v>5.3146365370886774E-2</v>
      </c>
      <c r="J169" s="320">
        <f t="shared" si="15"/>
        <v>5.5923575938010464E-2</v>
      </c>
      <c r="K169" s="320">
        <f t="shared" si="15"/>
        <v>5.5166928001411604E-2</v>
      </c>
      <c r="L169" s="320">
        <f t="shared" si="15"/>
        <v>5.6899855734248696E-2</v>
      </c>
      <c r="M169" s="320">
        <f t="shared" si="15"/>
        <v>6.0063446241556399E-2</v>
      </c>
      <c r="N169" s="320">
        <f t="shared" si="15"/>
        <v>5.8592615236931198E-2</v>
      </c>
      <c r="O169" s="320">
        <f t="shared" si="15"/>
        <v>6.1999129031024745E-2</v>
      </c>
      <c r="P169" s="320">
        <f t="shared" si="15"/>
        <v>5.8223613013769458E-2</v>
      </c>
      <c r="Q169" s="320">
        <f t="shared" si="15"/>
        <v>6.1971143505228171E-2</v>
      </c>
      <c r="R169" s="320">
        <f t="shared" si="15"/>
        <v>6.2663364534876143E-2</v>
      </c>
      <c r="S169" s="320">
        <f t="shared" si="15"/>
        <v>6.2401859454973924E-2</v>
      </c>
      <c r="T169" s="320">
        <f t="shared" si="15"/>
        <v>6.3860217082326032E-2</v>
      </c>
      <c r="U169" s="320">
        <f t="shared" si="15"/>
        <v>6.7805779315514986E-2</v>
      </c>
      <c r="V169" s="320">
        <f t="shared" si="15"/>
        <v>6.5757489811467812E-2</v>
      </c>
      <c r="W169" s="320">
        <f t="shared" si="15"/>
        <v>6.6880965940359055E-2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3.7457763565188943E-4</v>
      </c>
      <c r="C170" s="320">
        <f t="shared" si="16"/>
        <v>4.2030461686335649E-4</v>
      </c>
      <c r="D170" s="320">
        <f t="shared" si="16"/>
        <v>4.7405743191232503E-4</v>
      </c>
      <c r="E170" s="320">
        <f t="shared" si="16"/>
        <v>4.1327403615574435E-4</v>
      </c>
      <c r="F170" s="320">
        <f t="shared" si="16"/>
        <v>4.0333076592441241E-4</v>
      </c>
      <c r="G170" s="320">
        <f t="shared" si="16"/>
        <v>4.0624718979919263E-4</v>
      </c>
      <c r="H170" s="320">
        <f t="shared" si="16"/>
        <v>4.901657100176447E-4</v>
      </c>
      <c r="I170" s="320">
        <f t="shared" si="16"/>
        <v>5.5177940005255756E-4</v>
      </c>
      <c r="J170" s="320">
        <f t="shared" si="16"/>
        <v>5.6952750766699992E-4</v>
      </c>
      <c r="K170" s="320">
        <f t="shared" si="16"/>
        <v>6.6610126047769269E-4</v>
      </c>
      <c r="L170" s="320">
        <f t="shared" si="16"/>
        <v>5.9917640284497069E-4</v>
      </c>
      <c r="M170" s="320">
        <f t="shared" si="16"/>
        <v>6.1941567604684286E-4</v>
      </c>
      <c r="N170" s="320">
        <f t="shared" si="16"/>
        <v>5.0414213042379553E-4</v>
      </c>
      <c r="O170" s="320">
        <f t="shared" si="16"/>
        <v>4.8309394329747857E-4</v>
      </c>
      <c r="P170" s="320">
        <f t="shared" si="16"/>
        <v>5.1545687061690232E-4</v>
      </c>
      <c r="Q170" s="320">
        <f t="shared" si="16"/>
        <v>5.7085373370752786E-4</v>
      </c>
      <c r="R170" s="320">
        <f t="shared" si="16"/>
        <v>4.9201411291111268E-4</v>
      </c>
      <c r="S170" s="320">
        <f t="shared" si="16"/>
        <v>4.490338860650243E-4</v>
      </c>
      <c r="T170" s="320">
        <f t="shared" si="16"/>
        <v>5.7249530694489855E-4</v>
      </c>
      <c r="U170" s="320">
        <f t="shared" si="16"/>
        <v>4.8668806718837654E-4</v>
      </c>
      <c r="V170" s="320">
        <f t="shared" si="16"/>
        <v>4.9524551036384879E-4</v>
      </c>
      <c r="W170" s="320">
        <f t="shared" si="16"/>
        <v>5.0931596727731661E-4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1.2889977523011176E-2</v>
      </c>
      <c r="C171" s="271">
        <f t="shared" si="17"/>
        <v>1.2678640673575553E-2</v>
      </c>
      <c r="D171" s="271">
        <f t="shared" si="17"/>
        <v>1.2138305787041337E-2</v>
      </c>
      <c r="E171" s="271">
        <f t="shared" si="17"/>
        <v>1.1343913693034989E-2</v>
      </c>
      <c r="F171" s="271">
        <f t="shared" si="17"/>
        <v>1.159609265426364E-2</v>
      </c>
      <c r="G171" s="271">
        <f t="shared" si="17"/>
        <v>1.1639186023833775E-2</v>
      </c>
      <c r="H171" s="271">
        <f t="shared" si="17"/>
        <v>1.1276396964550654E-2</v>
      </c>
      <c r="I171" s="271">
        <f t="shared" si="17"/>
        <v>1.1286421195282529E-2</v>
      </c>
      <c r="J171" s="271">
        <f t="shared" si="17"/>
        <v>1.1572926412485279E-2</v>
      </c>
      <c r="K171" s="271">
        <f t="shared" si="17"/>
        <v>1.1496502265906096E-2</v>
      </c>
      <c r="L171" s="271">
        <f t="shared" si="17"/>
        <v>1.1639929120175691E-2</v>
      </c>
      <c r="M171" s="271">
        <f t="shared" si="17"/>
        <v>1.1979911740737178E-2</v>
      </c>
      <c r="N171" s="271">
        <f t="shared" si="17"/>
        <v>1.193415873490343E-2</v>
      </c>
      <c r="O171" s="271">
        <f t="shared" si="17"/>
        <v>1.2176433686594903E-2</v>
      </c>
      <c r="P171" s="271">
        <f t="shared" si="17"/>
        <v>1.1802470329977006E-2</v>
      </c>
      <c r="Q171" s="271">
        <f t="shared" si="17"/>
        <v>1.2036449917450271E-2</v>
      </c>
      <c r="R171" s="271">
        <f t="shared" si="17"/>
        <v>1.2144926922859602E-2</v>
      </c>
      <c r="S171" s="271">
        <f t="shared" si="17"/>
        <v>1.1822312421297733E-2</v>
      </c>
      <c r="T171" s="271">
        <f t="shared" si="17"/>
        <v>1.2195807201904267E-2</v>
      </c>
      <c r="U171" s="271">
        <f t="shared" si="17"/>
        <v>1.2815150441224667E-2</v>
      </c>
      <c r="V171" s="271">
        <f t="shared" si="17"/>
        <v>1.2361180894370653E-2</v>
      </c>
      <c r="W171" s="271">
        <f t="shared" si="17"/>
        <v>1.2549742533442203E-2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6.7658945692344414E-3</v>
      </c>
      <c r="C172" s="320">
        <f t="shared" si="18"/>
        <v>6.3246480822428536E-3</v>
      </c>
      <c r="D172" s="320">
        <f t="shared" si="18"/>
        <v>5.6827609006930707E-3</v>
      </c>
      <c r="E172" s="320">
        <f t="shared" si="18"/>
        <v>5.2572082644126491E-3</v>
      </c>
      <c r="F172" s="320">
        <f t="shared" si="18"/>
        <v>5.4462345239507312E-3</v>
      </c>
      <c r="G172" s="320">
        <f t="shared" si="18"/>
        <v>5.5967718393584286E-3</v>
      </c>
      <c r="H172" s="320">
        <f t="shared" si="18"/>
        <v>5.2942366333957941E-3</v>
      </c>
      <c r="I172" s="320">
        <f t="shared" si="18"/>
        <v>5.073073400133063E-3</v>
      </c>
      <c r="J172" s="320">
        <f t="shared" si="18"/>
        <v>5.3705472918990005E-3</v>
      </c>
      <c r="K172" s="320">
        <f t="shared" si="18"/>
        <v>5.1980087264840227E-3</v>
      </c>
      <c r="L172" s="320">
        <f t="shared" si="18"/>
        <v>5.4460713111420195E-3</v>
      </c>
      <c r="M172" s="320">
        <f t="shared" si="18"/>
        <v>5.7811191803398502E-3</v>
      </c>
      <c r="N172" s="320">
        <f t="shared" si="18"/>
        <v>5.7062738757614213E-3</v>
      </c>
      <c r="O172" s="320">
        <f t="shared" si="18"/>
        <v>6.1244410962715372E-3</v>
      </c>
      <c r="P172" s="320">
        <f t="shared" si="18"/>
        <v>5.6605314830841516E-3</v>
      </c>
      <c r="Q172" s="320">
        <f t="shared" si="18"/>
        <v>6.0524994183724194E-3</v>
      </c>
      <c r="R172" s="320">
        <f t="shared" si="18"/>
        <v>6.2044239291287172E-3</v>
      </c>
      <c r="S172" s="320">
        <f t="shared" si="18"/>
        <v>6.2441397486801093E-3</v>
      </c>
      <c r="T172" s="320">
        <f t="shared" si="18"/>
        <v>6.2603729352889654E-3</v>
      </c>
      <c r="U172" s="320">
        <f t="shared" si="18"/>
        <v>6.7793343259798878E-3</v>
      </c>
      <c r="V172" s="320">
        <f t="shared" si="18"/>
        <v>6.5636969371643148E-3</v>
      </c>
      <c r="W172" s="320">
        <f t="shared" si="18"/>
        <v>6.6725555542649752E-3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5.7407759393823792E-3</v>
      </c>
      <c r="C173" s="320">
        <f t="shared" si="19"/>
        <v>5.9301523852913311E-3</v>
      </c>
      <c r="D173" s="320">
        <f t="shared" si="19"/>
        <v>5.9912689344069478E-3</v>
      </c>
      <c r="E173" s="320">
        <f t="shared" si="19"/>
        <v>5.6806393081877014E-3</v>
      </c>
      <c r="F173" s="320">
        <f t="shared" si="19"/>
        <v>5.7516301431184413E-3</v>
      </c>
      <c r="G173" s="320">
        <f t="shared" si="19"/>
        <v>5.6397461806210322E-3</v>
      </c>
      <c r="H173" s="320">
        <f t="shared" si="19"/>
        <v>5.5051225025898242E-3</v>
      </c>
      <c r="I173" s="320">
        <f t="shared" si="19"/>
        <v>5.6847261019689638E-3</v>
      </c>
      <c r="J173" s="320">
        <f t="shared" si="19"/>
        <v>5.6550668850553409E-3</v>
      </c>
      <c r="K173" s="320">
        <f t="shared" si="19"/>
        <v>5.6704059647724138E-3</v>
      </c>
      <c r="L173" s="320">
        <f t="shared" si="19"/>
        <v>5.6199917741269912E-3</v>
      </c>
      <c r="M173" s="320">
        <f t="shared" si="19"/>
        <v>5.601782875322041E-3</v>
      </c>
      <c r="N173" s="320">
        <f t="shared" si="19"/>
        <v>5.7354411180284472E-3</v>
      </c>
      <c r="O173" s="320">
        <f t="shared" si="19"/>
        <v>5.5731811470280121E-3</v>
      </c>
      <c r="P173" s="320">
        <f t="shared" si="19"/>
        <v>5.638189891831665E-3</v>
      </c>
      <c r="Q173" s="320">
        <f t="shared" si="19"/>
        <v>5.4258578355838192E-3</v>
      </c>
      <c r="R173" s="320">
        <f t="shared" si="19"/>
        <v>5.4530309603860998E-3</v>
      </c>
      <c r="S173" s="320">
        <f t="shared" si="19"/>
        <v>5.1285795971396028E-3</v>
      </c>
      <c r="T173" s="320">
        <f t="shared" si="19"/>
        <v>5.3717641188953408E-3</v>
      </c>
      <c r="U173" s="320">
        <f t="shared" si="19"/>
        <v>5.5480785710201146E-3</v>
      </c>
      <c r="V173" s="320">
        <f t="shared" si="19"/>
        <v>5.3026407847536804E-3</v>
      </c>
      <c r="W173" s="320">
        <f t="shared" si="19"/>
        <v>5.3684569734180291E-3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3.8330701439435582E-4</v>
      </c>
      <c r="C174" s="320">
        <f t="shared" si="20"/>
        <v>4.2384020604136868E-4</v>
      </c>
      <c r="D174" s="320">
        <f t="shared" si="20"/>
        <v>4.6427595194131879E-4</v>
      </c>
      <c r="E174" s="320">
        <f t="shared" si="20"/>
        <v>4.0606612043463922E-4</v>
      </c>
      <c r="F174" s="320">
        <f t="shared" si="20"/>
        <v>3.9822798719446812E-4</v>
      </c>
      <c r="G174" s="320">
        <f t="shared" si="20"/>
        <v>4.0266800385431217E-4</v>
      </c>
      <c r="H174" s="320">
        <f t="shared" si="20"/>
        <v>4.7703782856503649E-4</v>
      </c>
      <c r="I174" s="320">
        <f t="shared" si="20"/>
        <v>5.2862169318050264E-4</v>
      </c>
      <c r="J174" s="320">
        <f t="shared" si="20"/>
        <v>5.4731223553093665E-4</v>
      </c>
      <c r="K174" s="320">
        <f t="shared" si="20"/>
        <v>6.280875746496595E-4</v>
      </c>
      <c r="L174" s="320">
        <f t="shared" si="20"/>
        <v>5.7386603490668119E-4</v>
      </c>
      <c r="M174" s="320">
        <f t="shared" si="20"/>
        <v>5.9700968507528612E-4</v>
      </c>
      <c r="N174" s="320">
        <f t="shared" si="20"/>
        <v>4.9244374111356241E-4</v>
      </c>
      <c r="O174" s="320">
        <f t="shared" si="20"/>
        <v>4.7881144329535322E-4</v>
      </c>
      <c r="P174" s="320">
        <f t="shared" si="20"/>
        <v>5.0374895506119022E-4</v>
      </c>
      <c r="Q174" s="320">
        <f t="shared" si="20"/>
        <v>5.5809266349403244E-4</v>
      </c>
      <c r="R174" s="320">
        <f t="shared" si="20"/>
        <v>4.8747203334478404E-4</v>
      </c>
      <c r="S174" s="320">
        <f t="shared" si="20"/>
        <v>4.495930754780197E-4</v>
      </c>
      <c r="T174" s="320">
        <f t="shared" si="20"/>
        <v>5.636701477199611E-4</v>
      </c>
      <c r="U174" s="320">
        <f t="shared" si="20"/>
        <v>4.8773754422466335E-4</v>
      </c>
      <c r="V174" s="320">
        <f t="shared" si="20"/>
        <v>4.9484317245265797E-4</v>
      </c>
      <c r="W174" s="320">
        <f t="shared" si="20"/>
        <v>5.0873000575919845E-4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1.8464148323777674E-2</v>
      </c>
      <c r="C175" s="321">
        <f t="shared" si="21"/>
        <v>1.8650706283735892E-2</v>
      </c>
      <c r="D175" s="321">
        <f t="shared" si="21"/>
        <v>1.8389918293854522E-2</v>
      </c>
      <c r="E175" s="321">
        <f t="shared" si="21"/>
        <v>1.7255358627163549E-2</v>
      </c>
      <c r="F175" s="321">
        <f t="shared" si="21"/>
        <v>1.7533403096304682E-2</v>
      </c>
      <c r="G175" s="321">
        <f t="shared" si="21"/>
        <v>1.7417178981381638E-2</v>
      </c>
      <c r="H175" s="321">
        <f t="shared" si="21"/>
        <v>1.7069931825734422E-2</v>
      </c>
      <c r="I175" s="321">
        <f t="shared" si="21"/>
        <v>1.7397537399168602E-2</v>
      </c>
      <c r="J175" s="321">
        <f t="shared" si="21"/>
        <v>1.7607176741267487E-2</v>
      </c>
      <c r="K175" s="321">
        <f t="shared" si="21"/>
        <v>1.7670476551342296E-2</v>
      </c>
      <c r="L175" s="321">
        <f t="shared" si="21"/>
        <v>1.7647353661155725E-2</v>
      </c>
      <c r="M175" s="321">
        <f t="shared" si="21"/>
        <v>1.7922414454506177E-2</v>
      </c>
      <c r="N175" s="321">
        <f t="shared" si="21"/>
        <v>1.7921186605954001E-2</v>
      </c>
      <c r="O175" s="321">
        <f t="shared" si="21"/>
        <v>1.7861710989252069E-2</v>
      </c>
      <c r="P175" s="321">
        <f t="shared" si="21"/>
        <v>1.7702415208686456E-2</v>
      </c>
      <c r="Q175" s="321">
        <f t="shared" si="21"/>
        <v>1.7671374018292874E-2</v>
      </c>
      <c r="R175" s="321">
        <f t="shared" si="21"/>
        <v>1.7684202139912328E-2</v>
      </c>
      <c r="S175" s="321">
        <f t="shared" si="21"/>
        <v>1.6923368274580981E-2</v>
      </c>
      <c r="T175" s="321">
        <f t="shared" si="21"/>
        <v>1.7730246997091397E-2</v>
      </c>
      <c r="U175" s="321">
        <f t="shared" si="21"/>
        <v>1.8329553805942488E-2</v>
      </c>
      <c r="V175" s="321">
        <f t="shared" si="21"/>
        <v>1.7653926197586298E-2</v>
      </c>
      <c r="W175" s="321">
        <f t="shared" si="21"/>
        <v>1.7913014459601272E-2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0.99999999999999978</v>
      </c>
      <c r="D178" s="234">
        <f t="shared" si="22"/>
        <v>1</v>
      </c>
      <c r="E178" s="234">
        <f t="shared" si="22"/>
        <v>1.0000000000000002</v>
      </c>
      <c r="F178" s="234">
        <f t="shared" si="22"/>
        <v>1.0000000000000004</v>
      </c>
      <c r="G178" s="234">
        <f t="shared" si="22"/>
        <v>1.0000000000000002</v>
      </c>
      <c r="H178" s="234">
        <f t="shared" si="22"/>
        <v>0.99999999999999989</v>
      </c>
      <c r="I178" s="234">
        <f t="shared" si="22"/>
        <v>0.99999999999999956</v>
      </c>
      <c r="J178" s="234">
        <f t="shared" si="22"/>
        <v>1.0000000000000004</v>
      </c>
      <c r="K178" s="234">
        <f t="shared" si="22"/>
        <v>1.0000000000000002</v>
      </c>
      <c r="L178" s="234">
        <f t="shared" si="22"/>
        <v>0.99999999999999956</v>
      </c>
      <c r="M178" s="234">
        <f t="shared" si="22"/>
        <v>0.99999999999999989</v>
      </c>
      <c r="N178" s="234">
        <f t="shared" si="22"/>
        <v>1.0000000000000002</v>
      </c>
      <c r="O178" s="234">
        <f t="shared" si="22"/>
        <v>0.99999999999999989</v>
      </c>
      <c r="P178" s="234">
        <f t="shared" si="22"/>
        <v>0.99999999999999967</v>
      </c>
      <c r="Q178" s="234">
        <f t="shared" si="22"/>
        <v>1.0000000000000002</v>
      </c>
      <c r="R178" s="234">
        <f t="shared" si="22"/>
        <v>1.0000000000000002</v>
      </c>
      <c r="S178" s="234">
        <f t="shared" si="22"/>
        <v>0.99999999999999956</v>
      </c>
      <c r="T178" s="234">
        <f t="shared" si="22"/>
        <v>1</v>
      </c>
      <c r="U178" s="234">
        <f t="shared" si="22"/>
        <v>1</v>
      </c>
      <c r="V178" s="234">
        <f t="shared" si="22"/>
        <v>1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3.2813035692372018E-3</v>
      </c>
      <c r="C179" s="268">
        <f t="shared" si="23"/>
        <v>3.2284526322158497E-3</v>
      </c>
      <c r="D179" s="268">
        <f t="shared" si="23"/>
        <v>3.1776946747661362E-3</v>
      </c>
      <c r="E179" s="268">
        <f t="shared" si="23"/>
        <v>3.0467967612761828E-3</v>
      </c>
      <c r="F179" s="268">
        <f t="shared" si="23"/>
        <v>3.0392688815343155E-3</v>
      </c>
      <c r="G179" s="268">
        <f t="shared" si="23"/>
        <v>3.1369045341703905E-3</v>
      </c>
      <c r="H179" s="268">
        <f t="shared" si="23"/>
        <v>3.3382090329505541E-3</v>
      </c>
      <c r="I179" s="268">
        <f t="shared" si="23"/>
        <v>3.3298149598740764E-3</v>
      </c>
      <c r="J179" s="268">
        <f t="shared" si="23"/>
        <v>3.4684618895373617E-3</v>
      </c>
      <c r="K179" s="268">
        <f t="shared" si="23"/>
        <v>3.5977290940166664E-3</v>
      </c>
      <c r="L179" s="268">
        <f t="shared" si="23"/>
        <v>3.5599913216798782E-3</v>
      </c>
      <c r="M179" s="268">
        <f t="shared" si="23"/>
        <v>3.7099552326042553E-3</v>
      </c>
      <c r="N179" s="268">
        <f t="shared" si="23"/>
        <v>3.3593536440575697E-3</v>
      </c>
      <c r="O179" s="268">
        <f t="shared" si="23"/>
        <v>3.5022248935249957E-3</v>
      </c>
      <c r="P179" s="268">
        <f t="shared" si="23"/>
        <v>3.4264500216462891E-3</v>
      </c>
      <c r="Q179" s="268">
        <f t="shared" si="23"/>
        <v>3.7743477066145619E-3</v>
      </c>
      <c r="R179" s="268">
        <f t="shared" si="23"/>
        <v>3.6074621756716249E-3</v>
      </c>
      <c r="S179" s="268">
        <f t="shared" si="23"/>
        <v>3.6797480647315773E-3</v>
      </c>
      <c r="T179" s="268">
        <f t="shared" si="23"/>
        <v>3.8629122044448712E-3</v>
      </c>
      <c r="U179" s="268">
        <f t="shared" si="23"/>
        <v>3.6814328452093896E-3</v>
      </c>
      <c r="V179" s="268">
        <f t="shared" si="23"/>
        <v>3.7896801049616059E-3</v>
      </c>
      <c r="W179" s="268">
        <f t="shared" si="23"/>
        <v>3.8180756419359204E-3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2.6040657275535475E-2</v>
      </c>
      <c r="C180" s="269">
        <f t="shared" si="24"/>
        <v>2.5621228500165016E-2</v>
      </c>
      <c r="D180" s="269">
        <f t="shared" si="24"/>
        <v>2.5218409758751982E-2</v>
      </c>
      <c r="E180" s="269">
        <f t="shared" si="24"/>
        <v>2.4179594656354442E-2</v>
      </c>
      <c r="F180" s="269">
        <f t="shared" si="24"/>
        <v>2.4119852870130423E-2</v>
      </c>
      <c r="G180" s="269">
        <f t="shared" si="24"/>
        <v>2.4894696317108521E-2</v>
      </c>
      <c r="H180" s="269">
        <f t="shared" si="24"/>
        <v>2.6492263061588767E-2</v>
      </c>
      <c r="I180" s="269">
        <f t="shared" si="24"/>
        <v>2.6425647103778697E-2</v>
      </c>
      <c r="J180" s="269">
        <f t="shared" si="24"/>
        <v>2.7525958946765593E-2</v>
      </c>
      <c r="K180" s="269">
        <f t="shared" si="24"/>
        <v>2.8551832627083034E-2</v>
      </c>
      <c r="L180" s="269">
        <f t="shared" si="24"/>
        <v>2.8252342995895699E-2</v>
      </c>
      <c r="M180" s="269">
        <f t="shared" si="24"/>
        <v>2.9442467202839613E-2</v>
      </c>
      <c r="N180" s="269">
        <f t="shared" si="24"/>
        <v>2.6660068191301373E-2</v>
      </c>
      <c r="O180" s="269">
        <f t="shared" si="24"/>
        <v>2.7793904535121771E-2</v>
      </c>
      <c r="P180" s="269">
        <f t="shared" si="24"/>
        <v>2.7192549790870026E-2</v>
      </c>
      <c r="Q180" s="269">
        <f t="shared" si="24"/>
        <v>2.995349043231061E-2</v>
      </c>
      <c r="R180" s="269">
        <f t="shared" si="24"/>
        <v>2.8629075051705918E-2</v>
      </c>
      <c r="S180" s="269">
        <f t="shared" si="24"/>
        <v>2.9202740981464786E-2</v>
      </c>
      <c r="T180" s="269">
        <f t="shared" si="24"/>
        <v>3.0656344552971882E-2</v>
      </c>
      <c r="U180" s="269">
        <f t="shared" si="24"/>
        <v>2.9216111518533823E-2</v>
      </c>
      <c r="V180" s="269">
        <f t="shared" si="24"/>
        <v>3.0075169430349821E-2</v>
      </c>
      <c r="W180" s="269">
        <f t="shared" si="24"/>
        <v>3.030051842074357E-2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2.9149444421981606E-2</v>
      </c>
      <c r="C181" s="269">
        <f t="shared" si="25"/>
        <v>2.8679943378007292E-2</v>
      </c>
      <c r="D181" s="269">
        <f t="shared" si="25"/>
        <v>2.8229035307957048E-2</v>
      </c>
      <c r="E181" s="269">
        <f t="shared" si="25"/>
        <v>2.7066204325173041E-2</v>
      </c>
      <c r="F181" s="269">
        <f t="shared" si="25"/>
        <v>2.6999330441815173E-2</v>
      </c>
      <c r="G181" s="269">
        <f t="shared" si="25"/>
        <v>2.7866676290825048E-2</v>
      </c>
      <c r="H181" s="269">
        <f t="shared" si="25"/>
        <v>2.9654963834257479E-2</v>
      </c>
      <c r="I181" s="269">
        <f t="shared" si="25"/>
        <v>2.9580395126591795E-2</v>
      </c>
      <c r="J181" s="269">
        <f t="shared" si="25"/>
        <v>3.0812064457155383E-2</v>
      </c>
      <c r="K181" s="269">
        <f t="shared" si="25"/>
        <v>3.1960409044312972E-2</v>
      </c>
      <c r="L181" s="269">
        <f t="shared" si="25"/>
        <v>3.1625165725878882E-2</v>
      </c>
      <c r="M181" s="269">
        <f t="shared" si="25"/>
        <v>3.2957369404860451E-2</v>
      </c>
      <c r="N181" s="269">
        <f t="shared" si="25"/>
        <v>2.9842801884984265E-2</v>
      </c>
      <c r="O181" s="269">
        <f t="shared" si="25"/>
        <v>3.1111997940141679E-2</v>
      </c>
      <c r="P181" s="269">
        <f t="shared" si="25"/>
        <v>3.0438852231491308E-2</v>
      </c>
      <c r="Q181" s="269">
        <f t="shared" si="25"/>
        <v>3.3529399636977542E-2</v>
      </c>
      <c r="R181" s="269">
        <f t="shared" si="25"/>
        <v>3.2046872828223626E-2</v>
      </c>
      <c r="S181" s="269">
        <f t="shared" si="25"/>
        <v>3.2689024174841173E-2</v>
      </c>
      <c r="T181" s="269">
        <f t="shared" si="25"/>
        <v>3.4316161926047119E-2</v>
      </c>
      <c r="U181" s="269">
        <f t="shared" si="25"/>
        <v>3.2703990914085178E-2</v>
      </c>
      <c r="V181" s="269">
        <f t="shared" si="25"/>
        <v>3.3665604923700444E-2</v>
      </c>
      <c r="W181" s="269">
        <f t="shared" si="25"/>
        <v>3.3917856539376935E-2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4.6928130180152391E-2</v>
      </c>
      <c r="C182" s="269">
        <f t="shared" si="26"/>
        <v>4.6172273368873716E-2</v>
      </c>
      <c r="D182" s="269">
        <f t="shared" si="26"/>
        <v>4.5446349666717574E-2</v>
      </c>
      <c r="E182" s="269">
        <f t="shared" si="26"/>
        <v>4.357429053078251E-2</v>
      </c>
      <c r="F182" s="269">
        <f t="shared" si="26"/>
        <v>4.3466629257434046E-2</v>
      </c>
      <c r="G182" s="269">
        <f t="shared" si="26"/>
        <v>4.4862982420270175E-2</v>
      </c>
      <c r="H182" s="269">
        <f t="shared" si="26"/>
        <v>4.7741973505755743E-2</v>
      </c>
      <c r="I182" s="269">
        <f t="shared" si="26"/>
        <v>4.762192421870786E-2</v>
      </c>
      <c r="J182" s="269">
        <f t="shared" si="26"/>
        <v>4.9604807248890145E-2</v>
      </c>
      <c r="K182" s="269">
        <f t="shared" si="26"/>
        <v>5.1453544518035702E-2</v>
      </c>
      <c r="L182" s="269">
        <f t="shared" si="26"/>
        <v>5.0913831243856233E-2</v>
      </c>
      <c r="M182" s="269">
        <f t="shared" si="26"/>
        <v>5.3058566037723534E-2</v>
      </c>
      <c r="N182" s="269">
        <f t="shared" si="26"/>
        <v>4.8044376816422138E-2</v>
      </c>
      <c r="O182" s="269">
        <f t="shared" si="26"/>
        <v>5.0087674686471656E-2</v>
      </c>
      <c r="P182" s="269">
        <f t="shared" si="26"/>
        <v>4.9003967258348845E-2</v>
      </c>
      <c r="Q182" s="269">
        <f t="shared" si="26"/>
        <v>5.3979486135244531E-2</v>
      </c>
      <c r="R182" s="269">
        <f t="shared" si="26"/>
        <v>5.1592743867721044E-2</v>
      </c>
      <c r="S182" s="269">
        <f t="shared" si="26"/>
        <v>5.2626553004978656E-2</v>
      </c>
      <c r="T182" s="269">
        <f t="shared" si="26"/>
        <v>5.5246106609645372E-2</v>
      </c>
      <c r="U182" s="269">
        <f t="shared" si="26"/>
        <v>5.2650648184202266E-2</v>
      </c>
      <c r="V182" s="269">
        <f t="shared" si="26"/>
        <v>5.4198765080462993E-2</v>
      </c>
      <c r="W182" s="269">
        <f t="shared" si="26"/>
        <v>5.4604868760768234E-2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2.3249942136746443E-2</v>
      </c>
      <c r="C183" s="270">
        <f t="shared" si="27"/>
        <v>2.1722889106663222E-2</v>
      </c>
      <c r="D183" s="270">
        <f t="shared" si="27"/>
        <v>2.0060595324962689E-2</v>
      </c>
      <c r="E183" s="270">
        <f t="shared" si="27"/>
        <v>1.9710328391844188E-2</v>
      </c>
      <c r="F183" s="270">
        <f t="shared" si="27"/>
        <v>2.0020928897854024E-2</v>
      </c>
      <c r="G183" s="270">
        <f t="shared" si="27"/>
        <v>2.0678728187179585E-2</v>
      </c>
      <c r="H183" s="270">
        <f t="shared" si="27"/>
        <v>2.0269947224821654E-2</v>
      </c>
      <c r="I183" s="270">
        <f t="shared" si="27"/>
        <v>1.9296521985904994E-2</v>
      </c>
      <c r="J183" s="270">
        <f t="shared" si="27"/>
        <v>2.0131571557053789E-2</v>
      </c>
      <c r="K183" s="270">
        <f t="shared" si="27"/>
        <v>1.9730756633020905E-2</v>
      </c>
      <c r="L183" s="270">
        <f t="shared" si="27"/>
        <v>2.0423224662541324E-2</v>
      </c>
      <c r="M183" s="270">
        <f t="shared" si="27"/>
        <v>2.1293031717314542E-2</v>
      </c>
      <c r="N183" s="270">
        <f t="shared" si="27"/>
        <v>2.0738425901650724E-2</v>
      </c>
      <c r="O183" s="270">
        <f t="shared" si="27"/>
        <v>2.2153470073177951E-2</v>
      </c>
      <c r="P183" s="270">
        <f t="shared" si="27"/>
        <v>2.0868116528587253E-2</v>
      </c>
      <c r="Q183" s="270">
        <f t="shared" si="27"/>
        <v>2.2381125338209958E-2</v>
      </c>
      <c r="R183" s="270">
        <f t="shared" si="27"/>
        <v>2.266471649432104E-2</v>
      </c>
      <c r="S183" s="270">
        <f t="shared" si="27"/>
        <v>2.3687080905872626E-2</v>
      </c>
      <c r="T183" s="270">
        <f t="shared" si="27"/>
        <v>2.3033516851849668E-2</v>
      </c>
      <c r="U183" s="270">
        <f t="shared" si="27"/>
        <v>2.3750501131273565E-2</v>
      </c>
      <c r="V183" s="270">
        <f t="shared" si="27"/>
        <v>2.3932282194980368E-2</v>
      </c>
      <c r="W183" s="270">
        <f t="shared" si="27"/>
        <v>2.3993040842787455E-2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0.65024818596420053</v>
      </c>
      <c r="C184" s="271">
        <f t="shared" si="28"/>
        <v>0.66487383443500159</v>
      </c>
      <c r="D184" s="271">
        <f t="shared" si="28"/>
        <v>0.68107247117621217</v>
      </c>
      <c r="E184" s="271">
        <f t="shared" si="28"/>
        <v>0.68867682122339491</v>
      </c>
      <c r="F184" s="271">
        <f t="shared" si="28"/>
        <v>0.68632364692706505</v>
      </c>
      <c r="G184" s="271">
        <f t="shared" si="28"/>
        <v>0.67721899116386308</v>
      </c>
      <c r="H184" s="271">
        <f t="shared" si="28"/>
        <v>0.67360545158749452</v>
      </c>
      <c r="I184" s="271">
        <f t="shared" si="28"/>
        <v>0.68229438933375886</v>
      </c>
      <c r="J184" s="271">
        <f t="shared" si="28"/>
        <v>0.67028333273033569</v>
      </c>
      <c r="K184" s="271">
        <f t="shared" si="28"/>
        <v>0.66909456556960123</v>
      </c>
      <c r="L184" s="271">
        <f t="shared" si="28"/>
        <v>0.66432657937782191</v>
      </c>
      <c r="M184" s="271">
        <f t="shared" si="28"/>
        <v>0.65161577653862091</v>
      </c>
      <c r="N184" s="271">
        <f t="shared" si="28"/>
        <v>0.66849450263194843</v>
      </c>
      <c r="O184" s="271">
        <f t="shared" si="28"/>
        <v>0.65148641296303844</v>
      </c>
      <c r="P184" s="271">
        <f t="shared" si="28"/>
        <v>0.66504195943414246</v>
      </c>
      <c r="Q184" s="271">
        <f t="shared" si="28"/>
        <v>0.64009848482625398</v>
      </c>
      <c r="R184" s="271">
        <f t="shared" si="28"/>
        <v>0.64353702977474059</v>
      </c>
      <c r="S184" s="271">
        <f t="shared" si="28"/>
        <v>0.63238983137135218</v>
      </c>
      <c r="T184" s="271">
        <f t="shared" si="28"/>
        <v>0.63141734081801426</v>
      </c>
      <c r="U184" s="271">
        <f t="shared" si="28"/>
        <v>0.63165033650424052</v>
      </c>
      <c r="V184" s="271">
        <f t="shared" si="28"/>
        <v>0.6264354496000758</v>
      </c>
      <c r="W184" s="271">
        <f t="shared" si="28"/>
        <v>0.62494311235753719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0.65010905103603911</v>
      </c>
      <c r="C185" s="320">
        <f t="shared" si="29"/>
        <v>0.66473694050989596</v>
      </c>
      <c r="D185" s="320">
        <f t="shared" si="29"/>
        <v>0.68093772950694453</v>
      </c>
      <c r="E185" s="320">
        <f t="shared" si="29"/>
        <v>0.68854762993110574</v>
      </c>
      <c r="F185" s="320">
        <f t="shared" si="29"/>
        <v>0.68619477483444302</v>
      </c>
      <c r="G185" s="320">
        <f t="shared" si="29"/>
        <v>0.67708597909173929</v>
      </c>
      <c r="H185" s="320">
        <f t="shared" si="29"/>
        <v>0.67346390373488441</v>
      </c>
      <c r="I185" s="320">
        <f t="shared" si="29"/>
        <v>0.68215319740943436</v>
      </c>
      <c r="J185" s="320">
        <f t="shared" si="29"/>
        <v>0.67013626185266495</v>
      </c>
      <c r="K185" s="320">
        <f t="shared" si="29"/>
        <v>0.66894201346081938</v>
      </c>
      <c r="L185" s="320">
        <f t="shared" si="29"/>
        <v>0.66417562743864722</v>
      </c>
      <c r="M185" s="320">
        <f t="shared" si="29"/>
        <v>0.65145846577968647</v>
      </c>
      <c r="N185" s="320">
        <f t="shared" si="29"/>
        <v>0.66835205819848709</v>
      </c>
      <c r="O185" s="320">
        <f t="shared" si="29"/>
        <v>0.65133791045521383</v>
      </c>
      <c r="P185" s="320">
        <f t="shared" si="29"/>
        <v>0.6648966699577038</v>
      </c>
      <c r="Q185" s="320">
        <f t="shared" si="29"/>
        <v>0.63993844367616359</v>
      </c>
      <c r="R185" s="320">
        <f t="shared" si="29"/>
        <v>0.64338406496058465</v>
      </c>
      <c r="S185" s="320">
        <f t="shared" si="29"/>
        <v>0.63223380146682318</v>
      </c>
      <c r="T185" s="320">
        <f t="shared" si="29"/>
        <v>0.63125354432655334</v>
      </c>
      <c r="U185" s="320">
        <f t="shared" si="29"/>
        <v>0.63149423516108782</v>
      </c>
      <c r="V185" s="320">
        <f t="shared" si="29"/>
        <v>0.62627475832051782</v>
      </c>
      <c r="W185" s="320">
        <f t="shared" si="29"/>
        <v>0.62478121704095146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1.3913492816149687E-4</v>
      </c>
      <c r="C186" s="320">
        <f t="shared" si="30"/>
        <v>1.3689392510567698E-4</v>
      </c>
      <c r="D186" s="320">
        <f t="shared" si="30"/>
        <v>1.3474166926760099E-4</v>
      </c>
      <c r="E186" s="320">
        <f t="shared" si="30"/>
        <v>1.2919129228917709E-4</v>
      </c>
      <c r="F186" s="320">
        <f t="shared" si="30"/>
        <v>1.2887209262203481E-4</v>
      </c>
      <c r="G186" s="320">
        <f t="shared" si="30"/>
        <v>1.3301207212374213E-4</v>
      </c>
      <c r="H186" s="320">
        <f t="shared" si="30"/>
        <v>1.4154785261017707E-4</v>
      </c>
      <c r="I186" s="320">
        <f t="shared" si="30"/>
        <v>1.4119192432441059E-4</v>
      </c>
      <c r="J186" s="320">
        <f t="shared" si="30"/>
        <v>1.4707087767068625E-4</v>
      </c>
      <c r="K186" s="320">
        <f t="shared" si="30"/>
        <v>1.5255210878184697E-4</v>
      </c>
      <c r="L186" s="320">
        <f t="shared" si="30"/>
        <v>1.5095193917477983E-4</v>
      </c>
      <c r="M186" s="320">
        <f t="shared" si="30"/>
        <v>1.5731075893437037E-4</v>
      </c>
      <c r="N186" s="320">
        <f t="shared" si="30"/>
        <v>1.424444334614457E-4</v>
      </c>
      <c r="O186" s="320">
        <f t="shared" si="30"/>
        <v>1.4850250782474347E-4</v>
      </c>
      <c r="P186" s="320">
        <f t="shared" si="30"/>
        <v>1.4528947643864065E-4</v>
      </c>
      <c r="Q186" s="320">
        <f t="shared" si="30"/>
        <v>1.6004115009036086E-4</v>
      </c>
      <c r="R186" s="320">
        <f t="shared" si="30"/>
        <v>1.5296481415587836E-4</v>
      </c>
      <c r="S186" s="320">
        <f t="shared" si="30"/>
        <v>1.5602990452902665E-4</v>
      </c>
      <c r="T186" s="320">
        <f t="shared" si="30"/>
        <v>1.6379649146102933E-4</v>
      </c>
      <c r="U186" s="320">
        <f t="shared" si="30"/>
        <v>1.5610134315267187E-4</v>
      </c>
      <c r="V186" s="320">
        <f t="shared" si="30"/>
        <v>1.606912795579783E-4</v>
      </c>
      <c r="W186" s="320">
        <f t="shared" si="30"/>
        <v>1.6189531658584365E-4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0.17301500252894303</v>
      </c>
      <c r="C187" s="271">
        <f t="shared" si="31"/>
        <v>0.16307260834034065</v>
      </c>
      <c r="D187" s="271">
        <f t="shared" si="31"/>
        <v>0.15172943546926229</v>
      </c>
      <c r="E187" s="271">
        <f t="shared" si="31"/>
        <v>0.14924369816604638</v>
      </c>
      <c r="F187" s="271">
        <f t="shared" si="31"/>
        <v>0.15126674190370651</v>
      </c>
      <c r="G187" s="271">
        <f t="shared" si="31"/>
        <v>0.15580423829115</v>
      </c>
      <c r="H187" s="271">
        <f t="shared" si="31"/>
        <v>0.15333242698610072</v>
      </c>
      <c r="I187" s="271">
        <f t="shared" si="31"/>
        <v>0.14676043264879507</v>
      </c>
      <c r="J187" s="271">
        <f t="shared" si="31"/>
        <v>0.1524748215183066</v>
      </c>
      <c r="K187" s="271">
        <f t="shared" si="31"/>
        <v>0.15001781622360033</v>
      </c>
      <c r="L187" s="271">
        <f t="shared" si="31"/>
        <v>0.15476940631610298</v>
      </c>
      <c r="M187" s="271">
        <f t="shared" si="31"/>
        <v>0.16073255295686828</v>
      </c>
      <c r="N187" s="271">
        <f t="shared" si="31"/>
        <v>0.15684816552158831</v>
      </c>
      <c r="O187" s="271">
        <f t="shared" si="31"/>
        <v>0.16631713572746043</v>
      </c>
      <c r="P187" s="271">
        <f t="shared" si="31"/>
        <v>0.15776797526619446</v>
      </c>
      <c r="Q187" s="271">
        <f t="shared" si="31"/>
        <v>0.16800370670623044</v>
      </c>
      <c r="R187" s="271">
        <f t="shared" si="31"/>
        <v>0.16971491368382888</v>
      </c>
      <c r="S187" s="271">
        <f t="shared" si="31"/>
        <v>0.17646939354823354</v>
      </c>
      <c r="T187" s="271">
        <f t="shared" si="31"/>
        <v>0.17245295365308014</v>
      </c>
      <c r="U187" s="271">
        <f t="shared" si="31"/>
        <v>0.17704224937677526</v>
      </c>
      <c r="V187" s="271">
        <f t="shared" si="31"/>
        <v>0.1782189337376662</v>
      </c>
      <c r="W187" s="271">
        <f t="shared" si="31"/>
        <v>0.17862946134634791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0.17204887426581261</v>
      </c>
      <c r="C188" s="320">
        <f t="shared" si="32"/>
        <v>0.16199954477661951</v>
      </c>
      <c r="D188" s="320">
        <f t="shared" si="32"/>
        <v>0.15050228767596316</v>
      </c>
      <c r="E188" s="320">
        <f t="shared" si="32"/>
        <v>0.1481027859710958</v>
      </c>
      <c r="F188" s="320">
        <f t="shared" si="32"/>
        <v>0.15017078081736701</v>
      </c>
      <c r="G188" s="320">
        <f t="shared" si="32"/>
        <v>0.15469339714190736</v>
      </c>
      <c r="H188" s="320">
        <f t="shared" si="32"/>
        <v>0.15196668836800928</v>
      </c>
      <c r="I188" s="320">
        <f t="shared" si="32"/>
        <v>0.14525238458076889</v>
      </c>
      <c r="J188" s="320">
        <f t="shared" si="32"/>
        <v>0.15093766742719181</v>
      </c>
      <c r="K188" s="320">
        <f t="shared" si="32"/>
        <v>0.14822806815150605</v>
      </c>
      <c r="L188" s="320">
        <f t="shared" si="32"/>
        <v>0.15315661088807159</v>
      </c>
      <c r="M188" s="320">
        <f t="shared" si="32"/>
        <v>0.15909188770466415</v>
      </c>
      <c r="N188" s="320">
        <f t="shared" si="32"/>
        <v>0.15551012648456325</v>
      </c>
      <c r="O188" s="320">
        <f t="shared" si="32"/>
        <v>0.16503122115669461</v>
      </c>
      <c r="P188" s="320">
        <f t="shared" si="32"/>
        <v>0.15638350344915103</v>
      </c>
      <c r="Q188" s="320">
        <f t="shared" si="32"/>
        <v>0.16647024843044886</v>
      </c>
      <c r="R188" s="320">
        <f t="shared" si="32"/>
        <v>0.16839274390998238</v>
      </c>
      <c r="S188" s="320">
        <f t="shared" si="32"/>
        <v>0.17520862009945329</v>
      </c>
      <c r="T188" s="320">
        <f t="shared" si="32"/>
        <v>0.17092068063563046</v>
      </c>
      <c r="U188" s="320">
        <f t="shared" si="32"/>
        <v>0.17578055312443441</v>
      </c>
      <c r="V188" s="320">
        <f t="shared" si="32"/>
        <v>0.17688673022385404</v>
      </c>
      <c r="W188" s="320">
        <f t="shared" si="32"/>
        <v>0.17727943231672411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9.6612826313051728E-4</v>
      </c>
      <c r="C189" s="320">
        <f t="shared" si="33"/>
        <v>1.0730635637210993E-3</v>
      </c>
      <c r="D189" s="320">
        <f t="shared" si="33"/>
        <v>1.2271477932990721E-3</v>
      </c>
      <c r="E189" s="320">
        <f t="shared" si="33"/>
        <v>1.1409121949506045E-3</v>
      </c>
      <c r="F189" s="320">
        <f t="shared" si="33"/>
        <v>1.0959610863395225E-3</v>
      </c>
      <c r="G189" s="320">
        <f t="shared" si="33"/>
        <v>1.1108411492426759E-3</v>
      </c>
      <c r="H189" s="320">
        <f t="shared" si="33"/>
        <v>1.3657386180914144E-3</v>
      </c>
      <c r="I189" s="320">
        <f t="shared" si="33"/>
        <v>1.5080480680261933E-3</v>
      </c>
      <c r="J189" s="320">
        <f t="shared" si="33"/>
        <v>1.5371540911147494E-3</v>
      </c>
      <c r="K189" s="320">
        <f t="shared" si="33"/>
        <v>1.7897480720943015E-3</v>
      </c>
      <c r="L189" s="320">
        <f t="shared" si="33"/>
        <v>1.6127954280313835E-3</v>
      </c>
      <c r="M189" s="320">
        <f t="shared" si="33"/>
        <v>1.640665252204141E-3</v>
      </c>
      <c r="N189" s="320">
        <f t="shared" si="33"/>
        <v>1.3380390370250318E-3</v>
      </c>
      <c r="O189" s="320">
        <f t="shared" si="33"/>
        <v>1.2859145707658363E-3</v>
      </c>
      <c r="P189" s="320">
        <f t="shared" si="33"/>
        <v>1.3844718170434303E-3</v>
      </c>
      <c r="Q189" s="320">
        <f t="shared" si="33"/>
        <v>1.5334582757816012E-3</v>
      </c>
      <c r="R189" s="320">
        <f t="shared" si="33"/>
        <v>1.3221697738465023E-3</v>
      </c>
      <c r="S189" s="320">
        <f t="shared" si="33"/>
        <v>1.2607734487802521E-3</v>
      </c>
      <c r="T189" s="320">
        <f t="shared" si="33"/>
        <v>1.5322730174496639E-3</v>
      </c>
      <c r="U189" s="320">
        <f t="shared" si="33"/>
        <v>1.261696252340831E-3</v>
      </c>
      <c r="V189" s="320">
        <f t="shared" si="33"/>
        <v>1.3322035138121648E-3</v>
      </c>
      <c r="W189" s="320">
        <f t="shared" si="33"/>
        <v>1.3500290296238084E-3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3.9186562196638478E-2</v>
      </c>
      <c r="C190" s="271">
        <f t="shared" si="34"/>
        <v>3.7871360476715014E-2</v>
      </c>
      <c r="D190" s="271">
        <f t="shared" si="34"/>
        <v>3.6446283466410004E-2</v>
      </c>
      <c r="E190" s="271">
        <f t="shared" si="34"/>
        <v>3.6237610786855307E-2</v>
      </c>
      <c r="F190" s="271">
        <f t="shared" si="34"/>
        <v>3.6519365576942034E-2</v>
      </c>
      <c r="G190" s="271">
        <f t="shared" si="34"/>
        <v>3.7027703828025491E-2</v>
      </c>
      <c r="H190" s="271">
        <f t="shared" si="34"/>
        <v>3.6509632880906993E-2</v>
      </c>
      <c r="I190" s="271">
        <f t="shared" si="34"/>
        <v>3.5658512262884585E-2</v>
      </c>
      <c r="J190" s="271">
        <f t="shared" si="34"/>
        <v>3.6290529532349423E-2</v>
      </c>
      <c r="K190" s="271">
        <f t="shared" si="34"/>
        <v>3.5834247589410409E-2</v>
      </c>
      <c r="L190" s="271">
        <f t="shared" si="34"/>
        <v>3.647272607460985E-2</v>
      </c>
      <c r="M190" s="271">
        <f t="shared" si="34"/>
        <v>3.7126760742741932E-2</v>
      </c>
      <c r="N190" s="271">
        <f t="shared" si="34"/>
        <v>3.6899817244840982E-2</v>
      </c>
      <c r="O190" s="271">
        <f t="shared" si="34"/>
        <v>3.8047142486925048E-2</v>
      </c>
      <c r="P190" s="271">
        <f t="shared" si="34"/>
        <v>3.6965637559746932E-2</v>
      </c>
      <c r="Q190" s="271">
        <f t="shared" si="34"/>
        <v>3.8041769838725592E-2</v>
      </c>
      <c r="R190" s="271">
        <f t="shared" si="34"/>
        <v>3.8421685739458582E-2</v>
      </c>
      <c r="S190" s="271">
        <f t="shared" si="34"/>
        <v>3.9274046895645343E-2</v>
      </c>
      <c r="T190" s="271">
        <f t="shared" si="34"/>
        <v>3.8536236439889453E-2</v>
      </c>
      <c r="U190" s="271">
        <f t="shared" si="34"/>
        <v>3.9318578384685728E-2</v>
      </c>
      <c r="V190" s="271">
        <f t="shared" si="34"/>
        <v>3.9404335316064742E-2</v>
      </c>
      <c r="W190" s="271">
        <f t="shared" si="34"/>
        <v>3.9436261544213883E-2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2.3590609228284695E-2</v>
      </c>
      <c r="C191" s="320">
        <f t="shared" si="35"/>
        <v>2.1828236013691549E-2</v>
      </c>
      <c r="D191" s="320">
        <f t="shared" si="35"/>
        <v>1.9885947224931932E-2</v>
      </c>
      <c r="E191" s="320">
        <f t="shared" si="35"/>
        <v>1.961960547549596E-2</v>
      </c>
      <c r="F191" s="320">
        <f t="shared" si="35"/>
        <v>2.0005578275498839E-2</v>
      </c>
      <c r="G191" s="320">
        <f t="shared" si="35"/>
        <v>2.0688079644358738E-2</v>
      </c>
      <c r="H191" s="320">
        <f t="shared" si="35"/>
        <v>1.9941094871085713E-2</v>
      </c>
      <c r="I191" s="320">
        <f t="shared" si="35"/>
        <v>1.8743117833559218E-2</v>
      </c>
      <c r="J191" s="320">
        <f t="shared" si="35"/>
        <v>1.9594863077663536E-2</v>
      </c>
      <c r="K191" s="320">
        <f t="shared" si="35"/>
        <v>1.8880332554515808E-2</v>
      </c>
      <c r="L191" s="320">
        <f t="shared" si="35"/>
        <v>1.981658860834595E-2</v>
      </c>
      <c r="M191" s="320">
        <f t="shared" si="35"/>
        <v>2.0700016814377789E-2</v>
      </c>
      <c r="N191" s="320">
        <f t="shared" si="35"/>
        <v>2.0473372647213502E-2</v>
      </c>
      <c r="O191" s="320">
        <f t="shared" si="35"/>
        <v>2.2037786650942415E-2</v>
      </c>
      <c r="P191" s="320">
        <f t="shared" si="35"/>
        <v>2.055275212341039E-2</v>
      </c>
      <c r="Q191" s="320">
        <f t="shared" si="35"/>
        <v>2.1978743550205359E-2</v>
      </c>
      <c r="R191" s="320">
        <f t="shared" si="35"/>
        <v>2.2538868825391769E-2</v>
      </c>
      <c r="S191" s="320">
        <f t="shared" si="35"/>
        <v>2.3700174307607416E-2</v>
      </c>
      <c r="T191" s="320">
        <f t="shared" si="35"/>
        <v>2.2650897555020109E-2</v>
      </c>
      <c r="U191" s="320">
        <f t="shared" si="35"/>
        <v>2.3758124526035641E-2</v>
      </c>
      <c r="V191" s="320">
        <f t="shared" si="35"/>
        <v>2.3868192705969248E-2</v>
      </c>
      <c r="W191" s="320">
        <f t="shared" si="35"/>
        <v>2.3909417816748685E-2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1.4259478404863664E-2</v>
      </c>
      <c r="C192" s="320">
        <f t="shared" si="36"/>
        <v>1.4580326228361556E-2</v>
      </c>
      <c r="D192" s="320">
        <f t="shared" si="36"/>
        <v>1.493567399728896E-2</v>
      </c>
      <c r="E192" s="320">
        <f t="shared" si="36"/>
        <v>1.510258939492657E-2</v>
      </c>
      <c r="F192" s="320">
        <f t="shared" si="36"/>
        <v>1.5050981920169581E-2</v>
      </c>
      <c r="G192" s="320">
        <f t="shared" si="36"/>
        <v>1.4851189783788143E-2</v>
      </c>
      <c r="H192" s="320">
        <f t="shared" si="36"/>
        <v>1.477174325824053E-2</v>
      </c>
      <c r="I192" s="320">
        <f t="shared" si="36"/>
        <v>1.4962334044983625E-2</v>
      </c>
      <c r="J192" s="320">
        <f t="shared" si="36"/>
        <v>1.4698754830402149E-2</v>
      </c>
      <c r="K192" s="320">
        <f t="shared" si="36"/>
        <v>1.4672560211012643E-2</v>
      </c>
      <c r="L192" s="320">
        <f t="shared" si="36"/>
        <v>1.4568014399130629E-2</v>
      </c>
      <c r="M192" s="320">
        <f t="shared" si="36"/>
        <v>1.4289076439786552E-2</v>
      </c>
      <c r="N192" s="320">
        <f t="shared" si="36"/>
        <v>1.4659620144558166E-2</v>
      </c>
      <c r="O192" s="320">
        <f t="shared" si="36"/>
        <v>1.4286432181806797E-2</v>
      </c>
      <c r="P192" s="320">
        <f t="shared" si="36"/>
        <v>1.4583829730747823E-2</v>
      </c>
      <c r="Q192" s="320">
        <f t="shared" si="36"/>
        <v>1.4036396514554074E-2</v>
      </c>
      <c r="R192" s="320">
        <f t="shared" si="36"/>
        <v>1.4111972700146694E-2</v>
      </c>
      <c r="S192" s="320">
        <f t="shared" si="36"/>
        <v>1.3867403052570736E-2</v>
      </c>
      <c r="T192" s="320">
        <f t="shared" si="36"/>
        <v>1.3845902112842824E-2</v>
      </c>
      <c r="U192" s="320">
        <f t="shared" si="36"/>
        <v>1.3851181420601762E-2</v>
      </c>
      <c r="V192" s="320">
        <f t="shared" si="36"/>
        <v>1.3736697524132115E-2</v>
      </c>
      <c r="W192" s="320">
        <f t="shared" si="36"/>
        <v>1.3703938220767844E-2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1.3364745634901146E-3</v>
      </c>
      <c r="C193" s="320">
        <f t="shared" si="37"/>
        <v>1.4627982346619055E-3</v>
      </c>
      <c r="D193" s="320">
        <f t="shared" si="37"/>
        <v>1.6246622441891043E-3</v>
      </c>
      <c r="E193" s="320">
        <f t="shared" si="37"/>
        <v>1.5154159164327749E-3</v>
      </c>
      <c r="F193" s="320">
        <f t="shared" si="37"/>
        <v>1.4628053812736159E-3</v>
      </c>
      <c r="G193" s="320">
        <f t="shared" si="37"/>
        <v>1.4884343998786095E-3</v>
      </c>
      <c r="H193" s="320">
        <f t="shared" si="37"/>
        <v>1.7967947515807521E-3</v>
      </c>
      <c r="I193" s="320">
        <f t="shared" si="37"/>
        <v>1.9530603843417415E-3</v>
      </c>
      <c r="J193" s="320">
        <f t="shared" si="37"/>
        <v>1.9969116242837337E-3</v>
      </c>
      <c r="K193" s="320">
        <f t="shared" si="37"/>
        <v>2.2813548238819589E-3</v>
      </c>
      <c r="L193" s="320">
        <f t="shared" si="37"/>
        <v>2.0881230671332715E-3</v>
      </c>
      <c r="M193" s="320">
        <f t="shared" si="37"/>
        <v>2.1376674885775883E-3</v>
      </c>
      <c r="N193" s="320">
        <f t="shared" si="37"/>
        <v>1.7668244530693155E-3</v>
      </c>
      <c r="O193" s="320">
        <f t="shared" si="37"/>
        <v>1.7229236541758351E-3</v>
      </c>
      <c r="P193" s="320">
        <f t="shared" si="37"/>
        <v>1.8290557055887192E-3</v>
      </c>
      <c r="Q193" s="320">
        <f t="shared" si="37"/>
        <v>2.0266297739661584E-3</v>
      </c>
      <c r="R193" s="320">
        <f t="shared" si="37"/>
        <v>1.770844213920114E-3</v>
      </c>
      <c r="S193" s="320">
        <f t="shared" si="37"/>
        <v>1.7064695354671909E-3</v>
      </c>
      <c r="T193" s="320">
        <f t="shared" si="37"/>
        <v>2.0394367720265164E-3</v>
      </c>
      <c r="U193" s="320">
        <f t="shared" si="37"/>
        <v>1.7092724380483287E-3</v>
      </c>
      <c r="V193" s="320">
        <f t="shared" si="37"/>
        <v>1.7994450859633796E-3</v>
      </c>
      <c r="W193" s="320">
        <f t="shared" si="37"/>
        <v>1.8229055066973539E-3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8.9007717265649038E-3</v>
      </c>
      <c r="C194" s="321">
        <f t="shared" si="38"/>
        <v>8.7574097620175487E-3</v>
      </c>
      <c r="D194" s="321">
        <f t="shared" si="38"/>
        <v>8.6197251549601089E-3</v>
      </c>
      <c r="E194" s="321">
        <f t="shared" si="38"/>
        <v>8.2646551582732236E-3</v>
      </c>
      <c r="F194" s="321">
        <f t="shared" si="38"/>
        <v>8.2442352435187424E-3</v>
      </c>
      <c r="G194" s="321">
        <f t="shared" si="38"/>
        <v>8.509078967407999E-3</v>
      </c>
      <c r="H194" s="321">
        <f t="shared" si="38"/>
        <v>9.0551318861232608E-3</v>
      </c>
      <c r="I194" s="321">
        <f t="shared" si="38"/>
        <v>9.0323623597038626E-3</v>
      </c>
      <c r="J194" s="321">
        <f t="shared" si="38"/>
        <v>9.4084521196064769E-3</v>
      </c>
      <c r="K194" s="321">
        <f t="shared" si="38"/>
        <v>9.7590987009189625E-3</v>
      </c>
      <c r="L194" s="321">
        <f t="shared" si="38"/>
        <v>9.6567322816129512E-3</v>
      </c>
      <c r="M194" s="321">
        <f t="shared" si="38"/>
        <v>1.0063520166426395E-2</v>
      </c>
      <c r="N194" s="321">
        <f t="shared" si="38"/>
        <v>9.1124881632062473E-3</v>
      </c>
      <c r="O194" s="321">
        <f t="shared" si="38"/>
        <v>9.5000366941378981E-3</v>
      </c>
      <c r="P194" s="321">
        <f t="shared" si="38"/>
        <v>9.2944919089722692E-3</v>
      </c>
      <c r="Q194" s="321">
        <f t="shared" si="38"/>
        <v>1.0238189379433027E-2</v>
      </c>
      <c r="R194" s="321">
        <f t="shared" si="38"/>
        <v>9.7855003843288699E-3</v>
      </c>
      <c r="S194" s="321">
        <f t="shared" si="38"/>
        <v>9.981581052879749E-3</v>
      </c>
      <c r="T194" s="321">
        <f t="shared" si="38"/>
        <v>1.0478426944056976E-2</v>
      </c>
      <c r="U194" s="321">
        <f t="shared" si="38"/>
        <v>9.9861511409944179E-3</v>
      </c>
      <c r="V194" s="321">
        <f t="shared" si="38"/>
        <v>1.0279779611738024E-2</v>
      </c>
      <c r="W194" s="321">
        <f t="shared" si="38"/>
        <v>1.0356804546288763E-2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0.99999999999999978</v>
      </c>
      <c r="D197" s="234">
        <f t="shared" si="39"/>
        <v>0.99999999999999978</v>
      </c>
      <c r="E197" s="234">
        <f t="shared" si="39"/>
        <v>1.0000000000000002</v>
      </c>
      <c r="F197" s="234">
        <f t="shared" si="39"/>
        <v>0.99999999999999989</v>
      </c>
      <c r="G197" s="234">
        <f t="shared" si="39"/>
        <v>0.99999999999999989</v>
      </c>
      <c r="H197" s="234">
        <f t="shared" si="39"/>
        <v>1</v>
      </c>
      <c r="I197" s="234">
        <f t="shared" si="39"/>
        <v>1.0000000000000002</v>
      </c>
      <c r="J197" s="234">
        <f t="shared" si="39"/>
        <v>1</v>
      </c>
      <c r="K197" s="234">
        <f t="shared" si="39"/>
        <v>1</v>
      </c>
      <c r="L197" s="234">
        <f t="shared" si="39"/>
        <v>0.99999999999999944</v>
      </c>
      <c r="M197" s="234">
        <f t="shared" si="39"/>
        <v>0.99999999999999956</v>
      </c>
      <c r="N197" s="234">
        <f t="shared" si="39"/>
        <v>1.0000000000000002</v>
      </c>
      <c r="O197" s="234">
        <f t="shared" si="39"/>
        <v>1.0000000000000002</v>
      </c>
      <c r="P197" s="234">
        <f t="shared" si="39"/>
        <v>0.99999999999999989</v>
      </c>
      <c r="Q197" s="234">
        <f t="shared" si="39"/>
        <v>1</v>
      </c>
      <c r="R197" s="234">
        <f t="shared" si="39"/>
        <v>0.99999999999999967</v>
      </c>
      <c r="S197" s="234">
        <f t="shared" si="39"/>
        <v>0.99999999999999978</v>
      </c>
      <c r="T197" s="234">
        <f t="shared" si="39"/>
        <v>0.99999999999999967</v>
      </c>
      <c r="U197" s="234">
        <f t="shared" si="39"/>
        <v>0.99999999999999967</v>
      </c>
      <c r="V197" s="234">
        <f t="shared" si="39"/>
        <v>1.0000000000000002</v>
      </c>
      <c r="W197" s="234">
        <f t="shared" si="39"/>
        <v>1.0000000000000002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2.408122621459017E-3</v>
      </c>
      <c r="C198" s="268">
        <f t="shared" si="40"/>
        <v>2.3834319848891599E-3</v>
      </c>
      <c r="D198" s="268">
        <f t="shared" si="40"/>
        <v>2.3611447030182716E-3</v>
      </c>
      <c r="E198" s="268">
        <f t="shared" si="40"/>
        <v>2.2693537034383197E-3</v>
      </c>
      <c r="F198" s="268">
        <f t="shared" si="40"/>
        <v>2.2613420823601655E-3</v>
      </c>
      <c r="G198" s="268">
        <f t="shared" si="40"/>
        <v>2.3264286072087175E-3</v>
      </c>
      <c r="H198" s="268">
        <f t="shared" si="40"/>
        <v>2.4750541308270644E-3</v>
      </c>
      <c r="I198" s="268">
        <f t="shared" si="40"/>
        <v>2.4777340961823413E-3</v>
      </c>
      <c r="J198" s="268">
        <f t="shared" si="40"/>
        <v>2.5699973798277206E-3</v>
      </c>
      <c r="K198" s="268">
        <f t="shared" si="40"/>
        <v>2.6666484912042732E-3</v>
      </c>
      <c r="L198" s="268">
        <f t="shared" si="40"/>
        <v>2.6329266093015496E-3</v>
      </c>
      <c r="M198" s="268">
        <f t="shared" si="40"/>
        <v>2.7317057853638647E-3</v>
      </c>
      <c r="N198" s="268">
        <f t="shared" si="40"/>
        <v>2.4860332625698481E-3</v>
      </c>
      <c r="O198" s="268">
        <f t="shared" si="40"/>
        <v>2.5753937211081095E-3</v>
      </c>
      <c r="P198" s="268">
        <f t="shared" si="40"/>
        <v>2.5330114143292449E-3</v>
      </c>
      <c r="Q198" s="268">
        <f t="shared" si="40"/>
        <v>2.7559356305090436E-3</v>
      </c>
      <c r="R198" s="268">
        <f t="shared" si="40"/>
        <v>2.6057760830113024E-3</v>
      </c>
      <c r="S198" s="268">
        <f t="shared" si="40"/>
        <v>2.8670473367185937E-3</v>
      </c>
      <c r="T198" s="268">
        <f t="shared" si="40"/>
        <v>3.3872632925948725E-3</v>
      </c>
      <c r="U198" s="268">
        <f t="shared" si="40"/>
        <v>3.7566389525262576E-3</v>
      </c>
      <c r="V198" s="268">
        <f t="shared" si="40"/>
        <v>3.8537874009876485E-3</v>
      </c>
      <c r="W198" s="268">
        <f t="shared" si="40"/>
        <v>3.8790075985664081E-3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1.9217117185303115E-2</v>
      </c>
      <c r="C199" s="269">
        <f t="shared" si="41"/>
        <v>1.9020082843233276E-2</v>
      </c>
      <c r="D199" s="269">
        <f t="shared" si="41"/>
        <v>1.8842227569735932E-2</v>
      </c>
      <c r="E199" s="269">
        <f t="shared" si="41"/>
        <v>1.8109724008760569E-2</v>
      </c>
      <c r="F199" s="269">
        <f t="shared" si="41"/>
        <v>1.804579027892007E-2</v>
      </c>
      <c r="G199" s="269">
        <f t="shared" si="41"/>
        <v>1.8565188819531335E-2</v>
      </c>
      <c r="H199" s="269">
        <f t="shared" si="41"/>
        <v>1.9751238931203112E-2</v>
      </c>
      <c r="I199" s="269">
        <f t="shared" si="41"/>
        <v>1.9772625387119429E-2</v>
      </c>
      <c r="J199" s="269">
        <f t="shared" si="41"/>
        <v>2.0508897833511675E-2</v>
      </c>
      <c r="K199" s="269">
        <f t="shared" si="41"/>
        <v>2.1280185689396533E-2</v>
      </c>
      <c r="L199" s="269">
        <f t="shared" si="41"/>
        <v>2.101108088947528E-2</v>
      </c>
      <c r="M199" s="269">
        <f t="shared" si="41"/>
        <v>2.179935096548458E-2</v>
      </c>
      <c r="N199" s="269">
        <f t="shared" si="41"/>
        <v>1.9838853764191196E-2</v>
      </c>
      <c r="O199" s="269">
        <f t="shared" si="41"/>
        <v>2.0551961306207362E-2</v>
      </c>
      <c r="P199" s="269">
        <f t="shared" si="41"/>
        <v>2.0213745241670165E-2</v>
      </c>
      <c r="Q199" s="269">
        <f t="shared" si="41"/>
        <v>2.1992708134836086E-2</v>
      </c>
      <c r="R199" s="269">
        <f t="shared" si="41"/>
        <v>2.0794416322350285E-2</v>
      </c>
      <c r="S199" s="269">
        <f t="shared" si="41"/>
        <v>2.2879393330955452E-2</v>
      </c>
      <c r="T199" s="269">
        <f t="shared" si="41"/>
        <v>2.7030781178340894E-2</v>
      </c>
      <c r="U199" s="269">
        <f t="shared" si="41"/>
        <v>2.9978444756202802E-2</v>
      </c>
      <c r="V199" s="269">
        <f t="shared" si="41"/>
        <v>3.0753701423706654E-2</v>
      </c>
      <c r="W199" s="269">
        <f t="shared" si="41"/>
        <v>3.095496172830603E-2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2.3561944383558884E-2</v>
      </c>
      <c r="C200" s="269">
        <f t="shared" si="42"/>
        <v>2.3320362247969302E-2</v>
      </c>
      <c r="D200" s="269">
        <f t="shared" si="42"/>
        <v>2.3102295405681848E-2</v>
      </c>
      <c r="E200" s="269">
        <f t="shared" si="42"/>
        <v>2.2204179002579521E-2</v>
      </c>
      <c r="F200" s="269">
        <f t="shared" si="42"/>
        <v>2.2125790398700513E-2</v>
      </c>
      <c r="G200" s="269">
        <f t="shared" si="42"/>
        <v>2.2762620543866279E-2</v>
      </c>
      <c r="H200" s="269">
        <f t="shared" si="42"/>
        <v>2.4216826525848667E-2</v>
      </c>
      <c r="I200" s="269">
        <f t="shared" si="42"/>
        <v>2.4243048278050239E-2</v>
      </c>
      <c r="J200" s="269">
        <f t="shared" si="42"/>
        <v>2.514578567959495E-2</v>
      </c>
      <c r="K200" s="269">
        <f t="shared" si="42"/>
        <v>2.6091455177721969E-2</v>
      </c>
      <c r="L200" s="269">
        <f t="shared" si="42"/>
        <v>2.5761508065053961E-2</v>
      </c>
      <c r="M200" s="269">
        <f t="shared" si="42"/>
        <v>2.6727999319234336E-2</v>
      </c>
      <c r="N200" s="269">
        <f t="shared" si="42"/>
        <v>2.4324250329436581E-2</v>
      </c>
      <c r="O200" s="269">
        <f t="shared" si="42"/>
        <v>2.5198585438207813E-2</v>
      </c>
      <c r="P200" s="269">
        <f t="shared" si="42"/>
        <v>2.4783901590187861E-2</v>
      </c>
      <c r="Q200" s="269">
        <f t="shared" si="42"/>
        <v>2.6965072904543311E-2</v>
      </c>
      <c r="R200" s="269">
        <f t="shared" si="42"/>
        <v>2.5495857477025534E-2</v>
      </c>
      <c r="S200" s="269">
        <f t="shared" si="42"/>
        <v>2.8052230102745102E-2</v>
      </c>
      <c r="T200" s="269">
        <f t="shared" si="42"/>
        <v>3.314221153083801E-2</v>
      </c>
      <c r="U200" s="269">
        <f t="shared" si="42"/>
        <v>3.6756316841916659E-2</v>
      </c>
      <c r="V200" s="269">
        <f t="shared" si="42"/>
        <v>3.7706852466306728E-2</v>
      </c>
      <c r="W200" s="269">
        <f t="shared" si="42"/>
        <v>3.7953616018709634E-2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4.3630351548909867E-2</v>
      </c>
      <c r="C201" s="269">
        <f t="shared" si="43"/>
        <v>4.3183006740173946E-2</v>
      </c>
      <c r="D201" s="269">
        <f t="shared" si="43"/>
        <v>4.2779205897795193E-2</v>
      </c>
      <c r="E201" s="269">
        <f t="shared" si="43"/>
        <v>4.1116137105113554E-2</v>
      </c>
      <c r="F201" s="269">
        <f t="shared" si="43"/>
        <v>4.0970982601351312E-2</v>
      </c>
      <c r="G201" s="269">
        <f t="shared" si="43"/>
        <v>4.2150219877283145E-2</v>
      </c>
      <c r="H201" s="269">
        <f t="shared" si="43"/>
        <v>4.4843016243558069E-2</v>
      </c>
      <c r="I201" s="269">
        <f t="shared" si="43"/>
        <v>4.4891571840165866E-2</v>
      </c>
      <c r="J201" s="269">
        <f t="shared" si="43"/>
        <v>4.6563197472778282E-2</v>
      </c>
      <c r="K201" s="269">
        <f t="shared" si="43"/>
        <v>4.8314321742520365E-2</v>
      </c>
      <c r="L201" s="269">
        <f t="shared" si="43"/>
        <v>4.770334888374822E-2</v>
      </c>
      <c r="M201" s="269">
        <f t="shared" si="43"/>
        <v>4.9493029417000858E-2</v>
      </c>
      <c r="N201" s="269">
        <f t="shared" si="43"/>
        <v>4.5041936088158541E-2</v>
      </c>
      <c r="O201" s="269">
        <f t="shared" si="43"/>
        <v>4.6660968352484802E-2</v>
      </c>
      <c r="P201" s="269">
        <f t="shared" si="43"/>
        <v>4.5893085966539189E-2</v>
      </c>
      <c r="Q201" s="269">
        <f t="shared" si="43"/>
        <v>4.9932025609403768E-2</v>
      </c>
      <c r="R201" s="269">
        <f t="shared" si="43"/>
        <v>4.7211435807468227E-2</v>
      </c>
      <c r="S201" s="269">
        <f t="shared" si="43"/>
        <v>5.1945146851620508E-2</v>
      </c>
      <c r="T201" s="269">
        <f t="shared" si="43"/>
        <v>6.1370416492782992E-2</v>
      </c>
      <c r="U201" s="269">
        <f t="shared" si="43"/>
        <v>6.806276253563219E-2</v>
      </c>
      <c r="V201" s="269">
        <f t="shared" si="43"/>
        <v>6.9822897555764027E-2</v>
      </c>
      <c r="W201" s="269">
        <f t="shared" si="43"/>
        <v>7.0279836947757052E-2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3.9557244585214389E-2</v>
      </c>
      <c r="C202" s="270">
        <f t="shared" si="44"/>
        <v>3.7179016677231468E-2</v>
      </c>
      <c r="D202" s="270">
        <f t="shared" si="44"/>
        <v>3.4556219533759903E-2</v>
      </c>
      <c r="E202" s="270">
        <f t="shared" si="44"/>
        <v>3.4034904412940818E-2</v>
      </c>
      <c r="F202" s="270">
        <f t="shared" si="44"/>
        <v>3.4534512868488673E-2</v>
      </c>
      <c r="G202" s="270">
        <f t="shared" si="44"/>
        <v>3.5553652390853861E-2</v>
      </c>
      <c r="H202" s="270">
        <f t="shared" si="44"/>
        <v>3.4841413142687523E-2</v>
      </c>
      <c r="I202" s="270">
        <f t="shared" si="44"/>
        <v>3.3287839242749265E-2</v>
      </c>
      <c r="J202" s="270">
        <f t="shared" si="44"/>
        <v>3.4581625431201059E-2</v>
      </c>
      <c r="K202" s="270">
        <f t="shared" si="44"/>
        <v>3.3904162706954594E-2</v>
      </c>
      <c r="L202" s="270">
        <f t="shared" si="44"/>
        <v>3.5017577532346557E-2</v>
      </c>
      <c r="M202" s="270">
        <f t="shared" si="44"/>
        <v>3.6347514970303474E-2</v>
      </c>
      <c r="N202" s="270">
        <f t="shared" si="44"/>
        <v>3.5579428596133091E-2</v>
      </c>
      <c r="O202" s="270">
        <f t="shared" si="44"/>
        <v>3.7767073591089662E-2</v>
      </c>
      <c r="P202" s="270">
        <f t="shared" si="44"/>
        <v>3.5764154980536915E-2</v>
      </c>
      <c r="Q202" s="270">
        <f t="shared" si="44"/>
        <v>3.8060996571715099E-2</v>
      </c>
      <c r="R202" s="270">
        <f t="shared" si="44"/>
        <v>3.8629151623778356E-2</v>
      </c>
      <c r="S202" s="270">
        <f t="shared" si="44"/>
        <v>3.9645463988114207E-2</v>
      </c>
      <c r="T202" s="270">
        <f t="shared" si="44"/>
        <v>3.7626999008891597E-2</v>
      </c>
      <c r="U202" s="270">
        <f t="shared" si="44"/>
        <v>3.7494262827452218E-2</v>
      </c>
      <c r="V202" s="270">
        <f t="shared" si="44"/>
        <v>3.765119659084698E-2</v>
      </c>
      <c r="W202" s="270">
        <f t="shared" si="44"/>
        <v>3.771124431571346E-2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0.53052498240521728</v>
      </c>
      <c r="C203" s="271">
        <f t="shared" si="45"/>
        <v>0.54568326288061231</v>
      </c>
      <c r="D203" s="271">
        <f t="shared" si="45"/>
        <v>0.56259433918220159</v>
      </c>
      <c r="E203" s="271">
        <f t="shared" si="45"/>
        <v>0.57024819331190646</v>
      </c>
      <c r="F203" s="271">
        <f t="shared" si="45"/>
        <v>0.56769606304341658</v>
      </c>
      <c r="G203" s="271">
        <f t="shared" si="45"/>
        <v>0.55835304951892406</v>
      </c>
      <c r="H203" s="271">
        <f t="shared" si="45"/>
        <v>0.55522700204798747</v>
      </c>
      <c r="I203" s="271">
        <f t="shared" si="45"/>
        <v>0.56441641010015831</v>
      </c>
      <c r="J203" s="271">
        <f t="shared" si="45"/>
        <v>0.5521405705056377</v>
      </c>
      <c r="K203" s="271">
        <f t="shared" si="45"/>
        <v>0.55134298085360856</v>
      </c>
      <c r="L203" s="271">
        <f t="shared" si="45"/>
        <v>0.54622092987464965</v>
      </c>
      <c r="M203" s="271">
        <f t="shared" si="45"/>
        <v>0.53340403606179998</v>
      </c>
      <c r="N203" s="271">
        <f t="shared" si="45"/>
        <v>0.54997556387711133</v>
      </c>
      <c r="O203" s="271">
        <f t="shared" si="45"/>
        <v>0.5326010133458301</v>
      </c>
      <c r="P203" s="271">
        <f t="shared" si="45"/>
        <v>0.54655907140521109</v>
      </c>
      <c r="Q203" s="271">
        <f t="shared" si="45"/>
        <v>0.52200428948500066</v>
      </c>
      <c r="R203" s="271">
        <f t="shared" si="45"/>
        <v>0.52597515875480083</v>
      </c>
      <c r="S203" s="271">
        <f t="shared" si="45"/>
        <v>0.50756922461614651</v>
      </c>
      <c r="T203" s="271">
        <f t="shared" si="45"/>
        <v>0.49463695848233136</v>
      </c>
      <c r="U203" s="271">
        <f t="shared" si="45"/>
        <v>0.47818647489737398</v>
      </c>
      <c r="V203" s="271">
        <f t="shared" si="45"/>
        <v>0.47260814412743102</v>
      </c>
      <c r="W203" s="271">
        <f t="shared" si="45"/>
        <v>0.47103884162906928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0.53036433370338909</v>
      </c>
      <c r="C204" s="320">
        <f t="shared" si="46"/>
        <v>0.54552426132028631</v>
      </c>
      <c r="D204" s="320">
        <f t="shared" si="46"/>
        <v>0.56243682443274967</v>
      </c>
      <c r="E204" s="320">
        <f t="shared" si="46"/>
        <v>0.57009680204835633</v>
      </c>
      <c r="F204" s="320">
        <f t="shared" si="46"/>
        <v>0.56754520624456284</v>
      </c>
      <c r="G204" s="320">
        <f t="shared" si="46"/>
        <v>0.5581978507211911</v>
      </c>
      <c r="H204" s="320">
        <f t="shared" si="46"/>
        <v>0.55506188826618563</v>
      </c>
      <c r="I204" s="320">
        <f t="shared" si="46"/>
        <v>0.56425111753470503</v>
      </c>
      <c r="J204" s="320">
        <f t="shared" si="46"/>
        <v>0.55196912294765532</v>
      </c>
      <c r="K204" s="320">
        <f t="shared" si="46"/>
        <v>0.55116508558593125</v>
      </c>
      <c r="L204" s="320">
        <f t="shared" si="46"/>
        <v>0.54604528423350818</v>
      </c>
      <c r="M204" s="320">
        <f t="shared" si="46"/>
        <v>0.53322180074525727</v>
      </c>
      <c r="N204" s="320">
        <f t="shared" si="46"/>
        <v>0.54980971766447462</v>
      </c>
      <c r="O204" s="320">
        <f t="shared" si="46"/>
        <v>0.53242920579155284</v>
      </c>
      <c r="P204" s="320">
        <f t="shared" si="46"/>
        <v>0.54639009122463322</v>
      </c>
      <c r="Q204" s="320">
        <f t="shared" si="46"/>
        <v>0.52181958952734631</v>
      </c>
      <c r="R204" s="320">
        <f t="shared" si="46"/>
        <v>0.52579823207860854</v>
      </c>
      <c r="S204" s="320">
        <f t="shared" si="46"/>
        <v>0.50739199891614395</v>
      </c>
      <c r="T204" s="320">
        <f t="shared" si="46"/>
        <v>0.49445537312705046</v>
      </c>
      <c r="U204" s="320">
        <f t="shared" si="46"/>
        <v>0.4780192366614629</v>
      </c>
      <c r="V204" s="320">
        <f t="shared" si="46"/>
        <v>0.4724365810321583</v>
      </c>
      <c r="W204" s="320">
        <f t="shared" si="46"/>
        <v>0.470866155779812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1.6064870182820839E-4</v>
      </c>
      <c r="C205" s="320">
        <f t="shared" si="47"/>
        <v>1.5900156032598028E-4</v>
      </c>
      <c r="D205" s="320">
        <f t="shared" si="47"/>
        <v>1.5751474945184456E-4</v>
      </c>
      <c r="E205" s="320">
        <f t="shared" si="47"/>
        <v>1.5139126355015958E-4</v>
      </c>
      <c r="F205" s="320">
        <f t="shared" si="47"/>
        <v>1.5085679885377078E-4</v>
      </c>
      <c r="G205" s="320">
        <f t="shared" si="47"/>
        <v>1.5519879773300327E-4</v>
      </c>
      <c r="H205" s="320">
        <f t="shared" si="47"/>
        <v>1.6511378180194533E-4</v>
      </c>
      <c r="I205" s="320">
        <f t="shared" si="47"/>
        <v>1.6529256545333974E-4</v>
      </c>
      <c r="J205" s="320">
        <f t="shared" si="47"/>
        <v>1.7144755798235707E-4</v>
      </c>
      <c r="K205" s="320">
        <f t="shared" si="47"/>
        <v>1.7789526767726009E-4</v>
      </c>
      <c r="L205" s="320">
        <f t="shared" si="47"/>
        <v>1.7564564114138447E-4</v>
      </c>
      <c r="M205" s="320">
        <f t="shared" si="47"/>
        <v>1.8223531654273781E-4</v>
      </c>
      <c r="N205" s="320">
        <f t="shared" si="47"/>
        <v>1.6584621263663861E-4</v>
      </c>
      <c r="O205" s="320">
        <f t="shared" si="47"/>
        <v>1.7180755427722639E-4</v>
      </c>
      <c r="P205" s="320">
        <f t="shared" si="47"/>
        <v>1.6898018057796512E-4</v>
      </c>
      <c r="Q205" s="320">
        <f t="shared" si="47"/>
        <v>1.8469995765433067E-4</v>
      </c>
      <c r="R205" s="320">
        <f t="shared" si="47"/>
        <v>1.7692667619232703E-4</v>
      </c>
      <c r="S205" s="320">
        <f t="shared" si="47"/>
        <v>1.7722570000248467E-4</v>
      </c>
      <c r="T205" s="320">
        <f t="shared" si="47"/>
        <v>1.8158535528087083E-4</v>
      </c>
      <c r="U205" s="320">
        <f t="shared" si="47"/>
        <v>1.6723823591108732E-4</v>
      </c>
      <c r="V205" s="320">
        <f t="shared" si="47"/>
        <v>1.7156309527274001E-4</v>
      </c>
      <c r="W205" s="320">
        <f t="shared" si="47"/>
        <v>1.7268584925727294E-4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0.15847658172026832</v>
      </c>
      <c r="C206" s="271">
        <f t="shared" si="48"/>
        <v>0.15025831254450223</v>
      </c>
      <c r="D206" s="271">
        <f t="shared" si="48"/>
        <v>0.14071144554868534</v>
      </c>
      <c r="E206" s="271">
        <f t="shared" si="48"/>
        <v>0.13874069081855583</v>
      </c>
      <c r="F206" s="271">
        <f t="shared" si="48"/>
        <v>0.14047199143586789</v>
      </c>
      <c r="G206" s="271">
        <f t="shared" si="48"/>
        <v>0.14421712721651159</v>
      </c>
      <c r="H206" s="271">
        <f t="shared" si="48"/>
        <v>0.14189082984556844</v>
      </c>
      <c r="I206" s="271">
        <f t="shared" si="48"/>
        <v>0.13629901761022958</v>
      </c>
      <c r="J206" s="271">
        <f t="shared" si="48"/>
        <v>0.14100776611061386</v>
      </c>
      <c r="K206" s="271">
        <f t="shared" si="48"/>
        <v>0.1387807717899755</v>
      </c>
      <c r="L206" s="271">
        <f t="shared" si="48"/>
        <v>0.14286441797232799</v>
      </c>
      <c r="M206" s="271">
        <f t="shared" si="48"/>
        <v>0.14771283765088372</v>
      </c>
      <c r="N206" s="271">
        <f t="shared" si="48"/>
        <v>0.14487044655344092</v>
      </c>
      <c r="O206" s="271">
        <f t="shared" si="48"/>
        <v>0.15264611099214992</v>
      </c>
      <c r="P206" s="271">
        <f t="shared" si="48"/>
        <v>0.14556626620063781</v>
      </c>
      <c r="Q206" s="271">
        <f t="shared" si="48"/>
        <v>0.15381343650580021</v>
      </c>
      <c r="R206" s="271">
        <f t="shared" si="48"/>
        <v>0.15572633486067528</v>
      </c>
      <c r="S206" s="271">
        <f t="shared" si="48"/>
        <v>0.15901149843197501</v>
      </c>
      <c r="T206" s="271">
        <f t="shared" si="48"/>
        <v>0.151665618858979</v>
      </c>
      <c r="U206" s="271">
        <f t="shared" si="48"/>
        <v>0.15046868862735777</v>
      </c>
      <c r="V206" s="271">
        <f t="shared" si="48"/>
        <v>0.1509474164858482</v>
      </c>
      <c r="W206" s="271">
        <f t="shared" si="48"/>
        <v>0.15115267356159881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0.15759163704838267</v>
      </c>
      <c r="C207" s="320">
        <f t="shared" si="49"/>
        <v>0.14926957064616198</v>
      </c>
      <c r="D207" s="320">
        <f t="shared" si="49"/>
        <v>0.13957340836188006</v>
      </c>
      <c r="E207" s="320">
        <f t="shared" si="49"/>
        <v>0.13768007018240244</v>
      </c>
      <c r="F207" s="320">
        <f t="shared" si="49"/>
        <v>0.13945424071025014</v>
      </c>
      <c r="G207" s="320">
        <f t="shared" si="49"/>
        <v>0.14318889896614592</v>
      </c>
      <c r="H207" s="320">
        <f t="shared" si="49"/>
        <v>0.14062700203248168</v>
      </c>
      <c r="I207" s="320">
        <f t="shared" si="49"/>
        <v>0.13489846661381183</v>
      </c>
      <c r="J207" s="320">
        <f t="shared" si="49"/>
        <v>0.13958621557264614</v>
      </c>
      <c r="K207" s="320">
        <f t="shared" si="49"/>
        <v>0.13712508431893106</v>
      </c>
      <c r="L207" s="320">
        <f t="shared" si="49"/>
        <v>0.1413756800775561</v>
      </c>
      <c r="M207" s="320">
        <f t="shared" si="49"/>
        <v>0.14620507014778608</v>
      </c>
      <c r="N207" s="320">
        <f t="shared" si="49"/>
        <v>0.14363458694261827</v>
      </c>
      <c r="O207" s="320">
        <f t="shared" si="49"/>
        <v>0.15146589671394597</v>
      </c>
      <c r="P207" s="320">
        <f t="shared" si="49"/>
        <v>0.14428886885350833</v>
      </c>
      <c r="Q207" s="320">
        <f t="shared" si="49"/>
        <v>0.15240950029653147</v>
      </c>
      <c r="R207" s="320">
        <f t="shared" si="49"/>
        <v>0.1545131435831647</v>
      </c>
      <c r="S207" s="320">
        <f t="shared" si="49"/>
        <v>0.15787545171450837</v>
      </c>
      <c r="T207" s="320">
        <f t="shared" si="49"/>
        <v>0.15031804474946323</v>
      </c>
      <c r="U207" s="320">
        <f t="shared" si="49"/>
        <v>0.14939636955547486</v>
      </c>
      <c r="V207" s="320">
        <f t="shared" si="49"/>
        <v>0.14981907016244733</v>
      </c>
      <c r="W207" s="320">
        <f t="shared" si="49"/>
        <v>0.15001030602784832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8.8494467188561445E-4</v>
      </c>
      <c r="C208" s="320">
        <f t="shared" si="50"/>
        <v>9.8874189834023663E-4</v>
      </c>
      <c r="D208" s="320">
        <f t="shared" si="50"/>
        <v>1.138037186805275E-3</v>
      </c>
      <c r="E208" s="320">
        <f t="shared" si="50"/>
        <v>1.060620636153424E-3</v>
      </c>
      <c r="F208" s="320">
        <f t="shared" si="50"/>
        <v>1.017750725617748E-3</v>
      </c>
      <c r="G208" s="320">
        <f t="shared" si="50"/>
        <v>1.0282282503656813E-3</v>
      </c>
      <c r="H208" s="320">
        <f t="shared" si="50"/>
        <v>1.2638278130867717E-3</v>
      </c>
      <c r="I208" s="320">
        <f t="shared" si="50"/>
        <v>1.4005509964177825E-3</v>
      </c>
      <c r="J208" s="320">
        <f t="shared" si="50"/>
        <v>1.4215505379677254E-3</v>
      </c>
      <c r="K208" s="320">
        <f t="shared" si="50"/>
        <v>1.6556874710444769E-3</v>
      </c>
      <c r="L208" s="320">
        <f t="shared" si="50"/>
        <v>1.488737894771921E-3</v>
      </c>
      <c r="M208" s="320">
        <f t="shared" si="50"/>
        <v>1.5077675030975776E-3</v>
      </c>
      <c r="N208" s="320">
        <f t="shared" si="50"/>
        <v>1.2358596108226229E-3</v>
      </c>
      <c r="O208" s="320">
        <f t="shared" si="50"/>
        <v>1.1802142782040192E-3</v>
      </c>
      <c r="P208" s="320">
        <f t="shared" si="50"/>
        <v>1.2773973471294697E-3</v>
      </c>
      <c r="Q208" s="320">
        <f t="shared" si="50"/>
        <v>1.403936209268649E-3</v>
      </c>
      <c r="R208" s="320">
        <f t="shared" si="50"/>
        <v>1.2131912775105898E-3</v>
      </c>
      <c r="S208" s="320">
        <f t="shared" si="50"/>
        <v>1.1360467174666258E-3</v>
      </c>
      <c r="T208" s="320">
        <f t="shared" si="50"/>
        <v>1.3475741095157966E-3</v>
      </c>
      <c r="U208" s="320">
        <f t="shared" si="50"/>
        <v>1.0723190718829692E-3</v>
      </c>
      <c r="V208" s="320">
        <f t="shared" si="50"/>
        <v>1.1283463234008492E-3</v>
      </c>
      <c r="W208" s="320">
        <f t="shared" si="50"/>
        <v>1.14236753375051E-3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0.14184525723171773</v>
      </c>
      <c r="C209" s="271">
        <f t="shared" si="51"/>
        <v>0.13861222931133921</v>
      </c>
      <c r="D209" s="271">
        <f t="shared" si="51"/>
        <v>0.13507023327757095</v>
      </c>
      <c r="E209" s="271">
        <f t="shared" si="51"/>
        <v>0.13484828894825915</v>
      </c>
      <c r="F209" s="271">
        <f t="shared" si="51"/>
        <v>0.13560066489808881</v>
      </c>
      <c r="G209" s="271">
        <f t="shared" si="51"/>
        <v>0.13667669569631022</v>
      </c>
      <c r="H209" s="271">
        <f t="shared" si="51"/>
        <v>0.13484282348414081</v>
      </c>
      <c r="I209" s="271">
        <f t="shared" si="51"/>
        <v>0.13265457609867504</v>
      </c>
      <c r="J209" s="271">
        <f t="shared" si="51"/>
        <v>0.13396262453581695</v>
      </c>
      <c r="K209" s="271">
        <f t="shared" si="51"/>
        <v>0.13246327868530369</v>
      </c>
      <c r="L209" s="271">
        <f t="shared" si="51"/>
        <v>0.13420305115323108</v>
      </c>
      <c r="M209" s="271">
        <f t="shared" si="51"/>
        <v>0.13552567101329094</v>
      </c>
      <c r="N209" s="271">
        <f t="shared" si="51"/>
        <v>0.13578577468395309</v>
      </c>
      <c r="O209" s="271">
        <f t="shared" si="51"/>
        <v>0.13838797823967505</v>
      </c>
      <c r="P209" s="271">
        <f t="shared" si="51"/>
        <v>0.13579353696813584</v>
      </c>
      <c r="Q209" s="271">
        <f t="shared" si="51"/>
        <v>0.13780737969169612</v>
      </c>
      <c r="R209" s="271">
        <f t="shared" si="51"/>
        <v>0.13943646860557271</v>
      </c>
      <c r="S209" s="271">
        <f t="shared" si="51"/>
        <v>0.1394803088546451</v>
      </c>
      <c r="T209" s="271">
        <f t="shared" si="51"/>
        <v>0.13378088972364299</v>
      </c>
      <c r="U209" s="271">
        <f t="shared" si="51"/>
        <v>0.1316826567687443</v>
      </c>
      <c r="V209" s="271">
        <f t="shared" si="51"/>
        <v>0.13139716859274952</v>
      </c>
      <c r="W209" s="271">
        <f t="shared" si="51"/>
        <v>0.13134391187445632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7.7790767719880152E-2</v>
      </c>
      <c r="C210" s="320">
        <f t="shared" si="52"/>
        <v>7.2407524448822896E-2</v>
      </c>
      <c r="D210" s="320">
        <f t="shared" si="52"/>
        <v>6.6391645769203478E-2</v>
      </c>
      <c r="E210" s="320">
        <f t="shared" si="52"/>
        <v>6.5660727437322902E-2</v>
      </c>
      <c r="F210" s="320">
        <f t="shared" si="52"/>
        <v>6.6881339911953802E-2</v>
      </c>
      <c r="G210" s="320">
        <f t="shared" si="52"/>
        <v>6.8939054298076674E-2</v>
      </c>
      <c r="H210" s="320">
        <f t="shared" si="52"/>
        <v>6.6431932734473828E-2</v>
      </c>
      <c r="I210" s="320">
        <f t="shared" si="52"/>
        <v>6.2666169202309122E-2</v>
      </c>
      <c r="J210" s="320">
        <f t="shared" si="52"/>
        <v>6.5237108129671206E-2</v>
      </c>
      <c r="K210" s="320">
        <f t="shared" si="52"/>
        <v>6.2878716472992008E-2</v>
      </c>
      <c r="L210" s="320">
        <f t="shared" si="52"/>
        <v>6.5852978446387669E-2</v>
      </c>
      <c r="M210" s="320">
        <f t="shared" si="52"/>
        <v>6.8484559389900196E-2</v>
      </c>
      <c r="N210" s="320">
        <f t="shared" si="52"/>
        <v>6.8076515112874963E-2</v>
      </c>
      <c r="O210" s="320">
        <f t="shared" si="52"/>
        <v>7.2815576221781655E-2</v>
      </c>
      <c r="P210" s="320">
        <f t="shared" si="52"/>
        <v>6.826835593479251E-2</v>
      </c>
      <c r="Q210" s="320">
        <f t="shared" si="52"/>
        <v>7.244123445639479E-2</v>
      </c>
      <c r="R210" s="320">
        <f t="shared" si="52"/>
        <v>7.445292081129927E-2</v>
      </c>
      <c r="S210" s="320">
        <f t="shared" si="52"/>
        <v>7.6880862397434441E-2</v>
      </c>
      <c r="T210" s="320">
        <f t="shared" si="52"/>
        <v>7.1714915263954987E-2</v>
      </c>
      <c r="U210" s="320">
        <f t="shared" si="52"/>
        <v>7.2692388798904425E-2</v>
      </c>
      <c r="V210" s="320">
        <f t="shared" si="52"/>
        <v>7.2777804186826001E-2</v>
      </c>
      <c r="W210" s="320">
        <f t="shared" si="52"/>
        <v>7.2834864280858225E-2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5.9647423067477355E-2</v>
      </c>
      <c r="C211" s="320">
        <f t="shared" si="53"/>
        <v>6.1352384277676517E-2</v>
      </c>
      <c r="D211" s="320">
        <f t="shared" si="53"/>
        <v>6.325445563319243E-2</v>
      </c>
      <c r="E211" s="320">
        <f t="shared" si="53"/>
        <v>6.4115934990854162E-2</v>
      </c>
      <c r="F211" s="320">
        <f t="shared" si="53"/>
        <v>6.3828969777067382E-2</v>
      </c>
      <c r="G211" s="320">
        <f t="shared" si="53"/>
        <v>6.2777719468488993E-2</v>
      </c>
      <c r="H211" s="320">
        <f t="shared" si="53"/>
        <v>6.2425033461171529E-2</v>
      </c>
      <c r="I211" s="320">
        <f t="shared" si="53"/>
        <v>6.345850010101152E-2</v>
      </c>
      <c r="J211" s="320">
        <f t="shared" si="53"/>
        <v>6.2077205619667439E-2</v>
      </c>
      <c r="K211" s="320">
        <f t="shared" si="53"/>
        <v>6.198677956039246E-2</v>
      </c>
      <c r="L211" s="320">
        <f t="shared" si="53"/>
        <v>6.1410981117919837E-2</v>
      </c>
      <c r="M211" s="320">
        <f t="shared" si="53"/>
        <v>5.9968788089060768E-2</v>
      </c>
      <c r="N211" s="320">
        <f t="shared" si="53"/>
        <v>6.1834348111507696E-2</v>
      </c>
      <c r="O211" s="320">
        <f t="shared" si="53"/>
        <v>5.9879648900166553E-2</v>
      </c>
      <c r="P211" s="320">
        <f t="shared" si="53"/>
        <v>6.1449759835056898E-2</v>
      </c>
      <c r="Q211" s="320">
        <f t="shared" si="53"/>
        <v>5.8686438441469584E-2</v>
      </c>
      <c r="R211" s="320">
        <f t="shared" si="53"/>
        <v>5.9133896463075805E-2</v>
      </c>
      <c r="S211" s="320">
        <f t="shared" si="53"/>
        <v>5.7063839510237482E-2</v>
      </c>
      <c r="T211" s="320">
        <f t="shared" si="53"/>
        <v>5.5608921932881618E-2</v>
      </c>
      <c r="U211" s="320">
        <f t="shared" si="53"/>
        <v>5.3760431898659311E-2</v>
      </c>
      <c r="V211" s="320">
        <f t="shared" si="53"/>
        <v>5.3132578551440414E-2</v>
      </c>
      <c r="W211" s="320">
        <f t="shared" si="53"/>
        <v>5.2955960680535583E-2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4.4070664443602078E-3</v>
      </c>
      <c r="C212" s="320">
        <f t="shared" si="54"/>
        <v>4.852320584839794E-3</v>
      </c>
      <c r="D212" s="320">
        <f t="shared" si="54"/>
        <v>5.4241318751750509E-3</v>
      </c>
      <c r="E212" s="320">
        <f t="shared" si="54"/>
        <v>5.0716265200821007E-3</v>
      </c>
      <c r="F212" s="320">
        <f t="shared" si="54"/>
        <v>4.8903552090676251E-3</v>
      </c>
      <c r="G212" s="320">
        <f t="shared" si="54"/>
        <v>4.9599219297445443E-3</v>
      </c>
      <c r="H212" s="320">
        <f t="shared" si="54"/>
        <v>5.9858572884954738E-3</v>
      </c>
      <c r="I212" s="320">
        <f t="shared" si="54"/>
        <v>6.5299067953543937E-3</v>
      </c>
      <c r="J212" s="320">
        <f t="shared" si="54"/>
        <v>6.6483107864782776E-3</v>
      </c>
      <c r="K212" s="320">
        <f t="shared" si="54"/>
        <v>7.5977826519192443E-3</v>
      </c>
      <c r="L212" s="320">
        <f t="shared" si="54"/>
        <v>6.939091588923584E-3</v>
      </c>
      <c r="M212" s="320">
        <f t="shared" si="54"/>
        <v>7.0723235343299953E-3</v>
      </c>
      <c r="N212" s="320">
        <f t="shared" si="54"/>
        <v>5.8749114595704251E-3</v>
      </c>
      <c r="O212" s="320">
        <f t="shared" si="54"/>
        <v>5.6927531177268275E-3</v>
      </c>
      <c r="P212" s="320">
        <f t="shared" si="54"/>
        <v>6.0754211982864195E-3</v>
      </c>
      <c r="Q212" s="320">
        <f t="shared" si="54"/>
        <v>6.6797067938317647E-3</v>
      </c>
      <c r="R212" s="320">
        <f t="shared" si="54"/>
        <v>5.8496513311976318E-3</v>
      </c>
      <c r="S212" s="320">
        <f t="shared" si="54"/>
        <v>5.5356069469731815E-3</v>
      </c>
      <c r="T212" s="320">
        <f t="shared" si="54"/>
        <v>6.4570525268064002E-3</v>
      </c>
      <c r="U212" s="320">
        <f t="shared" si="54"/>
        <v>5.2298360711805466E-3</v>
      </c>
      <c r="V212" s="320">
        <f t="shared" si="54"/>
        <v>5.486785854483118E-3</v>
      </c>
      <c r="W212" s="320">
        <f t="shared" si="54"/>
        <v>5.5530869130625141E-3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4.0778398318351394E-2</v>
      </c>
      <c r="C213" s="321">
        <f t="shared" si="55"/>
        <v>4.0360294770048988E-2</v>
      </c>
      <c r="D213" s="321">
        <f t="shared" si="55"/>
        <v>3.9982888881550764E-2</v>
      </c>
      <c r="E213" s="321">
        <f t="shared" si="55"/>
        <v>3.8428528688446033E-2</v>
      </c>
      <c r="F213" s="321">
        <f t="shared" si="55"/>
        <v>3.829286239280584E-2</v>
      </c>
      <c r="G213" s="321">
        <f t="shared" si="55"/>
        <v>3.9395017329510632E-2</v>
      </c>
      <c r="H213" s="321">
        <f t="shared" si="55"/>
        <v>4.1911795648178839E-2</v>
      </c>
      <c r="I213" s="321">
        <f t="shared" si="55"/>
        <v>4.1957177346670031E-2</v>
      </c>
      <c r="J213" s="321">
        <f t="shared" si="55"/>
        <v>4.351953505101766E-2</v>
      </c>
      <c r="K213" s="321">
        <f t="shared" si="55"/>
        <v>4.5156194863314306E-2</v>
      </c>
      <c r="L213" s="321">
        <f t="shared" si="55"/>
        <v>4.458515901986522E-2</v>
      </c>
      <c r="M213" s="321">
        <f t="shared" si="55"/>
        <v>4.6257854816637883E-2</v>
      </c>
      <c r="N213" s="321">
        <f t="shared" si="55"/>
        <v>4.2097712845005672E-2</v>
      </c>
      <c r="O213" s="321">
        <f t="shared" si="55"/>
        <v>4.3610915013247369E-2</v>
      </c>
      <c r="P213" s="321">
        <f t="shared" si="55"/>
        <v>4.2893226232751665E-2</v>
      </c>
      <c r="Q213" s="321">
        <f t="shared" si="55"/>
        <v>4.6668155466495755E-2</v>
      </c>
      <c r="R213" s="321">
        <f t="shared" si="55"/>
        <v>4.4125400465317106E-2</v>
      </c>
      <c r="S213" s="321">
        <f t="shared" si="55"/>
        <v>4.854968648707951E-2</v>
      </c>
      <c r="T213" s="321">
        <f t="shared" si="55"/>
        <v>5.7358861431597956E-2</v>
      </c>
      <c r="U213" s="321">
        <f t="shared" si="55"/>
        <v>6.3613753792793409E-2</v>
      </c>
      <c r="V213" s="321">
        <f t="shared" si="55"/>
        <v>6.5258835356359401E-2</v>
      </c>
      <c r="W213" s="321">
        <f t="shared" si="55"/>
        <v>6.5685906325823176E-2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1502.2072430571391</v>
      </c>
      <c r="C217" s="322">
        <f t="shared" si="56"/>
        <v>1466.7010725845319</v>
      </c>
      <c r="D217" s="322">
        <f t="shared" si="56"/>
        <v>1490.4553716531618</v>
      </c>
      <c r="E217" s="322">
        <f t="shared" si="56"/>
        <v>1561.1380084377026</v>
      </c>
      <c r="F217" s="322">
        <f t="shared" si="56"/>
        <v>1479.0385312320263</v>
      </c>
      <c r="G217" s="322">
        <f t="shared" si="56"/>
        <v>1498.0310004835055</v>
      </c>
      <c r="H217" s="322">
        <f t="shared" si="56"/>
        <v>1494.6767738590456</v>
      </c>
      <c r="I217" s="322">
        <f t="shared" si="56"/>
        <v>1382.1395604501997</v>
      </c>
      <c r="J217" s="322">
        <f t="shared" si="56"/>
        <v>1359.2334129771255</v>
      </c>
      <c r="K217" s="322">
        <f t="shared" si="56"/>
        <v>1320.180790063559</v>
      </c>
      <c r="L217" s="322">
        <f t="shared" si="56"/>
        <v>1273.5362870522683</v>
      </c>
      <c r="M217" s="322">
        <f t="shared" si="56"/>
        <v>1230.869230258613</v>
      </c>
      <c r="N217" s="322">
        <f t="shared" si="56"/>
        <v>1241.4768258364631</v>
      </c>
      <c r="O217" s="322">
        <f t="shared" si="56"/>
        <v>1204.0179293741833</v>
      </c>
      <c r="P217" s="322">
        <f t="shared" si="56"/>
        <v>1180.7329866149428</v>
      </c>
      <c r="Q217" s="322">
        <f t="shared" si="56"/>
        <v>1167.6809841218019</v>
      </c>
      <c r="R217" s="322">
        <f t="shared" si="56"/>
        <v>1254.3783234063901</v>
      </c>
      <c r="S217" s="322">
        <f t="shared" si="56"/>
        <v>1261.3515381570814</v>
      </c>
      <c r="T217" s="322">
        <f t="shared" si="56"/>
        <v>1173.4098358932113</v>
      </c>
      <c r="U217" s="322">
        <f t="shared" si="56"/>
        <v>1145.4415561653375</v>
      </c>
      <c r="V217" s="322">
        <f t="shared" si="56"/>
        <v>1148.754308671887</v>
      </c>
      <c r="W217" s="322">
        <f t="shared" si="56"/>
        <v>1080.2693647629558</v>
      </c>
      <c r="DA217" s="95"/>
    </row>
    <row r="218" spans="1:105" ht="12" customHeight="1" x14ac:dyDescent="0.25">
      <c r="A218" s="55" t="s">
        <v>92</v>
      </c>
      <c r="B218" s="275">
        <f>IF(B$6=0,0,B$6/CHI!B$10*1000)</f>
        <v>1.5815529628746205</v>
      </c>
      <c r="C218" s="275">
        <f>IF(C$6=0,0,C$6/CHI!C$10*1000)</f>
        <v>1.534882594122825</v>
      </c>
      <c r="D218" s="275">
        <f>IF(D$6=0,0,D$6/CHI!D$10*1000)</f>
        <v>1.5141386734787663</v>
      </c>
      <c r="E218" s="275">
        <f>IF(E$6=0,0,E$6/CHI!E$10*1000)</f>
        <v>1.4258410136356467</v>
      </c>
      <c r="F218" s="275">
        <f>IF(F$6=0,0,F$6/CHI!F$10*1000)</f>
        <v>1.3690372002505431</v>
      </c>
      <c r="G218" s="275">
        <f>IF(G$6=0,0,G$6/CHI!G$10*1000)</f>
        <v>1.4222008507888926</v>
      </c>
      <c r="H218" s="275">
        <f>IF(H$6=0,0,H$6/CHI!H$10*1000)</f>
        <v>1.4819603058237507</v>
      </c>
      <c r="I218" s="275">
        <f>IF(I$6=0,0,I$6/CHI!I$10*1000)</f>
        <v>1.3935505165205713</v>
      </c>
      <c r="J218" s="275">
        <f>IF(J$6=0,0,J$6/CHI!J$10*1000)</f>
        <v>1.4455352586489774</v>
      </c>
      <c r="K218" s="275">
        <f>IF(K$6=0,0,K$6/CHI!K$10*1000)</f>
        <v>1.4628865269993518</v>
      </c>
      <c r="L218" s="275">
        <f>IF(L$6=0,0,L$6/CHI!L$10*1000)</f>
        <v>1.3939143900570192</v>
      </c>
      <c r="M218" s="275">
        <f>IF(M$6=0,0,M$6/CHI!M$10*1000)</f>
        <v>1.4267346766625508</v>
      </c>
      <c r="N218" s="275">
        <f>IF(N$6=0,0,N$6/CHI!N$10*1000)</f>
        <v>1.3004060193584506</v>
      </c>
      <c r="O218" s="275">
        <f>IF(O$6=0,0,O$6/CHI!O$10*1000)</f>
        <v>1.310982458604883</v>
      </c>
      <c r="P218" s="275">
        <f>IF(P$6=0,0,P$6/CHI!P$10*1000)</f>
        <v>1.2465357317206627</v>
      </c>
      <c r="Q218" s="275">
        <f>IF(Q$6=0,0,Q$6/CHI!Q$10*1000)</f>
        <v>1.3577487670155588</v>
      </c>
      <c r="R218" s="275">
        <f>IF(R$6=0,0,R$6/CHI!R$10*1000)</f>
        <v>1.3935452747356563</v>
      </c>
      <c r="S218" s="275">
        <f>IF(S$6=0,0,S$6/CHI!S$10*1000)</f>
        <v>1.3680334266944576</v>
      </c>
      <c r="T218" s="275">
        <f>IF(T$6=0,0,T$6/CHI!T$10*1000)</f>
        <v>1.4015247114070215</v>
      </c>
      <c r="U218" s="275">
        <f>IF(U$6=0,0,U$6/CHI!U$10*1000)</f>
        <v>1.346127273797044</v>
      </c>
      <c r="V218" s="275">
        <f>IF(V$6=0,0,V$6/CHI!V$10*1000)</f>
        <v>1.3393068746629815</v>
      </c>
      <c r="W218" s="275">
        <f>IF(W$6=0,0,W$6/CHI!W$10*1000)</f>
        <v>1.2877192663289965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12.513720563010077</v>
      </c>
      <c r="C219" s="276">
        <f>IF(C$7=0,0,C$7/CHI!C$10*1000)</f>
        <v>12.144450632225656</v>
      </c>
      <c r="D219" s="276">
        <f>IF(D$7=0,0,D$7/CHI!D$10*1000)</f>
        <v>11.980318521310336</v>
      </c>
      <c r="E219" s="276">
        <f>IF(E$7=0,0,E$7/CHI!E$10*1000)</f>
        <v>11.281681000100674</v>
      </c>
      <c r="F219" s="276">
        <f>IF(F$7=0,0,F$7/CHI!F$10*1000)</f>
        <v>10.832232221399918</v>
      </c>
      <c r="G219" s="276">
        <f>IF(G$7=0,0,G$7/CHI!G$10*1000)</f>
        <v>11.252878941783678</v>
      </c>
      <c r="H219" s="276">
        <f>IF(H$7=0,0,H$7/CHI!H$10*1000)</f>
        <v>11.72571364214348</v>
      </c>
      <c r="I219" s="276">
        <f>IF(I$7=0,0,I$7/CHI!I$10*1000)</f>
        <v>11.026188919073997</v>
      </c>
      <c r="J219" s="276">
        <f>IF(J$7=0,0,J$7/CHI!J$10*1000)</f>
        <v>11.437507763150288</v>
      </c>
      <c r="K219" s="276">
        <f>IF(K$7=0,0,K$7/CHI!K$10*1000)</f>
        <v>11.574796193349759</v>
      </c>
      <c r="L219" s="276">
        <f>IF(L$7=0,0,L$7/CHI!L$10*1000)</f>
        <v>11.029067995438986</v>
      </c>
      <c r="M219" s="276">
        <f>IF(M$7=0,0,M$7/CHI!M$10*1000)</f>
        <v>11.288751929534385</v>
      </c>
      <c r="N219" s="276">
        <f>IF(N$7=0,0,N$7/CHI!N$10*1000)</f>
        <v>10.289201769841693</v>
      </c>
      <c r="O219" s="276">
        <f>IF(O$7=0,0,O$7/CHI!O$10*1000)</f>
        <v>10.37288572377072</v>
      </c>
      <c r="P219" s="276">
        <f>IF(P$7=0,0,P$7/CHI!P$10*1000)</f>
        <v>9.8629639251583416</v>
      </c>
      <c r="Q219" s="276">
        <f>IF(Q$7=0,0,Q$7/CHI!Q$10*1000)</f>
        <v>10.742914757860762</v>
      </c>
      <c r="R219" s="276">
        <f>IF(R$7=0,0,R$7/CHI!R$10*1000)</f>
        <v>11.026147444502348</v>
      </c>
      <c r="S219" s="276">
        <f>IF(S$7=0,0,S$7/CHI!S$10*1000)</f>
        <v>10.824290064491963</v>
      </c>
      <c r="T219" s="276">
        <f>IF(T$7=0,0,T$7/CHI!T$10*1000)</f>
        <v>11.089283136508643</v>
      </c>
      <c r="U219" s="276">
        <f>IF(U$7=0,0,U$7/CHI!U$10*1000)</f>
        <v>10.650962024012964</v>
      </c>
      <c r="V219" s="276">
        <f>IF(V$7=0,0,V$7/CHI!V$10*1000)</f>
        <v>10.596996984020423</v>
      </c>
      <c r="W219" s="276">
        <f>IF(W$7=0,0,W$7/CHI!W$10*1000)</f>
        <v>10.188820381428403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13.810537178516842</v>
      </c>
      <c r="C220" s="276">
        <f>IF(C$8=0,0,C$8/CHI!C$10*1000)</f>
        <v>13.402999221893339</v>
      </c>
      <c r="D220" s="276">
        <f>IF(D$8=0,0,D$8/CHI!D$10*1000)</f>
        <v>13.221857841232742</v>
      </c>
      <c r="E220" s="276">
        <f>IF(E$8=0,0,E$8/CHI!E$10*1000)</f>
        <v>12.450819410864277</v>
      </c>
      <c r="F220" s="276">
        <f>IF(F$8=0,0,F$8/CHI!F$10*1000)</f>
        <v>11.954793545748371</v>
      </c>
      <c r="G220" s="276">
        <f>IF(G$8=0,0,G$8/CHI!G$10*1000)</f>
        <v>12.419032549778342</v>
      </c>
      <c r="H220" s="276">
        <f>IF(H$8=0,0,H$8/CHI!H$10*1000)</f>
        <v>12.940867856530716</v>
      </c>
      <c r="I220" s="276">
        <f>IF(I$8=0,0,I$8/CHI!I$10*1000)</f>
        <v>12.168850282173199</v>
      </c>
      <c r="J220" s="276">
        <f>IF(J$8=0,0,J$8/CHI!J$10*1000)</f>
        <v>12.622794747349417</v>
      </c>
      <c r="K220" s="276">
        <f>IF(K$8=0,0,K$8/CHI!K$10*1000)</f>
        <v>12.774310594287416</v>
      </c>
      <c r="L220" s="276">
        <f>IF(L$8=0,0,L$8/CHI!L$10*1000)</f>
        <v>12.172027721766671</v>
      </c>
      <c r="M220" s="276">
        <f>IF(M$8=0,0,M$8/CHI!M$10*1000)</f>
        <v>12.45862311187704</v>
      </c>
      <c r="N220" s="276">
        <f>IF(N$8=0,0,N$8/CHI!N$10*1000)</f>
        <v>11.355487991293229</v>
      </c>
      <c r="O220" s="276">
        <f>IF(O$8=0,0,O$8/CHI!O$10*1000)</f>
        <v>11.447844245467408</v>
      </c>
      <c r="P220" s="276">
        <f>IF(P$8=0,0,P$8/CHI!P$10*1000)</f>
        <v>10.885078445926615</v>
      </c>
      <c r="Q220" s="276">
        <f>IF(Q$8=0,0,Q$8/CHI!Q$10*1000)</f>
        <v>11.856219972470369</v>
      </c>
      <c r="R220" s="276">
        <f>IF(R$8=0,0,R$8/CHI!R$10*1000)</f>
        <v>12.168804509526224</v>
      </c>
      <c r="S220" s="276">
        <f>IF(S$8=0,0,S$8/CHI!S$10*1000)</f>
        <v>11.946028330582939</v>
      </c>
      <c r="T220" s="276">
        <f>IF(T$8=0,0,T$8/CHI!T$10*1000)</f>
        <v>12.238483052958133</v>
      </c>
      <c r="U220" s="276">
        <f>IF(U$8=0,0,U$8/CHI!U$10*1000)</f>
        <v>11.754738031661724</v>
      </c>
      <c r="V220" s="276">
        <f>IF(V$8=0,0,V$8/CHI!V$10*1000)</f>
        <v>11.695180509388123</v>
      </c>
      <c r="W220" s="276">
        <f>IF(W$8=0,0,W$8/CHI!W$10*1000)</f>
        <v>11.244703921141395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22.470174161725865</v>
      </c>
      <c r="C221" s="276">
        <f>IF(C$9=0,0,C$9/CHI!C$10*1000)</f>
        <v>21.807097212257954</v>
      </c>
      <c r="D221" s="276">
        <f>IF(D$9=0,0,D$9/CHI!D$10*1000)</f>
        <v>21.512374543709576</v>
      </c>
      <c r="E221" s="276">
        <f>IF(E$9=0,0,E$9/CHI!E$10*1000)</f>
        <v>20.257871001101993</v>
      </c>
      <c r="F221" s="276">
        <f>IF(F$9=0,0,F$9/CHI!F$10*1000)</f>
        <v>19.450821468284893</v>
      </c>
      <c r="G221" s="276">
        <f>IF(G$9=0,0,G$9/CHI!G$10*1000)</f>
        <v>20.206152788014183</v>
      </c>
      <c r="H221" s="276">
        <f>IF(H$9=0,0,H$9/CHI!H$10*1000)</f>
        <v>21.05519508628943</v>
      </c>
      <c r="I221" s="276">
        <f>IF(I$9=0,0,I$9/CHI!I$10*1000)</f>
        <v>19.799098445913167</v>
      </c>
      <c r="J221" s="276">
        <f>IF(J$9=0,0,J$9/CHI!J$10*1000)</f>
        <v>20.537680230271842</v>
      </c>
      <c r="K221" s="276">
        <f>IF(K$9=0,0,K$9/CHI!K$10*1000)</f>
        <v>20.78420123267388</v>
      </c>
      <c r="L221" s="276">
        <f>IF(L$9=0,0,L$9/CHI!L$10*1000)</f>
        <v>19.804268239102999</v>
      </c>
      <c r="M221" s="276">
        <f>IF(M$9=0,0,M$9/CHI!M$10*1000)</f>
        <v>20.27056786572038</v>
      </c>
      <c r="N221" s="276">
        <f>IF(N$9=0,0,N$9/CHI!N$10*1000)</f>
        <v>18.475732663944626</v>
      </c>
      <c r="O221" s="276">
        <f>IF(O$9=0,0,O$9/CHI!O$10*1000)</f>
        <v>18.62599916620977</v>
      </c>
      <c r="P221" s="276">
        <f>IF(P$9=0,0,P$9/CHI!P$10*1000)</f>
        <v>17.710361681259851</v>
      </c>
      <c r="Q221" s="276">
        <f>IF(Q$9=0,0,Q$9/CHI!Q$10*1000)</f>
        <v>19.290439194180031</v>
      </c>
      <c r="R221" s="276">
        <f>IF(R$9=0,0,R$9/CHI!R$10*1000)</f>
        <v>19.799023972390792</v>
      </c>
      <c r="S221" s="276">
        <f>IF(S$9=0,0,S$9/CHI!S$10*1000)</f>
        <v>19.43656019019075</v>
      </c>
      <c r="T221" s="276">
        <f>IF(T$9=0,0,T$9/CHI!T$10*1000)</f>
        <v>19.912393132910182</v>
      </c>
      <c r="U221" s="276">
        <f>IF(U$9=0,0,U$9/CHI!U$10*1000)</f>
        <v>19.125324915512628</v>
      </c>
      <c r="V221" s="276">
        <f>IF(V$9=0,0,V$9/CHI!V$10*1000)</f>
        <v>19.02842297166859</v>
      </c>
      <c r="W221" s="276">
        <f>IF(W$9=0,0,W$9/CHI!W$10*1000)</f>
        <v>18.295483531092007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11.206221581498697</v>
      </c>
      <c r="C222" s="277">
        <f>IF(C$10=0,0,C$10/CHI!C$10*1000)</f>
        <v>10.327574284710247</v>
      </c>
      <c r="D222" s="277">
        <f>IF(D$10=0,0,D$10/CHI!D$10*1000)</f>
        <v>9.5586663614145451</v>
      </c>
      <c r="E222" s="277">
        <f>IF(E$10=0,0,E$10/CHI!E$10*1000)</f>
        <v>9.2240463724094468</v>
      </c>
      <c r="F222" s="277">
        <f>IF(F$10=0,0,F$10/CHI!F$10*1000)</f>
        <v>9.0184177554228206</v>
      </c>
      <c r="G222" s="277">
        <f>IF(G$10=0,0,G$10/CHI!G$10*1000)</f>
        <v>9.3752629385696959</v>
      </c>
      <c r="H222" s="277">
        <f>IF(H$10=0,0,H$10/CHI!H$10*1000)</f>
        <v>8.9986147936868157</v>
      </c>
      <c r="I222" s="277">
        <f>IF(I$10=0,0,I$10/CHI!I$10*1000)</f>
        <v>8.0757274817232574</v>
      </c>
      <c r="J222" s="277">
        <f>IF(J$10=0,0,J$10/CHI!J$10*1000)</f>
        <v>8.3901445149272131</v>
      </c>
      <c r="K222" s="277">
        <f>IF(K$10=0,0,K$10/CHI!K$10*1000)</f>
        <v>8.0227991857286547</v>
      </c>
      <c r="L222" s="277">
        <f>IF(L$10=0,0,L$10/CHI!L$10*1000)</f>
        <v>7.9967124007061106</v>
      </c>
      <c r="M222" s="277">
        <f>IF(M$10=0,0,M$10/CHI!M$10*1000)</f>
        <v>8.1886450961411548</v>
      </c>
      <c r="N222" s="277">
        <f>IF(N$10=0,0,N$10/CHI!N$10*1000)</f>
        <v>8.0278460477748652</v>
      </c>
      <c r="O222" s="277">
        <f>IF(O$10=0,0,O$10/CHI!O$10*1000)</f>
        <v>8.2926743844632842</v>
      </c>
      <c r="P222" s="277">
        <f>IF(P$10=0,0,P$10/CHI!P$10*1000)</f>
        <v>7.5917794633689644</v>
      </c>
      <c r="Q222" s="277">
        <f>IF(Q$10=0,0,Q$10/CHI!Q$10*1000)</f>
        <v>8.0511780298142792</v>
      </c>
      <c r="R222" s="277">
        <f>IF(R$10=0,0,R$10/CHI!R$10*1000)</f>
        <v>8.7552708901248373</v>
      </c>
      <c r="S222" s="277">
        <f>IF(S$10=0,0,S$10/CHI!S$10*1000)</f>
        <v>8.8062328969288828</v>
      </c>
      <c r="T222" s="277">
        <f>IF(T$10=0,0,T$10/CHI!T$10*1000)</f>
        <v>8.3569186535825981</v>
      </c>
      <c r="U222" s="277">
        <f>IF(U$10=0,0,U$10/CHI!U$10*1000)</f>
        <v>8.6844439878235224</v>
      </c>
      <c r="V222" s="277">
        <f>IF(V$10=0,0,V$10/CHI!V$10*1000)</f>
        <v>8.4578827717270411</v>
      </c>
      <c r="W222" s="277">
        <f>IF(W$10=0,0,W$10/CHI!W$10*1000)</f>
        <v>8.0921133703391135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947.46769607992053</v>
      </c>
      <c r="C223" s="323">
        <f>IF(C$16=0,0,C$16/CHI!C$10*1000)</f>
        <v>919.6008543682284</v>
      </c>
      <c r="D223" s="323">
        <f>IF(D$16=0,0,D$16/CHI!D$10*1000)</f>
        <v>942.2683215463843</v>
      </c>
      <c r="E223" s="323">
        <f>IF(E$16=0,0,E$16/CHI!E$10*1000)</f>
        <v>1022.37808439592</v>
      </c>
      <c r="F223" s="323">
        <f>IF(F$16=0,0,F$16/CHI!F$10*1000)</f>
        <v>960.38695597086212</v>
      </c>
      <c r="G223" s="323">
        <f>IF(G$16=0,0,G$16/CHI!G$10*1000)</f>
        <v>976.20151938190168</v>
      </c>
      <c r="H223" s="323">
        <f>IF(H$16=0,0,H$16/CHI!H$10*1000)</f>
        <v>984.39616123337851</v>
      </c>
      <c r="I223" s="323">
        <f>IF(I$16=0,0,I$16/CHI!I$10*1000)</f>
        <v>901.22306657413105</v>
      </c>
      <c r="J223" s="323">
        <f>IF(J$16=0,0,J$16/CHI!J$10*1000)</f>
        <v>880.58815427862157</v>
      </c>
      <c r="K223" s="323">
        <f>IF(K$16=0,0,K$16/CHI!K$10*1000)</f>
        <v>853.61631617653234</v>
      </c>
      <c r="L223" s="323">
        <f>IF(L$16=0,0,L$16/CHI!L$10*1000)</f>
        <v>824.04538189372647</v>
      </c>
      <c r="M223" s="323">
        <f>IF(M$16=0,0,M$16/CHI!M$10*1000)</f>
        <v>789.66626057872361</v>
      </c>
      <c r="N223" s="323">
        <f>IF(N$16=0,0,N$16/CHI!N$10*1000)</f>
        <v>796.50206858079605</v>
      </c>
      <c r="O223" s="323">
        <f>IF(O$16=0,0,O$16/CHI!O$10*1000)</f>
        <v>773.9015237669804</v>
      </c>
      <c r="P223" s="323">
        <f>IF(P$16=0,0,P$16/CHI!P$10*1000)</f>
        <v>762.69647502192981</v>
      </c>
      <c r="Q223" s="323">
        <f>IF(Q$16=0,0,Q$16/CHI!Q$10*1000)</f>
        <v>754.99043603249811</v>
      </c>
      <c r="R223" s="323">
        <f>IF(R$16=0,0,R$16/CHI!R$10*1000)</f>
        <v>810.72472678551901</v>
      </c>
      <c r="S223" s="323">
        <f>IF(S$16=0,0,S$16/CHI!S$10*1000)</f>
        <v>834.42520607824054</v>
      </c>
      <c r="T223" s="323">
        <f>IF(T$16=0,0,T$16/CHI!T$10*1000)</f>
        <v>757.31291150913887</v>
      </c>
      <c r="U223" s="323">
        <f>IF(U$16=0,0,U$16/CHI!U$10*1000)</f>
        <v>725.53290345942287</v>
      </c>
      <c r="V223" s="323">
        <f>IF(V$16=0,0,V$16/CHI!V$10*1000)</f>
        <v>743.1538329828187</v>
      </c>
      <c r="W223" s="323">
        <f>IF(W$16=0,0,W$16/CHI!W$10*1000)</f>
        <v>693.25174973768276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345.28940197530051</v>
      </c>
      <c r="C224" s="278">
        <f>IF(C$25=0,0,C$25/CHI!C$10*1000)</f>
        <v>348.24930888808245</v>
      </c>
      <c r="D224" s="278">
        <f>IF(D$25=0,0,D$25/CHI!D$10*1000)</f>
        <v>357.53667031908446</v>
      </c>
      <c r="E224" s="278">
        <f>IF(E$25=0,0,E$25/CHI!E$10*1000)</f>
        <v>355.075994682898</v>
      </c>
      <c r="F224" s="278">
        <f>IF(F$25=0,0,F$25/CHI!F$10*1000)</f>
        <v>340.60674145990453</v>
      </c>
      <c r="G224" s="278">
        <f>IF(G$25=0,0,G$25/CHI!G$10*1000)</f>
        <v>338.26974795346365</v>
      </c>
      <c r="H224" s="278">
        <f>IF(H$25=0,0,H$25/CHI!H$10*1000)</f>
        <v>329.4557363555665</v>
      </c>
      <c r="I224" s="278">
        <f>IF(I$25=0,0,I$25/CHI!I$10*1000)</f>
        <v>314.58951409626064</v>
      </c>
      <c r="J224" s="278">
        <f>IF(J$25=0,0,J$25/CHI!J$10*1000)</f>
        <v>307.76171117731826</v>
      </c>
      <c r="K224" s="278">
        <f>IF(K$25=0,0,K$25/CHI!K$10*1000)</f>
        <v>299.73010233266274</v>
      </c>
      <c r="L224" s="278">
        <f>IF(L$25=0,0,L$25/CHI!L$10*1000)</f>
        <v>286.56939314330987</v>
      </c>
      <c r="M224" s="278">
        <f>IF(M$25=0,0,M$25/CHI!M$10*1000)</f>
        <v>276.07112623466298</v>
      </c>
      <c r="N224" s="278">
        <f>IF(N$25=0,0,N$25/CHI!N$10*1000)</f>
        <v>285.09410864178381</v>
      </c>
      <c r="O224" s="278">
        <f>IF(O$25=0,0,O$25/CHI!O$10*1000)</f>
        <v>268.66983814559194</v>
      </c>
      <c r="P224" s="278">
        <f>IF(P$25=0,0,P$25/CHI!P$10*1000)</f>
        <v>266.54724330820494</v>
      </c>
      <c r="Q224" s="278">
        <f>IF(Q$25=0,0,Q$25/CHI!Q$10*1000)</f>
        <v>253.67368539365336</v>
      </c>
      <c r="R224" s="278">
        <f>IF(R$25=0,0,R$25/CHI!R$10*1000)</f>
        <v>273.8730536448515</v>
      </c>
      <c r="S224" s="278">
        <f>IF(S$25=0,0,S$25/CHI!S$10*1000)</f>
        <v>259.00970761856701</v>
      </c>
      <c r="T224" s="278">
        <f>IF(T$25=0,0,T$25/CHI!T$10*1000)</f>
        <v>252.37681687928199</v>
      </c>
      <c r="U224" s="278">
        <f>IF(U$25=0,0,U$25/CHI!U$10*1000)</f>
        <v>254.4475878607081</v>
      </c>
      <c r="V224" s="278">
        <f>IF(V$25=0,0,V$25/CHI!V$10*1000)</f>
        <v>243.89458681821509</v>
      </c>
      <c r="W224" s="278">
        <f>IF(W$25=0,0,W$25/CHI!W$10*1000)</f>
        <v>232.20113438158097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100.76754360752085</v>
      </c>
      <c r="C225" s="278">
        <f>IF(C$36=0,0,C$36/CHI!C$10*1000)</f>
        <v>93.683118597349349</v>
      </c>
      <c r="D225" s="278">
        <f>IF(D$36=0,0,D$36/CHI!D$10*1000)</f>
        <v>87.362068278144449</v>
      </c>
      <c r="E225" s="278">
        <f>IF(E$36=0,0,E$36/CHI!E$10*1000)</f>
        <v>84.39625952805028</v>
      </c>
      <c r="F225" s="278">
        <f>IF(F$36=0,0,F$36/CHI!F$10*1000)</f>
        <v>82.335884999702898</v>
      </c>
      <c r="G225" s="278">
        <f>IF(G$36=0,0,G$36/CHI!G$10*1000)</f>
        <v>85.356869540028484</v>
      </c>
      <c r="H225" s="278">
        <f>IF(H$36=0,0,H$36/CHI!H$10*1000)</f>
        <v>82.253925318614975</v>
      </c>
      <c r="I225" s="278">
        <f>IF(I$36=0,0,I$36/CHI!I$10*1000)</f>
        <v>74.218330210697289</v>
      </c>
      <c r="J225" s="278">
        <f>IF(J$36=0,0,J$36/CHI!J$10*1000)</f>
        <v>76.787313806137988</v>
      </c>
      <c r="K225" s="278">
        <f>IF(K$36=0,0,K$36/CHI!K$10*1000)</f>
        <v>73.709692682602821</v>
      </c>
      <c r="L225" s="278">
        <f>IF(L$36=0,0,L$36/CHI!L$10*1000)</f>
        <v>73.227103896973304</v>
      </c>
      <c r="M225" s="278">
        <f>IF(M$36=0,0,M$36/CHI!M$10*1000)</f>
        <v>74.692667538410021</v>
      </c>
      <c r="N225" s="278">
        <f>IF(N$36=0,0,N$36/CHI!N$10*1000)</f>
        <v>73.367254753651537</v>
      </c>
      <c r="O225" s="278">
        <f>IF(O$36=0,0,O$36/CHI!O$10*1000)</f>
        <v>75.229716728239481</v>
      </c>
      <c r="P225" s="278">
        <f>IF(P$36=0,0,P$36/CHI!P$10*1000)</f>
        <v>69.355157415575363</v>
      </c>
      <c r="Q225" s="278">
        <f>IF(Q$36=0,0,Q$36/CHI!Q$10*1000)</f>
        <v>73.029100884903443</v>
      </c>
      <c r="R225" s="278">
        <f>IF(R$36=0,0,R$36/CHI!R$10*1000)</f>
        <v>79.220737982307128</v>
      </c>
      <c r="S225" s="278">
        <f>IF(S$36=0,0,S$36/CHI!S$10*1000)</f>
        <v>79.277070990266125</v>
      </c>
      <c r="T225" s="278">
        <f>IF(T$36=0,0,T$36/CHI!T$10*1000)</f>
        <v>75.605978470848882</v>
      </c>
      <c r="U225" s="278">
        <f>IF(U$36=0,0,U$36/CHI!U$10*1000)</f>
        <v>78.225030113214302</v>
      </c>
      <c r="V225" s="278">
        <f>IF(V$36=0,0,V$36/CHI!V$10*1000)</f>
        <v>76.108115162252219</v>
      </c>
      <c r="W225" s="278">
        <f>IF(W$36=0,0,W$36/CHI!W$10*1000)</f>
        <v>72.799657027558837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19.363417597911113</v>
      </c>
      <c r="C226" s="278">
        <f>IF(C$44=0,0,C$44/CHI!C$10*1000)</f>
        <v>18.595775874847135</v>
      </c>
      <c r="D226" s="278">
        <f>IF(D$44=0,0,D$44/CHI!D$10*1000)</f>
        <v>18.091603063064419</v>
      </c>
      <c r="E226" s="278">
        <f>IF(E$44=0,0,E$44/CHI!E$10*1000)</f>
        <v>17.709414830633829</v>
      </c>
      <c r="F226" s="278">
        <f>IF(F$44=0,0,F$44/CHI!F$10*1000)</f>
        <v>17.151067847392582</v>
      </c>
      <c r="G226" s="278">
        <f>IF(G$44=0,0,G$44/CHI!G$10*1000)</f>
        <v>17.435861484097337</v>
      </c>
      <c r="H226" s="278">
        <f>IF(H$44=0,0,H$44/CHI!H$10*1000)</f>
        <v>16.854568635728505</v>
      </c>
      <c r="I226" s="278">
        <f>IF(I$44=0,0,I$44/CHI!I$10*1000)</f>
        <v>15.599409229903612</v>
      </c>
      <c r="J226" s="278">
        <f>IF(J$44=0,0,J$44/CHI!J$10*1000)</f>
        <v>15.730308265775486</v>
      </c>
      <c r="K226" s="278">
        <f>IF(K$44=0,0,K$44/CHI!K$10*1000)</f>
        <v>15.177461444371406</v>
      </c>
      <c r="L226" s="278">
        <f>IF(L$44=0,0,L$44/CHI!L$10*1000)</f>
        <v>14.823872113260119</v>
      </c>
      <c r="M226" s="278">
        <f>IF(M$44=0,0,M$44/CHI!M$10*1000)</f>
        <v>14.745704742887293</v>
      </c>
      <c r="N226" s="278">
        <f>IF(N$44=0,0,N$44/CHI!N$10*1000)</f>
        <v>14.815981505236417</v>
      </c>
      <c r="O226" s="278">
        <f>IF(O$44=0,0,O$44/CHI!O$10*1000)</f>
        <v>14.660644474496046</v>
      </c>
      <c r="P226" s="278">
        <f>IF(P$44=0,0,P$44/CHI!P$10*1000)</f>
        <v>13.935566042148</v>
      </c>
      <c r="Q226" s="278">
        <f>IF(Q$44=0,0,Q$44/CHI!Q$10*1000)</f>
        <v>14.054733684941109</v>
      </c>
      <c r="R226" s="278">
        <f>IF(R$44=0,0,R$44/CHI!R$10*1000)</f>
        <v>15.234333071389752</v>
      </c>
      <c r="S226" s="278">
        <f>IF(S$44=0,0,S$44/CHI!S$10*1000)</f>
        <v>14.912091957177468</v>
      </c>
      <c r="T226" s="278">
        <f>IF(T$44=0,0,T$44/CHI!T$10*1000)</f>
        <v>14.310680127371731</v>
      </c>
      <c r="U226" s="278">
        <f>IF(U$44=0,0,U$44/CHI!U$10*1000)</f>
        <v>14.679005863889294</v>
      </c>
      <c r="V226" s="278">
        <f>IF(V$44=0,0,V$44/CHI!V$10*1000)</f>
        <v>14.199959812680897</v>
      </c>
      <c r="W226" s="278">
        <f>IF(W$44=0,0,W$44/CHI!W$10*1000)</f>
        <v>13.557102394540257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27.736977348860158</v>
      </c>
      <c r="C227" s="279">
        <f>IF(C$58=0,0,C$58/CHI!C$10*1000)</f>
        <v>27.355010910814499</v>
      </c>
      <c r="D227" s="279">
        <f>IF(D$58=0,0,D$58/CHI!D$10*1000)</f>
        <v>27.409352505338219</v>
      </c>
      <c r="E227" s="279">
        <f>IF(E$58=0,0,E$58/CHI!E$10*1000)</f>
        <v>26.937996202088431</v>
      </c>
      <c r="F227" s="279">
        <f>IF(F$58=0,0,F$58/CHI!F$10*1000)</f>
        <v>25.932578763057535</v>
      </c>
      <c r="G227" s="279">
        <f>IF(G$58=0,0,G$58/CHI!G$10*1000)</f>
        <v>26.091474055079416</v>
      </c>
      <c r="H227" s="279">
        <f>IF(H$58=0,0,H$58/CHI!H$10*1000)</f>
        <v>25.514030631282573</v>
      </c>
      <c r="I227" s="279">
        <f>IF(I$58=0,0,I$58/CHI!I$10*1000)</f>
        <v>24.0458246938028</v>
      </c>
      <c r="J227" s="279">
        <f>IF(J$58=0,0,J$58/CHI!J$10*1000)</f>
        <v>23.932262934924466</v>
      </c>
      <c r="K227" s="279">
        <f>IF(K$58=0,0,K$58/CHI!K$10*1000)</f>
        <v>23.328223694350665</v>
      </c>
      <c r="L227" s="279">
        <f>IF(L$58=0,0,L$58/CHI!L$10*1000)</f>
        <v>22.474545257926501</v>
      </c>
      <c r="M227" s="279">
        <f>IF(M$58=0,0,M$58/CHI!M$10*1000)</f>
        <v>22.06014848399386</v>
      </c>
      <c r="N227" s="279">
        <f>IF(N$58=0,0,N$58/CHI!N$10*1000)</f>
        <v>22.248737862782722</v>
      </c>
      <c r="O227" s="279">
        <f>IF(O$58=0,0,O$58/CHI!O$10*1000)</f>
        <v>21.505820280359369</v>
      </c>
      <c r="P227" s="279">
        <f>IF(P$58=0,0,P$58/CHI!P$10*1000)</f>
        <v>20.901825579650147</v>
      </c>
      <c r="Q227" s="279">
        <f>IF(Q$58=0,0,Q$58/CHI!Q$10*1000)</f>
        <v>20.634527404464656</v>
      </c>
      <c r="R227" s="279">
        <f>IF(R$58=0,0,R$58/CHI!R$10*1000)</f>
        <v>22.182679831042918</v>
      </c>
      <c r="S227" s="279">
        <f>IF(S$58=0,0,S$58/CHI!S$10*1000)</f>
        <v>21.346316603941482</v>
      </c>
      <c r="T227" s="279">
        <f>IF(T$58=0,0,T$58/CHI!T$10*1000)</f>
        <v>20.804846219203117</v>
      </c>
      <c r="U227" s="279">
        <f>IF(U$58=0,0,U$58/CHI!U$10*1000)</f>
        <v>20.99543263529505</v>
      </c>
      <c r="V227" s="279">
        <f>IF(V$58=0,0,V$58/CHI!V$10*1000)</f>
        <v>20.280023784452762</v>
      </c>
      <c r="W227" s="279">
        <f>IF(W$58=0,0,W$58/CHI!W$10*1000)</f>
        <v>19.350880751263105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515.09990423618058</v>
      </c>
      <c r="C229" s="322">
        <f t="shared" si="57"/>
        <v>513.86521282908996</v>
      </c>
      <c r="D229" s="322">
        <f t="shared" si="57"/>
        <v>488.53514406044474</v>
      </c>
      <c r="E229" s="322">
        <f t="shared" si="57"/>
        <v>495.44210315375028</v>
      </c>
      <c r="F229" s="322">
        <f t="shared" si="57"/>
        <v>475.16126743993016</v>
      </c>
      <c r="G229" s="322">
        <f t="shared" si="57"/>
        <v>477.30199328477238</v>
      </c>
      <c r="H229" s="322">
        <f t="shared" si="57"/>
        <v>445.7568966721559</v>
      </c>
      <c r="I229" s="322">
        <f t="shared" si="57"/>
        <v>436.27414185587486</v>
      </c>
      <c r="J229" s="322">
        <f t="shared" si="57"/>
        <v>431.60113398762661</v>
      </c>
      <c r="K229" s="322">
        <f t="shared" si="57"/>
        <v>399.21908103881429</v>
      </c>
      <c r="L229" s="322">
        <f t="shared" si="57"/>
        <v>401.97918166979451</v>
      </c>
      <c r="M229" s="322">
        <f t="shared" si="57"/>
        <v>369.35680606207546</v>
      </c>
      <c r="N229" s="322">
        <f t="shared" si="57"/>
        <v>362.50862679763782</v>
      </c>
      <c r="O229" s="322">
        <f t="shared" si="57"/>
        <v>411.76422984813451</v>
      </c>
      <c r="P229" s="322">
        <f t="shared" si="57"/>
        <v>398.06791452171734</v>
      </c>
      <c r="Q229" s="322">
        <f t="shared" si="57"/>
        <v>400.34206886704379</v>
      </c>
      <c r="R229" s="322">
        <f t="shared" si="57"/>
        <v>442.79745594889204</v>
      </c>
      <c r="S229" s="322">
        <f t="shared" si="57"/>
        <v>418.18384970728948</v>
      </c>
      <c r="T229" s="322">
        <f t="shared" si="57"/>
        <v>398.61488349899338</v>
      </c>
      <c r="U229" s="322">
        <f t="shared" si="57"/>
        <v>409.53669201103759</v>
      </c>
      <c r="V229" s="322">
        <f t="shared" si="57"/>
        <v>478.22586515909171</v>
      </c>
      <c r="W229" s="322">
        <f t="shared" si="57"/>
        <v>444.51215785802663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1.6901991542839201</v>
      </c>
      <c r="C230" s="275">
        <f>IF(C$62=0,0,C$62/CHI!C$11*1000)</f>
        <v>1.6589894989622334</v>
      </c>
      <c r="D230" s="275">
        <f>IF(D$62=0,0,D$62/CHI!D$11*1000)</f>
        <v>1.5524155257169825</v>
      </c>
      <c r="E230" s="275">
        <f>IF(E$62=0,0,E$62/CHI!E$11*1000)</f>
        <v>1.5095113952887063</v>
      </c>
      <c r="F230" s="275">
        <f>IF(F$62=0,0,F$62/CHI!F$11*1000)</f>
        <v>1.4441428538405838</v>
      </c>
      <c r="G230" s="275">
        <f>IF(G$62=0,0,G$62/CHI!G$11*1000)</f>
        <v>1.4972507869035676</v>
      </c>
      <c r="H230" s="275">
        <f>IF(H$62=0,0,H$62/CHI!H$11*1000)</f>
        <v>1.4880296989709982</v>
      </c>
      <c r="I230" s="275">
        <f>IF(I$62=0,0,I$62/CHI!I$11*1000)</f>
        <v>1.4527121641579173</v>
      </c>
      <c r="J230" s="275">
        <f>IF(J$62=0,0,J$62/CHI!J$11*1000)</f>
        <v>1.4969920847171905</v>
      </c>
      <c r="K230" s="275">
        <f>IF(K$62=0,0,K$62/CHI!K$11*1000)</f>
        <v>1.4362821027399391</v>
      </c>
      <c r="L230" s="275">
        <f>IF(L$62=0,0,L$62/CHI!L$11*1000)</f>
        <v>1.4310423982404479</v>
      </c>
      <c r="M230" s="275">
        <f>IF(M$62=0,0,M$62/CHI!M$11*1000)</f>
        <v>1.370297215347992</v>
      </c>
      <c r="N230" s="275">
        <f>IF(N$62=0,0,N$62/CHI!N$11*1000)</f>
        <v>1.2177946764349499</v>
      </c>
      <c r="O230" s="275">
        <f>IF(O$62=0,0,O$62/CHI!O$11*1000)</f>
        <v>1.4420909360372851</v>
      </c>
      <c r="P230" s="275">
        <f>IF(P$62=0,0,P$62/CHI!P$11*1000)</f>
        <v>1.3639598143296314</v>
      </c>
      <c r="Q230" s="275">
        <f>IF(Q$62=0,0,Q$62/CHI!Q$11*1000)</f>
        <v>1.5110301694896553</v>
      </c>
      <c r="R230" s="275">
        <f>IF(R$62=0,0,R$62/CHI!R$11*1000)</f>
        <v>1.5973750738192505</v>
      </c>
      <c r="S230" s="275">
        <f>IF(S$62=0,0,S$62/CHI!S$11*1000)</f>
        <v>1.5388112116623998</v>
      </c>
      <c r="T230" s="275">
        <f>IF(T$62=0,0,T$62/CHI!T$11*1000)</f>
        <v>1.5398142983416325</v>
      </c>
      <c r="U230" s="275">
        <f>IF(U$62=0,0,U$62/CHI!U$11*1000)</f>
        <v>1.5076818292878356</v>
      </c>
      <c r="V230" s="275">
        <f>IF(V$62=0,0,V$62/CHI!V$11*1000)</f>
        <v>1.8123230468714611</v>
      </c>
      <c r="W230" s="275">
        <f>IF(W$62=0,0,W$62/CHI!W$11*1000)</f>
        <v>1.6971810424621061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13.413540068875522</v>
      </c>
      <c r="C231" s="276">
        <f>IF(C$63=0,0,C$63/CHI!C$11*1000)</f>
        <v>13.165858036180042</v>
      </c>
      <c r="D231" s="276">
        <f>IF(D$63=0,0,D$63/CHI!D$11*1000)</f>
        <v>12.320079444467225</v>
      </c>
      <c r="E231" s="276">
        <f>IF(E$63=0,0,E$63/CHI!E$11*1000)</f>
        <v>11.979589229949424</v>
      </c>
      <c r="F231" s="276">
        <f>IF(F$63=0,0,F$63/CHI!F$11*1000)</f>
        <v>11.460819860235803</v>
      </c>
      <c r="G231" s="276">
        <f>IF(G$63=0,0,G$63/CHI!G$11*1000)</f>
        <v>11.882288174374978</v>
      </c>
      <c r="H231" s="276">
        <f>IF(H$63=0,0,H$63/CHI!H$11*1000)</f>
        <v>11.809108968156199</v>
      </c>
      <c r="I231" s="276">
        <f>IF(I$63=0,0,I$63/CHI!I$11*1000)</f>
        <v>11.528826513187237</v>
      </c>
      <c r="J231" s="276">
        <f>IF(J$63=0,0,J$63/CHI!J$11*1000)</f>
        <v>11.880235095520879</v>
      </c>
      <c r="K231" s="276">
        <f>IF(K$63=0,0,K$63/CHI!K$11*1000)</f>
        <v>11.398436383358121</v>
      </c>
      <c r="L231" s="276">
        <f>IF(L$63=0,0,L$63/CHI!L$11*1000)</f>
        <v>11.356853717744507</v>
      </c>
      <c r="M231" s="276">
        <f>IF(M$63=0,0,M$63/CHI!M$11*1000)</f>
        <v>10.874775648628248</v>
      </c>
      <c r="N231" s="276">
        <f>IF(N$63=0,0,N$63/CHI!N$11*1000)</f>
        <v>9.6645047103600419</v>
      </c>
      <c r="O231" s="276">
        <f>IF(O$63=0,0,O$63/CHI!O$11*1000)</f>
        <v>11.444535695376992</v>
      </c>
      <c r="P231" s="276">
        <f>IF(P$63=0,0,P$63/CHI!P$11*1000)</f>
        <v>10.824481585779592</v>
      </c>
      <c r="Q231" s="276">
        <f>IF(Q$63=0,0,Q$63/CHI!Q$11*1000)</f>
        <v>11.991642329460428</v>
      </c>
      <c r="R231" s="276">
        <f>IF(R$63=0,0,R$63/CHI!R$11*1000)</f>
        <v>12.676881599065274</v>
      </c>
      <c r="S231" s="276">
        <f>IF(S$63=0,0,S$63/CHI!S$11*1000)</f>
        <v>12.212114645633775</v>
      </c>
      <c r="T231" s="276">
        <f>IF(T$63=0,0,T$63/CHI!T$11*1000)</f>
        <v>12.22007521248789</v>
      </c>
      <c r="U231" s="276">
        <f>IF(U$63=0,0,U$63/CHI!U$11*1000)</f>
        <v>11.965069664725913</v>
      </c>
      <c r="V231" s="276">
        <f>IF(V$63=0,0,V$63/CHI!V$11*1000)</f>
        <v>14.382723920635305</v>
      </c>
      <c r="W231" s="276">
        <f>IF(W$63=0,0,W$63/CHI!W$11*1000)</f>
        <v>13.468948827421608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15.014876030300591</v>
      </c>
      <c r="C232" s="276">
        <f>IF(C$64=0,0,C$64/CHI!C$11*1000)</f>
        <v>14.737625207865966</v>
      </c>
      <c r="D232" s="276">
        <f>IF(D$64=0,0,D$64/CHI!D$11*1000)</f>
        <v>13.790875830860177</v>
      </c>
      <c r="E232" s="276">
        <f>IF(E$64=0,0,E$64/CHI!E$11*1000)</f>
        <v>13.409737195252861</v>
      </c>
      <c r="F232" s="276">
        <f>IF(F$64=0,0,F$64/CHI!F$11*1000)</f>
        <v>12.829036072762381</v>
      </c>
      <c r="G232" s="276">
        <f>IF(G$64=0,0,G$64/CHI!G$11*1000)</f>
        <v>13.3008201398323</v>
      </c>
      <c r="H232" s="276">
        <f>IF(H$64=0,0,H$64/CHI!H$11*1000)</f>
        <v>13.218904649683635</v>
      </c>
      <c r="I232" s="276">
        <f>IF(I$64=0,0,I$64/CHI!I$11*1000)</f>
        <v>12.905161499611539</v>
      </c>
      <c r="J232" s="276">
        <f>IF(J$64=0,0,J$64/CHI!J$11*1000)</f>
        <v>13.298521960208101</v>
      </c>
      <c r="K232" s="276">
        <f>IF(K$64=0,0,K$64/CHI!K$11*1000)</f>
        <v>12.75920512829523</v>
      </c>
      <c r="L232" s="276">
        <f>IF(L$64=0,0,L$64/CHI!L$11*1000)</f>
        <v>12.712658238660428</v>
      </c>
      <c r="M232" s="276">
        <f>IF(M$64=0,0,M$64/CHI!M$11*1000)</f>
        <v>12.173028699587222</v>
      </c>
      <c r="N232" s="276">
        <f>IF(N$64=0,0,N$64/CHI!N$11*1000)</f>
        <v>10.818273131119602</v>
      </c>
      <c r="O232" s="276">
        <f>IF(O$64=0,0,O$64/CHI!O$11*1000)</f>
        <v>12.810807870859188</v>
      </c>
      <c r="P232" s="276">
        <f>IF(P$64=0,0,P$64/CHI!P$11*1000)</f>
        <v>12.116730428224466</v>
      </c>
      <c r="Q232" s="276">
        <f>IF(Q$64=0,0,Q$64/CHI!Q$11*1000)</f>
        <v>13.423229218537493</v>
      </c>
      <c r="R232" s="276">
        <f>IF(R$64=0,0,R$64/CHI!R$11*1000)</f>
        <v>14.190273759455096</v>
      </c>
      <c r="S232" s="276">
        <f>IF(S$64=0,0,S$64/CHI!S$11*1000)</f>
        <v>13.670021972609737</v>
      </c>
      <c r="T232" s="276">
        <f>IF(T$64=0,0,T$64/CHI!T$11*1000)</f>
        <v>13.678932888283866</v>
      </c>
      <c r="U232" s="276">
        <f>IF(U$64=0,0,U$64/CHI!U$11*1000)</f>
        <v>13.393484254513472</v>
      </c>
      <c r="V232" s="276">
        <f>IF(V$64=0,0,V$64/CHI!V$11*1000)</f>
        <v>16.099763040740818</v>
      </c>
      <c r="W232" s="276">
        <f>IF(W$64=0,0,W$64/CHI!W$11*1000)</f>
        <v>15.07689960023742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24.172675361779511</v>
      </c>
      <c r="C233" s="276">
        <f>IF(C$65=0,0,C$65/CHI!C$11*1000)</f>
        <v>23.726325081499212</v>
      </c>
      <c r="D233" s="276">
        <f>IF(D$65=0,0,D$65/CHI!D$11*1000)</f>
        <v>22.202138981451217</v>
      </c>
      <c r="E233" s="276">
        <f>IF(E$65=0,0,E$65/CHI!E$11*1000)</f>
        <v>21.588538144003426</v>
      </c>
      <c r="F233" s="276">
        <f>IF(F$65=0,0,F$65/CHI!F$11*1000)</f>
        <v>20.653658649303903</v>
      </c>
      <c r="G233" s="276">
        <f>IF(G$65=0,0,G$65/CHI!G$11*1000)</f>
        <v>21.413190933894654</v>
      </c>
      <c r="H233" s="276">
        <f>IF(H$65=0,0,H$65/CHI!H$11*1000)</f>
        <v>21.281313950929974</v>
      </c>
      <c r="I233" s="276">
        <f>IF(I$65=0,0,I$65/CHI!I$11*1000)</f>
        <v>20.776214122042276</v>
      </c>
      <c r="J233" s="276">
        <f>IF(J$65=0,0,J$65/CHI!J$11*1000)</f>
        <v>21.409491059858617</v>
      </c>
      <c r="K233" s="276">
        <f>IF(K$65=0,0,K$65/CHI!K$11*1000)</f>
        <v>20.541236758679929</v>
      </c>
      <c r="L233" s="276">
        <f>IF(L$65=0,0,L$65/CHI!L$11*1000)</f>
        <v>20.466300219079347</v>
      </c>
      <c r="M233" s="276">
        <f>IF(M$65=0,0,M$65/CHI!M$11*1000)</f>
        <v>19.597542485927278</v>
      </c>
      <c r="N233" s="276">
        <f>IF(N$65=0,0,N$65/CHI!N$11*1000)</f>
        <v>17.416501065069451</v>
      </c>
      <c r="O233" s="276">
        <f>IF(O$65=0,0,O$65/CHI!O$11*1000)</f>
        <v>20.624312792158911</v>
      </c>
      <c r="P233" s="276">
        <f>IF(P$65=0,0,P$65/CHI!P$11*1000)</f>
        <v>19.506907049821443</v>
      </c>
      <c r="Q233" s="276">
        <f>IF(Q$65=0,0,Q$65/CHI!Q$11*1000)</f>
        <v>21.610259155763693</v>
      </c>
      <c r="R233" s="276">
        <f>IF(R$65=0,0,R$65/CHI!R$11*1000)</f>
        <v>22.845135730049677</v>
      </c>
      <c r="S233" s="276">
        <f>IF(S$65=0,0,S$65/CHI!S$11*1000)</f>
        <v>22.007574532446704</v>
      </c>
      <c r="T233" s="276">
        <f>IF(T$65=0,0,T$65/CHI!T$11*1000)</f>
        <v>22.021920349976764</v>
      </c>
      <c r="U233" s="276">
        <f>IF(U$65=0,0,U$65/CHI!U$11*1000)</f>
        <v>21.562372289595139</v>
      </c>
      <c r="V233" s="276">
        <f>IF(V$65=0,0,V$65/CHI!V$11*1000)</f>
        <v>25.919251321158779</v>
      </c>
      <c r="W233" s="276">
        <f>IF(W$65=0,0,W$65/CHI!W$11*1000)</f>
        <v>24.272528042403433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11.976042968134832</v>
      </c>
      <c r="C234" s="277">
        <f>IF(C$66=0,0,C$66/CHI!C$11*1000)</f>
        <v>11.162637034058218</v>
      </c>
      <c r="D234" s="277">
        <f>IF(D$66=0,0,D$66/CHI!D$11*1000)</f>
        <v>9.8003058270189314</v>
      </c>
      <c r="E234" s="277">
        <f>IF(E$66=0,0,E$66/CHI!E$11*1000)</f>
        <v>9.7653265523063588</v>
      </c>
      <c r="F234" s="277">
        <f>IF(F$66=0,0,F$66/CHI!F$11*1000)</f>
        <v>9.5131699504290399</v>
      </c>
      <c r="G234" s="277">
        <f>IF(G$66=0,0,G$66/CHI!G$11*1000)</f>
        <v>9.8699981823348217</v>
      </c>
      <c r="H234" s="277">
        <f>IF(H$66=0,0,H$66/CHI!H$11*1000)</f>
        <v>9.0354687706448829</v>
      </c>
      <c r="I234" s="277">
        <f>IF(I$66=0,0,I$66/CHI!I$11*1000)</f>
        <v>8.4185735702037228</v>
      </c>
      <c r="J234" s="277">
        <f>IF(J$66=0,0,J$66/CHI!J$11*1000)</f>
        <v>8.6888091129774612</v>
      </c>
      <c r="K234" s="277">
        <f>IF(K$66=0,0,K$66/CHI!K$11*1000)</f>
        <v>7.8768945312350951</v>
      </c>
      <c r="L234" s="277">
        <f>IF(L$66=0,0,L$66/CHI!L$11*1000)</f>
        <v>8.2097111369067264</v>
      </c>
      <c r="M234" s="277">
        <f>IF(M$66=0,0,M$66/CHI!M$11*1000)</f>
        <v>7.8647261864857683</v>
      </c>
      <c r="N234" s="277">
        <f>IF(N$66=0,0,N$66/CHI!N$11*1000)</f>
        <v>7.5178582955519664</v>
      </c>
      <c r="O234" s="277">
        <f>IF(O$66=0,0,O$66/CHI!O$11*1000)</f>
        <v>9.122006543145817</v>
      </c>
      <c r="P234" s="277">
        <f>IF(P$66=0,0,P$66/CHI!P$11*1000)</f>
        <v>8.3069276265309053</v>
      </c>
      <c r="Q234" s="277">
        <f>IF(Q$66=0,0,Q$66/CHI!Q$11*1000)</f>
        <v>8.9601060214715869</v>
      </c>
      <c r="R234" s="277">
        <f>IF(R$66=0,0,R$66/CHI!R$11*1000)</f>
        <v>10.035878803488249</v>
      </c>
      <c r="S234" s="277">
        <f>IF(S$66=0,0,S$66/CHI!S$11*1000)</f>
        <v>9.9055546815458477</v>
      </c>
      <c r="T234" s="277">
        <f>IF(T$66=0,0,T$66/CHI!T$11*1000)</f>
        <v>9.1815026364721568</v>
      </c>
      <c r="U234" s="277">
        <f>IF(U$66=0,0,U$66/CHI!U$11*1000)</f>
        <v>9.7267016669061821</v>
      </c>
      <c r="V234" s="277">
        <f>IF(V$66=0,0,V$66/CHI!V$11*1000)</f>
        <v>11.445036357926011</v>
      </c>
      <c r="W234" s="277">
        <f>IF(W$66=0,0,W$66/CHI!W$11*1000)</f>
        <v>10.665198358603217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334.94277831990979</v>
      </c>
      <c r="C235" s="278">
        <f>IF(C$72=0,0,C$72/CHI!C$11*1000)</f>
        <v>341.65553443643523</v>
      </c>
      <c r="D235" s="278">
        <f>IF(D$72=0,0,D$72/CHI!D$11*1000)</f>
        <v>332.72783782167392</v>
      </c>
      <c r="E235" s="278">
        <f>IF(E$72=0,0,E$72/CHI!E$11*1000)</f>
        <v>341.19949270015798</v>
      </c>
      <c r="F235" s="278">
        <f>IF(F$72=0,0,F$72/CHI!F$11*1000)</f>
        <v>326.11441394785925</v>
      </c>
      <c r="G235" s="278">
        <f>IF(G$72=0,0,G$72/CHI!G$11*1000)</f>
        <v>323.23797437281445</v>
      </c>
      <c r="H235" s="278">
        <f>IF(H$72=0,0,H$72/CHI!H$11*1000)</f>
        <v>300.26427568108778</v>
      </c>
      <c r="I235" s="278">
        <f>IF(I$72=0,0,I$72/CHI!I$11*1000)</f>
        <v>297.66739919966386</v>
      </c>
      <c r="J235" s="278">
        <f>IF(J$72=0,0,J$72/CHI!J$11*1000)</f>
        <v>289.29504649941839</v>
      </c>
      <c r="K235" s="278">
        <f>IF(K$72=0,0,K$72/CHI!K$11*1000)</f>
        <v>267.11531759476082</v>
      </c>
      <c r="L235" s="278">
        <f>IF(L$72=0,0,L$72/CHI!L$11*1000)</f>
        <v>267.04545473979067</v>
      </c>
      <c r="M235" s="278">
        <f>IF(M$72=0,0,M$72/CHI!M$11*1000)</f>
        <v>240.67872200196408</v>
      </c>
      <c r="N235" s="278">
        <f>IF(N$72=0,0,N$72/CHI!N$11*1000)</f>
        <v>242.33502417087746</v>
      </c>
      <c r="O235" s="278">
        <f>IF(O$72=0,0,O$72/CHI!O$11*1000)</f>
        <v>268.25880109024928</v>
      </c>
      <c r="P235" s="278">
        <f>IF(P$72=0,0,P$72/CHI!P$11*1000)</f>
        <v>264.73186586138564</v>
      </c>
      <c r="Q235" s="278">
        <f>IF(Q$72=0,0,Q$72/CHI!Q$11*1000)</f>
        <v>256.25835169400244</v>
      </c>
      <c r="R235" s="278">
        <f>IF(R$72=0,0,R$72/CHI!R$11*1000)</f>
        <v>284.9565595931615</v>
      </c>
      <c r="S235" s="278">
        <f>IF(S$72=0,0,S$72/CHI!S$11*1000)</f>
        <v>264.45521419861581</v>
      </c>
      <c r="T235" s="278">
        <f>IF(T$72=0,0,T$72/CHI!T$11*1000)</f>
        <v>251.69234974941702</v>
      </c>
      <c r="U235" s="278">
        <f>IF(U$72=0,0,U$72/CHI!U$11*1000)</f>
        <v>258.68398931960536</v>
      </c>
      <c r="V235" s="278">
        <f>IF(V$72=0,0,V$72/CHI!V$11*1000)</f>
        <v>299.57763485132079</v>
      </c>
      <c r="W235" s="278">
        <f>IF(W$72=0,0,W$72/CHI!W$11*1000)</f>
        <v>277.79481141256002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89.12001123408109</v>
      </c>
      <c r="C236" s="278">
        <f>IF(C$85=0,0,C$85/CHI!C$11*1000)</f>
        <v>83.797340591403994</v>
      </c>
      <c r="D236" s="278">
        <f>IF(D$85=0,0,D$85/CHI!D$11*1000)</f>
        <v>74.125161615186002</v>
      </c>
      <c r="E236" s="278">
        <f>IF(E$85=0,0,E$85/CHI!E$11*1000)</f>
        <v>73.941611701829501</v>
      </c>
      <c r="F236" s="278">
        <f>IF(F$85=0,0,F$85/CHI!F$11*1000)</f>
        <v>71.876096804473946</v>
      </c>
      <c r="G236" s="278">
        <f>IF(G$85=0,0,G$85/CHI!G$11*1000)</f>
        <v>74.365673498581543</v>
      </c>
      <c r="H236" s="278">
        <f>IF(H$85=0,0,H$85/CHI!H$11*1000)</f>
        <v>68.348986812534207</v>
      </c>
      <c r="I236" s="278">
        <f>IF(I$85=0,0,I$85/CHI!I$11*1000)</f>
        <v>64.027781812249998</v>
      </c>
      <c r="J236" s="278">
        <f>IF(J$85=0,0,J$85/CHI!J$11*1000)</f>
        <v>65.808305871862061</v>
      </c>
      <c r="K236" s="278">
        <f>IF(K$85=0,0,K$85/CHI!K$11*1000)</f>
        <v>59.889974732235437</v>
      </c>
      <c r="L236" s="278">
        <f>IF(L$85=0,0,L$85/CHI!L$11*1000)</f>
        <v>62.214079298467013</v>
      </c>
      <c r="M236" s="278">
        <f>IF(M$85=0,0,M$85/CHI!M$11*1000)</f>
        <v>59.367662390352265</v>
      </c>
      <c r="N236" s="278">
        <f>IF(N$85=0,0,N$85/CHI!N$11*1000)</f>
        <v>56.858813098959573</v>
      </c>
      <c r="O236" s="278">
        <f>IF(O$85=0,0,O$85/CHI!O$11*1000)</f>
        <v>68.483447303365423</v>
      </c>
      <c r="P236" s="278">
        <f>IF(P$85=0,0,P$85/CHI!P$11*1000)</f>
        <v>62.802368892527909</v>
      </c>
      <c r="Q236" s="278">
        <f>IF(Q$85=0,0,Q$85/CHI!Q$11*1000)</f>
        <v>67.258951520104318</v>
      </c>
      <c r="R236" s="278">
        <f>IF(R$85=0,0,R$85/CHI!R$11*1000)</f>
        <v>75.149332015785234</v>
      </c>
      <c r="S236" s="278">
        <f>IF(S$85=0,0,S$85/CHI!S$11*1000)</f>
        <v>73.79665034951104</v>
      </c>
      <c r="T236" s="278">
        <f>IF(T$85=0,0,T$85/CHI!T$11*1000)</f>
        <v>68.742314029479857</v>
      </c>
      <c r="U236" s="278">
        <f>IF(U$85=0,0,U$85/CHI!U$11*1000)</f>
        <v>72.50529715595772</v>
      </c>
      <c r="V236" s="278">
        <f>IF(V$85=0,0,V$85/CHI!V$11*1000)</f>
        <v>85.228903774426243</v>
      </c>
      <c r="W236" s="278">
        <f>IF(W$85=0,0,W$85/CHI!W$11*1000)</f>
        <v>79.40296732008207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20.184994434833612</v>
      </c>
      <c r="C237" s="278">
        <f>IF(C$93=0,0,C$93/CHI!C$11*1000)</f>
        <v>19.460774711494349</v>
      </c>
      <c r="D237" s="278">
        <f>IF(D$93=0,0,D$93/CHI!D$11*1000)</f>
        <v>17.805290343730416</v>
      </c>
      <c r="E237" s="278">
        <f>IF(E$93=0,0,E$93/CHI!E$11*1000)</f>
        <v>17.953638101506613</v>
      </c>
      <c r="F237" s="278">
        <f>IF(F$93=0,0,F$93/CHI!F$11*1000)</f>
        <v>17.352588033641929</v>
      </c>
      <c r="G237" s="278">
        <f>IF(G$93=0,0,G$93/CHI!G$11*1000)</f>
        <v>17.673396843874759</v>
      </c>
      <c r="H237" s="278">
        <f>IF(H$93=0,0,H$93/CHI!H$11*1000)</f>
        <v>16.274420651632809</v>
      </c>
      <c r="I237" s="278">
        <f>IF(I$93=0,0,I$93/CHI!I$11*1000)</f>
        <v>15.556886837347164</v>
      </c>
      <c r="J237" s="278">
        <f>IF(J$93=0,0,J$93/CHI!J$11*1000)</f>
        <v>15.663033699173456</v>
      </c>
      <c r="K237" s="278">
        <f>IF(K$93=0,0,K$93/CHI!K$11*1000)</f>
        <v>14.305715392361767</v>
      </c>
      <c r="L237" s="278">
        <f>IF(L$93=0,0,L$93/CHI!L$11*1000)</f>
        <v>14.661276580738246</v>
      </c>
      <c r="M237" s="278">
        <f>IF(M$93=0,0,M$93/CHI!M$11*1000)</f>
        <v>13.713021767370009</v>
      </c>
      <c r="N237" s="278">
        <f>IF(N$93=0,0,N$93/CHI!N$11*1000)</f>
        <v>13.376502078511097</v>
      </c>
      <c r="O237" s="278">
        <f>IF(O$93=0,0,O$93/CHI!O$11*1000)</f>
        <v>15.666452324050933</v>
      </c>
      <c r="P237" s="278">
        <f>IF(P$93=0,0,P$93/CHI!P$11*1000)</f>
        <v>14.714834252374127</v>
      </c>
      <c r="Q237" s="278">
        <f>IF(Q$93=0,0,Q$93/CHI!Q$11*1000)</f>
        <v>15.229720840599306</v>
      </c>
      <c r="R237" s="278">
        <f>IF(R$93=0,0,R$93/CHI!R$11*1000)</f>
        <v>17.013024698700082</v>
      </c>
      <c r="S237" s="278">
        <f>IF(S$93=0,0,S$93/CHI!S$11*1000)</f>
        <v>16.423772124405598</v>
      </c>
      <c r="T237" s="278">
        <f>IF(T$93=0,0,T$93/CHI!T$11*1000)</f>
        <v>15.3611173989762</v>
      </c>
      <c r="U237" s="278">
        <f>IF(U$93=0,0,U$93/CHI!U$11*1000)</f>
        <v>16.102400526240878</v>
      </c>
      <c r="V237" s="278">
        <f>IF(V$93=0,0,V$93/CHI!V$11*1000)</f>
        <v>18.844172347544006</v>
      </c>
      <c r="W237" s="278">
        <f>IF(W$93=0,0,W$93/CHI!W$11*1000)</f>
        <v>17.529897716872021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4.5847866639816859</v>
      </c>
      <c r="C238" s="279">
        <f>IF(C$107=0,0,C$107/CHI!C$11*1000)</f>
        <v>4.5001282311906978</v>
      </c>
      <c r="D238" s="279">
        <f>IF(D$107=0,0,D$107/CHI!D$11*1000)</f>
        <v>4.2110386703398763</v>
      </c>
      <c r="E238" s="279">
        <f>IF(E$107=0,0,E$107/CHI!E$11*1000)</f>
        <v>4.0946581334553755</v>
      </c>
      <c r="F238" s="279">
        <f>IF(F$107=0,0,F$107/CHI!F$11*1000)</f>
        <v>3.9173412673833052</v>
      </c>
      <c r="G238" s="279">
        <f>IF(G$107=0,0,G$107/CHI!G$11*1000)</f>
        <v>4.0614003521613702</v>
      </c>
      <c r="H238" s="279">
        <f>IF(H$107=0,0,H$107/CHI!H$11*1000)</f>
        <v>4.0363874885153912</v>
      </c>
      <c r="I238" s="279">
        <f>IF(I$107=0,0,I$107/CHI!I$11*1000)</f>
        <v>3.940586137411108</v>
      </c>
      <c r="J238" s="279">
        <f>IF(J$107=0,0,J$107/CHI!J$11*1000)</f>
        <v>4.0606986038904429</v>
      </c>
      <c r="K238" s="279">
        <f>IF(K$107=0,0,K$107/CHI!K$11*1000)</f>
        <v>3.8960184151479536</v>
      </c>
      <c r="L238" s="279">
        <f>IF(L$107=0,0,L$107/CHI!L$11*1000)</f>
        <v>3.8818053401670629</v>
      </c>
      <c r="M238" s="279">
        <f>IF(M$107=0,0,M$107/CHI!M$11*1000)</f>
        <v>3.7170296664125391</v>
      </c>
      <c r="N238" s="279">
        <f>IF(N$107=0,0,N$107/CHI!N$11*1000)</f>
        <v>3.3033555707536251</v>
      </c>
      <c r="O238" s="279">
        <f>IF(O$107=0,0,O$107/CHI!O$11*1000)</f>
        <v>3.9117752928907099</v>
      </c>
      <c r="P238" s="279">
        <f>IF(P$107=0,0,P$107/CHI!P$11*1000)</f>
        <v>3.6998390107435659</v>
      </c>
      <c r="Q238" s="279">
        <f>IF(Q$107=0,0,Q$107/CHI!Q$11*1000)</f>
        <v>4.0987779176148118</v>
      </c>
      <c r="R238" s="279">
        <f>IF(R$107=0,0,R$107/CHI!R$11*1000)</f>
        <v>4.3329946753677282</v>
      </c>
      <c r="S238" s="279">
        <f>IF(S$107=0,0,S$107/CHI!S$11*1000)</f>
        <v>4.174135990858594</v>
      </c>
      <c r="T238" s="279">
        <f>IF(T$107=0,0,T$107/CHI!T$11*1000)</f>
        <v>4.1768569355579857</v>
      </c>
      <c r="U238" s="279">
        <f>IF(U$107=0,0,U$107/CHI!U$11*1000)</f>
        <v>4.0896953042051019</v>
      </c>
      <c r="V238" s="279">
        <f>IF(V$107=0,0,V$107/CHI!V$11*1000)</f>
        <v>4.9160564984682074</v>
      </c>
      <c r="W238" s="279">
        <f>IF(W$107=0,0,W$107/CHI!W$11*1000)</f>
        <v>4.603725537384638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646.72573874031025</v>
      </c>
      <c r="C240" s="322">
        <f t="shared" si="58"/>
        <v>669.48991869181452</v>
      </c>
      <c r="D240" s="322">
        <f t="shared" si="58"/>
        <v>654.0464131153484</v>
      </c>
      <c r="E240" s="322">
        <f t="shared" si="58"/>
        <v>610.89333327338511</v>
      </c>
      <c r="F240" s="322">
        <f t="shared" si="58"/>
        <v>603.92483768325008</v>
      </c>
      <c r="G240" s="322">
        <f t="shared" si="58"/>
        <v>613.04272630474395</v>
      </c>
      <c r="H240" s="322">
        <f t="shared" si="58"/>
        <v>653.07094522136288</v>
      </c>
      <c r="I240" s="322">
        <f t="shared" si="58"/>
        <v>626.99907933355803</v>
      </c>
      <c r="J240" s="322">
        <f t="shared" si="58"/>
        <v>647.54545125564869</v>
      </c>
      <c r="K240" s="322">
        <f t="shared" si="58"/>
        <v>679.08202936500004</v>
      </c>
      <c r="L240" s="322">
        <f t="shared" si="58"/>
        <v>704.08517648868269</v>
      </c>
      <c r="M240" s="322">
        <f t="shared" si="58"/>
        <v>819.10867063107253</v>
      </c>
      <c r="N240" s="322">
        <f t="shared" si="58"/>
        <v>806.26818173464301</v>
      </c>
      <c r="O240" s="322">
        <f t="shared" si="58"/>
        <v>656.48323292546752</v>
      </c>
      <c r="P240" s="322">
        <f t="shared" si="58"/>
        <v>662.46618580627478</v>
      </c>
      <c r="Q240" s="322">
        <f t="shared" si="58"/>
        <v>621.38908467283318</v>
      </c>
      <c r="R240" s="322">
        <f t="shared" si="58"/>
        <v>561.88807335783576</v>
      </c>
      <c r="S240" s="322">
        <f t="shared" si="58"/>
        <v>644.25145367695904</v>
      </c>
      <c r="T240" s="322">
        <f t="shared" si="58"/>
        <v>756.76273361541041</v>
      </c>
      <c r="U240" s="322">
        <f t="shared" si="58"/>
        <v>663.93958231986585</v>
      </c>
      <c r="V240" s="322">
        <f t="shared" si="58"/>
        <v>262.70609123691906</v>
      </c>
      <c r="W240" s="322">
        <f t="shared" si="58"/>
        <v>341.94530803728725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1.5573948813403355</v>
      </c>
      <c r="C241" s="275">
        <f>IF(C$111=0,0,C$111/CHI!C$12*1000)</f>
        <v>1.5956836857709138</v>
      </c>
      <c r="D241" s="275">
        <f>IF(D$111=0,0,D$111/CHI!D$12*1000)</f>
        <v>1.5442982238554053</v>
      </c>
      <c r="E241" s="275">
        <f>IF(E$111=0,0,E$111/CHI!E$12*1000)</f>
        <v>1.386333048269736</v>
      </c>
      <c r="F241" s="275">
        <f>IF(F$111=0,0,F$111/CHI!F$12*1000)</f>
        <v>1.365680650035666</v>
      </c>
      <c r="G241" s="275">
        <f>IF(G$111=0,0,G$111/CHI!G$12*1000)</f>
        <v>1.4262001359165806</v>
      </c>
      <c r="H241" s="275">
        <f>IF(H$111=0,0,H$111/CHI!H$12*1000)</f>
        <v>1.6163859406932697</v>
      </c>
      <c r="I241" s="275">
        <f>IF(I$111=0,0,I$111/CHI!I$12*1000)</f>
        <v>1.5535369971396931</v>
      </c>
      <c r="J241" s="275">
        <f>IF(J$111=0,0,J$111/CHI!J$12*1000)</f>
        <v>1.6641901130463761</v>
      </c>
      <c r="K241" s="275">
        <f>IF(K$111=0,0,K$111/CHI!K$12*1000)</f>
        <v>1.8108730690101138</v>
      </c>
      <c r="L241" s="275">
        <f>IF(L$111=0,0,L$111/CHI!L$12*1000)</f>
        <v>1.8538045963918315</v>
      </c>
      <c r="M241" s="275">
        <f>IF(M$111=0,0,M$111/CHI!M$12*1000)</f>
        <v>2.2375638944046061</v>
      </c>
      <c r="N241" s="275">
        <f>IF(N$111=0,0,N$111/CHI!N$12*1000)</f>
        <v>2.0044095183440334</v>
      </c>
      <c r="O241" s="275">
        <f>IF(O$111=0,0,O$111/CHI!O$12*1000)</f>
        <v>1.6907027960890011</v>
      </c>
      <c r="P241" s="275">
        <f>IF(P$111=0,0,P$111/CHI!P$12*1000)</f>
        <v>1.6780344102544527</v>
      </c>
      <c r="Q241" s="275">
        <f>IF(Q$111=0,0,Q$111/CHI!Q$12*1000)</f>
        <v>1.712508318859262</v>
      </c>
      <c r="R241" s="275">
        <f>IF(R$111=0,0,R$111/CHI!R$12*1000)</f>
        <v>1.464154502885149</v>
      </c>
      <c r="S241" s="275">
        <f>IF(S$111=0,0,S$111/CHI!S$12*1000)</f>
        <v>1.8470994144416077</v>
      </c>
      <c r="T241" s="275">
        <f>IF(T$111=0,0,T$111/CHI!T$12*1000)</f>
        <v>2.5633546287792326</v>
      </c>
      <c r="U241" s="275">
        <f>IF(U$111=0,0,U$111/CHI!U$12*1000)</f>
        <v>2.4941812970668233</v>
      </c>
      <c r="V241" s="275">
        <f>IF(V$111=0,0,V$111/CHI!V$12*1000)</f>
        <v>1.0124134245715499</v>
      </c>
      <c r="W241" s="275">
        <f>IF(W$111=0,0,W$111/CHI!W$12*1000)</f>
        <v>1.3264084481707679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12.428204308124268</v>
      </c>
      <c r="C242" s="276">
        <f>IF(C$112=0,0,C$112/CHI!C$12*1000)</f>
        <v>12.733753716227822</v>
      </c>
      <c r="D242" s="276">
        <f>IF(D$112=0,0,D$112/CHI!D$12*1000)</f>
        <v>12.323691357088917</v>
      </c>
      <c r="E242" s="276">
        <f>IF(E$112=0,0,E$112/CHI!E$12*1000)</f>
        <v>11.063109664372792</v>
      </c>
      <c r="F242" s="276">
        <f>IF(F$112=0,0,F$112/CHI!F$12*1000)</f>
        <v>10.898300965062777</v>
      </c>
      <c r="G242" s="276">
        <f>IF(G$112=0,0,G$112/CHI!G$12*1000)</f>
        <v>11.381253968287842</v>
      </c>
      <c r="H242" s="276">
        <f>IF(H$112=0,0,H$112/CHI!H$12*1000)</f>
        <v>12.898960278093798</v>
      </c>
      <c r="I242" s="276">
        <f>IF(I$112=0,0,I$112/CHI!I$12*1000)</f>
        <v>12.397417913731214</v>
      </c>
      <c r="J242" s="276">
        <f>IF(J$112=0,0,J$112/CHI!J$12*1000)</f>
        <v>13.280443502357313</v>
      </c>
      <c r="K242" s="276">
        <f>IF(K$112=0,0,K$112/CHI!K$12*1000)</f>
        <v>14.450991683219433</v>
      </c>
      <c r="L242" s="276">
        <f>IF(L$112=0,0,L$112/CHI!L$12*1000)</f>
        <v>14.793590596284197</v>
      </c>
      <c r="M242" s="276">
        <f>IF(M$112=0,0,M$112/CHI!M$12*1000)</f>
        <v>17.856037389958264</v>
      </c>
      <c r="N242" s="276">
        <f>IF(N$112=0,0,N$112/CHI!N$12*1000)</f>
        <v>15.995436552153912</v>
      </c>
      <c r="O242" s="276">
        <f>IF(O$112=0,0,O$112/CHI!O$12*1000)</f>
        <v>13.492018001258121</v>
      </c>
      <c r="P242" s="276">
        <f>IF(P$112=0,0,P$112/CHI!P$12*1000)</f>
        <v>13.390922711108972</v>
      </c>
      <c r="Q242" s="276">
        <f>IF(Q$112=0,0,Q$112/CHI!Q$12*1000)</f>
        <v>13.666028777382568</v>
      </c>
      <c r="R242" s="276">
        <f>IF(R$112=0,0,R$112/CHI!R$12*1000)</f>
        <v>11.684134523966138</v>
      </c>
      <c r="S242" s="276">
        <f>IF(S$112=0,0,S$112/CHI!S$12*1000)</f>
        <v>14.740082412714971</v>
      </c>
      <c r="T242" s="276">
        <f>IF(T$112=0,0,T$112/CHI!T$12*1000)</f>
        <v>20.455887856281247</v>
      </c>
      <c r="U242" s="276">
        <f>IF(U$112=0,0,U$112/CHI!U$12*1000)</f>
        <v>19.903876090032472</v>
      </c>
      <c r="V242" s="276">
        <f>IF(V$112=0,0,V$112/CHI!V$12*1000)</f>
        <v>8.0791846920892443</v>
      </c>
      <c r="W242" s="276">
        <f>IF(W$112=0,0,W$112/CHI!W$12*1000)</f>
        <v>10.58490392346804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15.238115887615225</v>
      </c>
      <c r="C243" s="276">
        <f>IF(C$113=0,0,C$113/CHI!C$12*1000)</f>
        <v>15.612747425256631</v>
      </c>
      <c r="D243" s="276">
        <f>IF(D$113=0,0,D$113/CHI!D$12*1000)</f>
        <v>15.109973444817408</v>
      </c>
      <c r="E243" s="276">
        <f>IF(E$113=0,0,E$113/CHI!E$12*1000)</f>
        <v>13.564384923484711</v>
      </c>
      <c r="F243" s="276">
        <f>IF(F$113=0,0,F$113/CHI!F$12*1000)</f>
        <v>13.362314375148824</v>
      </c>
      <c r="G243" s="276">
        <f>IF(G$113=0,0,G$113/CHI!G$12*1000)</f>
        <v>13.954458956052159</v>
      </c>
      <c r="H243" s="276">
        <f>IF(H$113=0,0,H$113/CHI!H$12*1000)</f>
        <v>15.815305789497764</v>
      </c>
      <c r="I243" s="276">
        <f>IF(I$113=0,0,I$113/CHI!I$12*1000)</f>
        <v>15.200368950576497</v>
      </c>
      <c r="J243" s="276">
        <f>IF(J$113=0,0,J$113/CHI!J$12*1000)</f>
        <v>16.283039135071142</v>
      </c>
      <c r="K243" s="276">
        <f>IF(K$113=0,0,K$113/CHI!K$12*1000)</f>
        <v>17.718238331173374</v>
      </c>
      <c r="L243" s="276">
        <f>IF(L$113=0,0,L$113/CHI!L$12*1000)</f>
        <v>18.138295952598153</v>
      </c>
      <c r="M243" s="276">
        <f>IF(M$113=0,0,M$113/CHI!M$12*1000)</f>
        <v>21.893135991006254</v>
      </c>
      <c r="N243" s="276">
        <f>IF(N$113=0,0,N$113/CHI!N$12*1000)</f>
        <v>19.611869085173119</v>
      </c>
      <c r="O243" s="276">
        <f>IF(O$113=0,0,O$113/CHI!O$12*1000)</f>
        <v>16.542448833623268</v>
      </c>
      <c r="P243" s="276">
        <f>IF(P$113=0,0,P$113/CHI!P$12*1000)</f>
        <v>16.418496755849826</v>
      </c>
      <c r="Q243" s="276">
        <f>IF(Q$113=0,0,Q$113/CHI!Q$12*1000)</f>
        <v>16.755801970290388</v>
      </c>
      <c r="R243" s="276">
        <f>IF(R$113=0,0,R$113/CHI!R$12*1000)</f>
        <v>14.325818236371852</v>
      </c>
      <c r="S243" s="276">
        <f>IF(S$113=0,0,S$113/CHI!S$12*1000)</f>
        <v>18.072690022574079</v>
      </c>
      <c r="T243" s="276">
        <f>IF(T$113=0,0,T$113/CHI!T$12*1000)</f>
        <v>25.080790596137156</v>
      </c>
      <c r="U243" s="276">
        <f>IF(U$113=0,0,U$113/CHI!U$12*1000)</f>
        <v>24.403973651638811</v>
      </c>
      <c r="V243" s="276">
        <f>IF(V$113=0,0,V$113/CHI!V$12*1000)</f>
        <v>9.905819824270619</v>
      </c>
      <c r="W243" s="276">
        <f>IF(W$113=0,0,W$113/CHI!W$12*1000)</f>
        <v>12.978060920646582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28.216871336968175</v>
      </c>
      <c r="C244" s="276">
        <f>IF(C$114=0,0,C$114/CHI!C$12*1000)</f>
        <v>28.910587671347134</v>
      </c>
      <c r="D244" s="276">
        <f>IF(D$114=0,0,D$114/CHI!D$12*1000)</f>
        <v>27.979586173375907</v>
      </c>
      <c r="E244" s="276">
        <f>IF(E$114=0,0,E$114/CHI!E$12*1000)</f>
        <v>25.117574047468327</v>
      </c>
      <c r="F244" s="276">
        <f>IF(F$114=0,0,F$114/CHI!F$12*1000)</f>
        <v>24.743394017244359</v>
      </c>
      <c r="G244" s="276">
        <f>IF(G$114=0,0,G$114/CHI!G$12*1000)</f>
        <v>25.839885707914071</v>
      </c>
      <c r="H244" s="276">
        <f>IF(H$114=0,0,H$114/CHI!H$12*1000)</f>
        <v>29.285671004757393</v>
      </c>
      <c r="I244" s="276">
        <f>IF(I$114=0,0,I$114/CHI!I$12*1000)</f>
        <v>28.146974213620268</v>
      </c>
      <c r="J244" s="276">
        <f>IF(J$114=0,0,J$114/CHI!J$12*1000)</f>
        <v>30.151786719416094</v>
      </c>
      <c r="K244" s="276">
        <f>IF(K$114=0,0,K$114/CHI!K$12*1000)</f>
        <v>32.809387656304281</v>
      </c>
      <c r="L244" s="276">
        <f>IF(L$114=0,0,L$114/CHI!L$12*1000)</f>
        <v>33.587220817915089</v>
      </c>
      <c r="M244" s="276">
        <f>IF(M$114=0,0,M$114/CHI!M$12*1000)</f>
        <v>40.540169531264148</v>
      </c>
      <c r="N244" s="276">
        <f>IF(N$114=0,0,N$114/CHI!N$12*1000)</f>
        <v>36.315879911607581</v>
      </c>
      <c r="O244" s="276">
        <f>IF(O$114=0,0,O$114/CHI!O$12*1000)</f>
        <v>30.632143355472138</v>
      </c>
      <c r="P244" s="276">
        <f>IF(P$114=0,0,P$114/CHI!P$12*1000)</f>
        <v>30.402617615132698</v>
      </c>
      <c r="Q244" s="276">
        <f>IF(Q$114=0,0,Q$114/CHI!Q$12*1000)</f>
        <v>31.027215689287878</v>
      </c>
      <c r="R244" s="276">
        <f>IF(R$114=0,0,R$114/CHI!R$12*1000)</f>
        <v>26.527542706315469</v>
      </c>
      <c r="S244" s="276">
        <f>IF(S$114=0,0,S$114/CHI!S$12*1000)</f>
        <v>33.465736370619631</v>
      </c>
      <c r="T244" s="276">
        <f>IF(T$114=0,0,T$114/CHI!T$12*1000)</f>
        <v>46.442844148194737</v>
      </c>
      <c r="U244" s="276">
        <f>IF(U$114=0,0,U$114/CHI!U$12*1000)</f>
        <v>45.189562129443878</v>
      </c>
      <c r="V244" s="276">
        <f>IF(V$114=0,0,V$114/CHI!V$12*1000)</f>
        <v>18.342900495710595</v>
      </c>
      <c r="W244" s="276">
        <f>IF(W$114=0,0,W$114/CHI!W$12*1000)</f>
        <v>24.0318604939111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25.582688226903919</v>
      </c>
      <c r="C245" s="277">
        <f>IF(C$115=0,0,C$115/CHI!C$12*1000)</f>
        <v>24.890976852281309</v>
      </c>
      <c r="D245" s="277">
        <f>IF(D$115=0,0,D$115/CHI!D$12*1000)</f>
        <v>22.601371436882211</v>
      </c>
      <c r="E245" s="277">
        <f>IF(E$115=0,0,E$115/CHI!E$12*1000)</f>
        <v>20.791696204462458</v>
      </c>
      <c r="F245" s="277">
        <f>IF(F$115=0,0,F$115/CHI!F$12*1000)</f>
        <v>20.856250078572138</v>
      </c>
      <c r="G245" s="277">
        <f>IF(G$115=0,0,G$115/CHI!G$12*1000)</f>
        <v>21.795907991780229</v>
      </c>
      <c r="H245" s="277">
        <f>IF(H$115=0,0,H$115/CHI!H$12*1000)</f>
        <v>22.75391461394296</v>
      </c>
      <c r="I245" s="277">
        <f>IF(I$115=0,0,I$115/CHI!I$12*1000)</f>
        <v>20.871444558207266</v>
      </c>
      <c r="J245" s="277">
        <f>IF(J$115=0,0,J$115/CHI!J$12*1000)</f>
        <v>22.39317424500091</v>
      </c>
      <c r="K245" s="277">
        <f>IF(K$115=0,0,K$115/CHI!K$12*1000)</f>
        <v>23.023707614959882</v>
      </c>
      <c r="L245" s="277">
        <f>IF(L$115=0,0,L$115/CHI!L$12*1000)</f>
        <v>24.655357257068371</v>
      </c>
      <c r="M245" s="277">
        <f>IF(M$115=0,0,M$115/CHI!M$12*1000)</f>
        <v>29.772564668068295</v>
      </c>
      <c r="N245" s="277">
        <f>IF(N$115=0,0,N$115/CHI!N$12*1000)</f>
        <v>28.686561201361783</v>
      </c>
      <c r="O245" s="277">
        <f>IF(O$115=0,0,O$115/CHI!O$12*1000)</f>
        <v>24.793450569212578</v>
      </c>
      <c r="P245" s="277">
        <f>IF(P$115=0,0,P$115/CHI!P$12*1000)</f>
        <v>23.692543338540784</v>
      </c>
      <c r="Q245" s="277">
        <f>IF(Q$115=0,0,Q$115/CHI!Q$12*1000)</f>
        <v>23.650687821433888</v>
      </c>
      <c r="R245" s="277">
        <f>IF(R$115=0,0,R$115/CHI!R$12*1000)</f>
        <v>21.705259581332538</v>
      </c>
      <c r="S245" s="277">
        <f>IF(S$115=0,0,S$115/CHI!S$12*1000)</f>
        <v>25.541647806040107</v>
      </c>
      <c r="T245" s="277">
        <f>IF(T$115=0,0,T$115/CHI!T$12*1000)</f>
        <v>28.474710627713154</v>
      </c>
      <c r="U245" s="277">
        <f>IF(U$115=0,0,U$115/CHI!U$12*1000)</f>
        <v>24.893925201049914</v>
      </c>
      <c r="V245" s="277">
        <f>IF(V$115=0,0,V$115/CHI!V$12*1000)</f>
        <v>9.8911986867742172</v>
      </c>
      <c r="W245" s="277">
        <f>IF(W$115=0,0,W$115/CHI!W$12*1000)</f>
        <v>12.895183054006033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343.10416116620422</v>
      </c>
      <c r="C246" s="278">
        <f>IF(C$121=0,0,C$121/CHI!C$12*1000)</f>
        <v>365.32944329742514</v>
      </c>
      <c r="D246" s="278">
        <f>IF(D$121=0,0,D$121/CHI!D$12*1000)</f>
        <v>367.96280958111873</v>
      </c>
      <c r="E246" s="278">
        <f>IF(E$121=0,0,E$121/CHI!E$12*1000)</f>
        <v>348.36081960543618</v>
      </c>
      <c r="F246" s="278">
        <f>IF(F$121=0,0,F$121/CHI!F$12*1000)</f>
        <v>342.84575272691552</v>
      </c>
      <c r="G246" s="278">
        <f>IF(G$121=0,0,G$121/CHI!G$12*1000)</f>
        <v>342.29427571764899</v>
      </c>
      <c r="H246" s="278">
        <f>IF(H$121=0,0,H$121/CHI!H$12*1000)</f>
        <v>362.60262303990282</v>
      </c>
      <c r="I246" s="278">
        <f>IF(I$121=0,0,I$121/CHI!I$12*1000)</f>
        <v>353.88856949355107</v>
      </c>
      <c r="J246" s="278">
        <f>IF(J$121=0,0,J$121/CHI!J$12*1000)</f>
        <v>357.53611488462457</v>
      </c>
      <c r="K246" s="278">
        <f>IF(K$121=0,0,K$121/CHI!K$12*1000)</f>
        <v>374.40711031421694</v>
      </c>
      <c r="L246" s="278">
        <f>IF(L$121=0,0,L$121/CHI!L$12*1000)</f>
        <v>384.58605981260524</v>
      </c>
      <c r="M246" s="278">
        <f>IF(M$121=0,0,M$121/CHI!M$12*1000)</f>
        <v>436.91587088782978</v>
      </c>
      <c r="N246" s="278">
        <f>IF(N$121=0,0,N$121/CHI!N$12*1000)</f>
        <v>443.42779788568345</v>
      </c>
      <c r="O246" s="278">
        <f>IF(O$121=0,0,O$121/CHI!O$12*1000)</f>
        <v>349.64363510065056</v>
      </c>
      <c r="P246" s="278">
        <f>IF(P$121=0,0,P$121/CHI!P$12*1000)</f>
        <v>362.07690335162965</v>
      </c>
      <c r="Q246" s="278">
        <f>IF(Q$121=0,0,Q$121/CHI!Q$12*1000)</f>
        <v>324.36776763837719</v>
      </c>
      <c r="R246" s="278">
        <f>IF(R$121=0,0,R$121/CHI!R$12*1000)</f>
        <v>295.53916858681697</v>
      </c>
      <c r="S246" s="278">
        <f>IF(S$121=0,0,S$121/CHI!S$12*1000)</f>
        <v>327.00221080063932</v>
      </c>
      <c r="T246" s="278">
        <f>IF(T$121=0,0,T$121/CHI!T$12*1000)</f>
        <v>374.32281684830144</v>
      </c>
      <c r="U246" s="278">
        <f>IF(U$121=0,0,U$121/CHI!U$12*1000)</f>
        <v>317.48692841437168</v>
      </c>
      <c r="V246" s="278">
        <f>IF(V$121=0,0,V$121/CHI!V$12*1000)</f>
        <v>124.15703823045185</v>
      </c>
      <c r="W246" s="278">
        <f>IF(W$121=0,0,W$121/CHI!W$12*1000)</f>
        <v>161.06952179837901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102.49088438607968</v>
      </c>
      <c r="C247" s="278">
        <f>IF(C$134=0,0,C$134/CHI!C$12*1000)</f>
        <v>100.59642544818806</v>
      </c>
      <c r="D247" s="278">
        <f>IF(D$134=0,0,D$134/CHI!D$12*1000)</f>
        <v>92.031816245393316</v>
      </c>
      <c r="E247" s="278">
        <f>IF(E$134=0,0,E$134/CHI!E$12*1000)</f>
        <v>84.755763074799702</v>
      </c>
      <c r="F247" s="278">
        <f>IF(F$134=0,0,F$134/CHI!F$12*1000)</f>
        <v>84.834524626949431</v>
      </c>
      <c r="G247" s="278">
        <f>IF(G$134=0,0,G$134/CHI!G$12*1000)</f>
        <v>88.411260848648354</v>
      </c>
      <c r="H247" s="278">
        <f>IF(H$134=0,0,H$134/CHI!H$12*1000)</f>
        <v>92.664778365488942</v>
      </c>
      <c r="I247" s="278">
        <f>IF(I$134=0,0,I$134/CHI!I$12*1000)</f>
        <v>85.459358555682343</v>
      </c>
      <c r="J247" s="278">
        <f>IF(J$134=0,0,J$134/CHI!J$12*1000)</f>
        <v>91.308937536648429</v>
      </c>
      <c r="K247" s="278">
        <f>IF(K$134=0,0,K$134/CHI!K$12*1000)</f>
        <v>94.243528143977528</v>
      </c>
      <c r="L247" s="278">
        <f>IF(L$134=0,0,L$134/CHI!L$12*1000)</f>
        <v>100.58871894199955</v>
      </c>
      <c r="M247" s="278">
        <f>IF(M$134=0,0,M$134/CHI!M$12*1000)</f>
        <v>120.99286608335882</v>
      </c>
      <c r="N247" s="278">
        <f>IF(N$134=0,0,N$134/CHI!N$12*1000)</f>
        <v>116.80443152972856</v>
      </c>
      <c r="O247" s="278">
        <f>IF(O$134=0,0,O$134/CHI!O$12*1000)</f>
        <v>100.2096124376263</v>
      </c>
      <c r="P247" s="278">
        <f>IF(P$134=0,0,P$134/CHI!P$12*1000)</f>
        <v>96.432729151997393</v>
      </c>
      <c r="Q247" s="278">
        <f>IF(Q$134=0,0,Q$134/CHI!Q$12*1000)</f>
        <v>95.577990520722153</v>
      </c>
      <c r="R247" s="278">
        <f>IF(R$134=0,0,R$134/CHI!R$12*1000)</f>
        <v>87.500770265942023</v>
      </c>
      <c r="S247" s="278">
        <f>IF(S$134=0,0,S$134/CHI!S$12*1000)</f>
        <v>102.4433890161514</v>
      </c>
      <c r="T247" s="278">
        <f>IF(T$134=0,0,T$134/CHI!T$12*1000)</f>
        <v>114.77488832319393</v>
      </c>
      <c r="U247" s="278">
        <f>IF(U$134=0,0,U$134/CHI!U$12*1000)</f>
        <v>99.90211827946591</v>
      </c>
      <c r="V247" s="278">
        <f>IF(V$134=0,0,V$134/CHI!V$12*1000)</f>
        <v>39.654805767308446</v>
      </c>
      <c r="W247" s="278">
        <f>IF(W$134=0,0,W$134/CHI!W$12*1000)</f>
        <v>51.685947521680419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91.734978769991997</v>
      </c>
      <c r="C248" s="278">
        <f>IF(C$142=0,0,C$142/CHI!C$12*1000)</f>
        <v>92.799490131339653</v>
      </c>
      <c r="D248" s="278">
        <f>IF(D$142=0,0,D$142/CHI!D$12*1000)</f>
        <v>88.342201593848657</v>
      </c>
      <c r="E248" s="278">
        <f>IF(E$142=0,0,E$142/CHI!E$12*1000)</f>
        <v>82.377920721814604</v>
      </c>
      <c r="F248" s="278">
        <f>IF(F$142=0,0,F$142/CHI!F$12*1000)</f>
        <v>81.892609538319093</v>
      </c>
      <c r="G248" s="278">
        <f>IF(G$142=0,0,G$142/CHI!G$12*1000)</f>
        <v>83.788654151989888</v>
      </c>
      <c r="H248" s="278">
        <f>IF(H$142=0,0,H$142/CHI!H$12*1000)</f>
        <v>88.061930189105226</v>
      </c>
      <c r="I248" s="278">
        <f>IF(I$142=0,0,I$142/CHI!I$12*1000)</f>
        <v>83.17429708325264</v>
      </c>
      <c r="J248" s="278">
        <f>IF(J$142=0,0,J$142/CHI!J$12*1000)</f>
        <v>86.746888156436626</v>
      </c>
      <c r="K248" s="278">
        <f>IF(K$142=0,0,K$142/CHI!K$12*1000)</f>
        <v>89.953432105957617</v>
      </c>
      <c r="L248" s="278">
        <f>IF(L$142=0,0,L$142/CHI!L$12*1000)</f>
        <v>94.490378956542486</v>
      </c>
      <c r="M248" s="278">
        <f>IF(M$142=0,0,M$142/CHI!M$12*1000)</f>
        <v>111.01025222008086</v>
      </c>
      <c r="N248" s="278">
        <f>IF(N$142=0,0,N$142/CHI!N$12*1000)</f>
        <v>109.47974965986076</v>
      </c>
      <c r="O248" s="278">
        <f>IF(O$142=0,0,O$142/CHI!O$12*1000)</f>
        <v>90.849387352801102</v>
      </c>
      <c r="P248" s="278">
        <f>IF(P$142=0,0,P$142/CHI!P$12*1000)</f>
        <v>89.958626492424344</v>
      </c>
      <c r="Q248" s="278">
        <f>IF(Q$142=0,0,Q$142/CHI!Q$12*1000)</f>
        <v>85.632001527784652</v>
      </c>
      <c r="R248" s="278">
        <f>IF(R$142=0,0,R$142/CHI!R$12*1000)</f>
        <v>78.347688700605616</v>
      </c>
      <c r="S248" s="278">
        <f>IF(S$142=0,0,S$142/CHI!S$12*1000)</f>
        <v>89.860391738916334</v>
      </c>
      <c r="T248" s="278">
        <f>IF(T$142=0,0,T$142/CHI!T$12*1000)</f>
        <v>101.24039181276588</v>
      </c>
      <c r="U248" s="278">
        <f>IF(U$142=0,0,U$142/CHI!U$12*1000)</f>
        <v>87.429328133810387</v>
      </c>
      <c r="V248" s="278">
        <f>IF(V$142=0,0,V$142/CHI!V$12*1000)</f>
        <v>34.518836560599681</v>
      </c>
      <c r="W248" s="278">
        <f>IF(W$142=0,0,W$142/CHI!W$12*1000)</f>
        <v>44.912434404733268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26.37243977708243</v>
      </c>
      <c r="C249" s="279">
        <f>IF(C$156=0,0,C$156/CHI!C$12*1000)</f>
        <v>27.020810463977764</v>
      </c>
      <c r="D249" s="279">
        <f>IF(D$156=0,0,D$156/CHI!D$12*1000)</f>
        <v>26.150665058967828</v>
      </c>
      <c r="E249" s="279">
        <f>IF(E$156=0,0,E$156/CHI!E$12*1000)</f>
        <v>23.475731983276699</v>
      </c>
      <c r="F249" s="279">
        <f>IF(F$156=0,0,F$156/CHI!F$12*1000)</f>
        <v>23.126010705002301</v>
      </c>
      <c r="G249" s="279">
        <f>IF(G$156=0,0,G$156/CHI!G$12*1000)</f>
        <v>24.150828826505833</v>
      </c>
      <c r="H249" s="279">
        <f>IF(H$156=0,0,H$156/CHI!H$12*1000)</f>
        <v>27.371375999880762</v>
      </c>
      <c r="I249" s="279">
        <f>IF(I$156=0,0,I$156/CHI!I$12*1000)</f>
        <v>26.30711156779692</v>
      </c>
      <c r="J249" s="279">
        <f>IF(J$156=0,0,J$156/CHI!J$12*1000)</f>
        <v>28.180876963047254</v>
      </c>
      <c r="K249" s="279">
        <f>IF(K$156=0,0,K$156/CHI!K$12*1000)</f>
        <v>30.664760446180875</v>
      </c>
      <c r="L249" s="279">
        <f>IF(L$156=0,0,L$156/CHI!L$12*1000)</f>
        <v>31.391749557277805</v>
      </c>
      <c r="M249" s="279">
        <f>IF(M$156=0,0,M$156/CHI!M$12*1000)</f>
        <v>37.890209965101427</v>
      </c>
      <c r="N249" s="279">
        <f>IF(N$156=0,0,N$156/CHI!N$12*1000)</f>
        <v>33.942046390729843</v>
      </c>
      <c r="O249" s="279">
        <f>IF(O$156=0,0,O$156/CHI!O$12*1000)</f>
        <v>28.629834478734434</v>
      </c>
      <c r="P249" s="279">
        <f>IF(P$156=0,0,P$156/CHI!P$12*1000)</f>
        <v>28.41531197933665</v>
      </c>
      <c r="Q249" s="279">
        <f>IF(Q$156=0,0,Q$156/CHI!Q$12*1000)</f>
        <v>28.999082408695273</v>
      </c>
      <c r="R249" s="279">
        <f>IF(R$156=0,0,R$156/CHI!R$12*1000)</f>
        <v>24.793536253599985</v>
      </c>
      <c r="S249" s="279">
        <f>IF(S$156=0,0,S$156/CHI!S$12*1000)</f>
        <v>31.278206094861588</v>
      </c>
      <c r="T249" s="279">
        <f>IF(T$156=0,0,T$156/CHI!T$12*1000)</f>
        <v>43.407048774043616</v>
      </c>
      <c r="U249" s="279">
        <f>IF(U$156=0,0,U$156/CHI!U$12*1000)</f>
        <v>42.235689122986059</v>
      </c>
      <c r="V249" s="279">
        <f>IF(V$156=0,0,V$156/CHI!V$12*1000)</f>
        <v>17.143893555142828</v>
      </c>
      <c r="W249" s="279">
        <f>IF(W$156=0,0,W$156/CHI!W$12*1000)</f>
        <v>22.460987472292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NL: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13694.075945331047</v>
      </c>
      <c r="C5" s="225">
        <f t="shared" si="0"/>
        <v>13492.621244053827</v>
      </c>
      <c r="D5" s="225">
        <f t="shared" si="0"/>
        <v>14453.775291990614</v>
      </c>
      <c r="E5" s="225">
        <f t="shared" si="0"/>
        <v>16175.056559440927</v>
      </c>
      <c r="F5" s="225">
        <f t="shared" si="0"/>
        <v>16061.351536114149</v>
      </c>
      <c r="G5" s="225">
        <f t="shared" si="0"/>
        <v>16148.283511561091</v>
      </c>
      <c r="H5" s="225">
        <f t="shared" si="0"/>
        <v>15949.073337961985</v>
      </c>
      <c r="I5" s="225">
        <f t="shared" si="0"/>
        <v>15927.610809629487</v>
      </c>
      <c r="J5" s="225">
        <f t="shared" si="0"/>
        <v>14628.984111123988</v>
      </c>
      <c r="K5" s="225">
        <f t="shared" si="0"/>
        <v>15055.18850765513</v>
      </c>
      <c r="L5" s="225">
        <f t="shared" si="0"/>
        <v>16581.164843366936</v>
      </c>
      <c r="M5" s="225">
        <f t="shared" si="0"/>
        <v>15615.107488750407</v>
      </c>
      <c r="N5" s="225">
        <f t="shared" si="0"/>
        <v>16320.904113051314</v>
      </c>
      <c r="O5" s="225">
        <f t="shared" si="0"/>
        <v>15682.246922112379</v>
      </c>
      <c r="P5" s="225">
        <f t="shared" si="0"/>
        <v>15552.105253796086</v>
      </c>
      <c r="Q5" s="225">
        <f t="shared" si="0"/>
        <v>15410.011242788443</v>
      </c>
      <c r="R5" s="225">
        <f t="shared" si="0"/>
        <v>16312.763015664845</v>
      </c>
      <c r="S5" s="225">
        <f t="shared" si="0"/>
        <v>17176.175725980713</v>
      </c>
      <c r="T5" s="225">
        <f t="shared" si="0"/>
        <v>16259.989343958239</v>
      </c>
      <c r="U5" s="225">
        <f t="shared" si="0"/>
        <v>15403.733002924786</v>
      </c>
      <c r="V5" s="225">
        <f t="shared" si="0"/>
        <v>16327.126033629263</v>
      </c>
      <c r="W5" s="225">
        <f t="shared" si="0"/>
        <v>15982.178856476407</v>
      </c>
      <c r="DA5" s="89"/>
    </row>
    <row r="6" spans="1:105" ht="12" customHeight="1" x14ac:dyDescent="0.25">
      <c r="A6" s="55" t="s">
        <v>92</v>
      </c>
      <c r="B6" s="261">
        <v>7.2467723644986446</v>
      </c>
      <c r="C6" s="261">
        <v>7.112860818371324</v>
      </c>
      <c r="D6" s="261">
        <v>7.3692716424799416</v>
      </c>
      <c r="E6" s="261">
        <v>7.3570153397102427</v>
      </c>
      <c r="F6" s="261">
        <v>7.4621514524000423</v>
      </c>
      <c r="G6" s="261">
        <v>7.6902933670530764</v>
      </c>
      <c r="H6" s="261">
        <v>7.9224934058116769</v>
      </c>
      <c r="I6" s="261">
        <v>8.1800048250590027</v>
      </c>
      <c r="J6" s="261">
        <v>7.9442805714690987</v>
      </c>
      <c r="K6" s="261">
        <v>8.5277590830200261</v>
      </c>
      <c r="L6" s="261">
        <v>9.4790370999811149</v>
      </c>
      <c r="M6" s="261">
        <v>9.480569342264868</v>
      </c>
      <c r="N6" s="261">
        <v>8.9994247739454956</v>
      </c>
      <c r="O6" s="261">
        <v>9.0425586548560908</v>
      </c>
      <c r="P6" s="261">
        <v>8.6734572556819582</v>
      </c>
      <c r="Q6" s="261">
        <v>9.5527330857132497</v>
      </c>
      <c r="R6" s="261">
        <v>9.6678033698829804</v>
      </c>
      <c r="S6" s="261">
        <v>9.954986112320082</v>
      </c>
      <c r="T6" s="261">
        <v>10.621539330178971</v>
      </c>
      <c r="U6" s="261">
        <v>9.9510752001910667</v>
      </c>
      <c r="V6" s="261">
        <v>10.494982785853409</v>
      </c>
      <c r="W6" s="261">
        <v>10.643872630895441</v>
      </c>
      <c r="DA6" s="67" t="s">
        <v>1136</v>
      </c>
    </row>
    <row r="7" spans="1:105" ht="12" customHeight="1" x14ac:dyDescent="0.25">
      <c r="A7" s="202" t="s">
        <v>93</v>
      </c>
      <c r="B7" s="226">
        <v>15.023807982789039</v>
      </c>
      <c r="C7" s="226">
        <v>14.74618627004542</v>
      </c>
      <c r="D7" s="226">
        <v>15.27777009693483</v>
      </c>
      <c r="E7" s="226">
        <v>15.25236066910556</v>
      </c>
      <c r="F7" s="226">
        <v>15.47032594932416</v>
      </c>
      <c r="G7" s="226">
        <v>15.943303455194821</v>
      </c>
      <c r="H7" s="226">
        <v>16.42469415169241</v>
      </c>
      <c r="I7" s="226">
        <v>16.958559701975201</v>
      </c>
      <c r="J7" s="226">
        <v>16.46986270078742</v>
      </c>
      <c r="K7" s="226">
        <v>17.679514208894538</v>
      </c>
      <c r="L7" s="226">
        <v>19.656534264213821</v>
      </c>
      <c r="M7" s="226">
        <v>19.654854078689969</v>
      </c>
      <c r="N7" s="226">
        <v>18.65735847060316</v>
      </c>
      <c r="O7" s="226">
        <v>18.746782439200281</v>
      </c>
      <c r="P7" s="226">
        <v>17.981571629690521</v>
      </c>
      <c r="Q7" s="226">
        <v>19.804461955183921</v>
      </c>
      <c r="R7" s="226">
        <v>20.043022484884052</v>
      </c>
      <c r="S7" s="226">
        <v>20.638401801541299</v>
      </c>
      <c r="T7" s="226">
        <v>22.030311198933401</v>
      </c>
      <c r="U7" s="226">
        <v>20.630293806711521</v>
      </c>
      <c r="V7" s="226">
        <v>21.757907966003351</v>
      </c>
      <c r="W7" s="226">
        <v>22.171335733970889</v>
      </c>
      <c r="DA7" s="174" t="s">
        <v>1137</v>
      </c>
    </row>
    <row r="8" spans="1:105" ht="12" customHeight="1" x14ac:dyDescent="0.25">
      <c r="A8" s="202" t="s">
        <v>94</v>
      </c>
      <c r="B8" s="226">
        <v>89.869610068392717</v>
      </c>
      <c r="C8" s="226">
        <v>88.208928894926515</v>
      </c>
      <c r="D8" s="226">
        <v>91.388763947127885</v>
      </c>
      <c r="E8" s="226">
        <v>91.236769501132969</v>
      </c>
      <c r="F8" s="226">
        <v>92.540597050322532</v>
      </c>
      <c r="G8" s="226">
        <v>95.369860048918582</v>
      </c>
      <c r="H8" s="226">
        <v>98.249449180672016</v>
      </c>
      <c r="I8" s="226">
        <v>101.4429330755558</v>
      </c>
      <c r="J8" s="226">
        <v>98.519638995343186</v>
      </c>
      <c r="K8" s="226">
        <v>105.7555481254895</v>
      </c>
      <c r="L8" s="226">
        <v>117.2740551018742</v>
      </c>
      <c r="M8" s="226">
        <v>117.5716618600655</v>
      </c>
      <c r="N8" s="226">
        <v>111.60482965305179</v>
      </c>
      <c r="O8" s="226">
        <v>112.1397471119142</v>
      </c>
      <c r="P8" s="226">
        <v>107.56239913531989</v>
      </c>
      <c r="Q8" s="226">
        <v>118.4665882022468</v>
      </c>
      <c r="R8" s="226">
        <v>119.8936126827527</v>
      </c>
      <c r="S8" s="226">
        <v>123.4550604256996</v>
      </c>
      <c r="T8" s="226">
        <v>131.4253521405092</v>
      </c>
      <c r="U8" s="226">
        <v>123.4065599167326</v>
      </c>
      <c r="V8" s="226">
        <v>130.1517369663359</v>
      </c>
      <c r="W8" s="226">
        <v>131.70964508428759</v>
      </c>
      <c r="DA8" s="174" t="s">
        <v>1138</v>
      </c>
    </row>
    <row r="9" spans="1:105" ht="12" customHeight="1" x14ac:dyDescent="0.25">
      <c r="A9" s="202" t="s">
        <v>95</v>
      </c>
      <c r="B9" s="226">
        <v>103.7950624494394</v>
      </c>
      <c r="C9" s="226">
        <v>101.8770558398931</v>
      </c>
      <c r="D9" s="226">
        <v>105.54961186379229</v>
      </c>
      <c r="E9" s="226">
        <v>105.37406561404219</v>
      </c>
      <c r="F9" s="226">
        <v>106.87992350959161</v>
      </c>
      <c r="G9" s="226">
        <v>110.14758573046559</v>
      </c>
      <c r="H9" s="226">
        <v>113.4733722063568</v>
      </c>
      <c r="I9" s="226">
        <v>117.16169198485019</v>
      </c>
      <c r="J9" s="226">
        <v>113.78542840272451</v>
      </c>
      <c r="K9" s="226">
        <v>122.142554237258</v>
      </c>
      <c r="L9" s="226">
        <v>135.80120325225721</v>
      </c>
      <c r="M9" s="226">
        <v>135.78959534555511</v>
      </c>
      <c r="N9" s="226">
        <v>128.89819211056849</v>
      </c>
      <c r="O9" s="226">
        <v>129.5159959600083</v>
      </c>
      <c r="P9" s="226">
        <v>124.22937995353119</v>
      </c>
      <c r="Q9" s="226">
        <v>136.82319208091059</v>
      </c>
      <c r="R9" s="226">
        <v>138.47133648654739</v>
      </c>
      <c r="S9" s="226">
        <v>142.5846367513229</v>
      </c>
      <c r="T9" s="226">
        <v>152.20092863895761</v>
      </c>
      <c r="U9" s="226">
        <v>142.5286210041395</v>
      </c>
      <c r="V9" s="226">
        <v>150.31897496876999</v>
      </c>
      <c r="W9" s="226">
        <v>153.1752255973511</v>
      </c>
      <c r="DA9" s="174" t="s">
        <v>1139</v>
      </c>
    </row>
    <row r="10" spans="1:105" ht="12" customHeight="1" x14ac:dyDescent="0.25">
      <c r="A10" s="56" t="s">
        <v>96</v>
      </c>
      <c r="B10" s="262">
        <v>73.830824620779254</v>
      </c>
      <c r="C10" s="262">
        <v>68.97136964322857</v>
      </c>
      <c r="D10" s="262">
        <v>67.253969773052148</v>
      </c>
      <c r="E10" s="262">
        <v>68.740566347733846</v>
      </c>
      <c r="F10" s="262">
        <v>70.936444280751346</v>
      </c>
      <c r="G10" s="262">
        <v>73.144214343153948</v>
      </c>
      <c r="H10" s="262">
        <v>69.669410396099764</v>
      </c>
      <c r="I10" s="262">
        <v>68.850378857263166</v>
      </c>
      <c r="J10" s="262">
        <v>66.940936412192173</v>
      </c>
      <c r="K10" s="262">
        <v>68.146131692410989</v>
      </c>
      <c r="L10" s="262">
        <v>79.020832546489984</v>
      </c>
      <c r="M10" s="262">
        <v>79.016581166227681</v>
      </c>
      <c r="N10" s="262">
        <v>80.396698701080183</v>
      </c>
      <c r="O10" s="262">
        <v>82.641479178661001</v>
      </c>
      <c r="P10" s="262">
        <v>76.48962917358007</v>
      </c>
      <c r="Q10" s="262">
        <v>82.078663445258087</v>
      </c>
      <c r="R10" s="262">
        <v>87.766230199446923</v>
      </c>
      <c r="S10" s="262">
        <v>92.468210439317033</v>
      </c>
      <c r="T10" s="262">
        <v>91.735259886072186</v>
      </c>
      <c r="U10" s="262">
        <v>92.619084519541502</v>
      </c>
      <c r="V10" s="262">
        <v>95.699232679714072</v>
      </c>
      <c r="W10" s="262">
        <v>97.054198745988515</v>
      </c>
      <c r="DA10" s="68" t="s">
        <v>1140</v>
      </c>
    </row>
    <row r="11" spans="1:105" ht="12" customHeight="1" x14ac:dyDescent="0.25">
      <c r="A11" s="37" t="s">
        <v>160</v>
      </c>
      <c r="B11" s="228">
        <v>0.17981361222841019</v>
      </c>
      <c r="C11" s="228">
        <v>0.14488986265417689</v>
      </c>
      <c r="D11" s="228">
        <v>0.10926746156499451</v>
      </c>
      <c r="E11" s="228">
        <v>0.1114248051825506</v>
      </c>
      <c r="F11" s="228">
        <v>0.11135212333939309</v>
      </c>
      <c r="G11" s="228">
        <v>7.3536107935334036E-2</v>
      </c>
      <c r="H11" s="228">
        <v>7.2220507024136849E-2</v>
      </c>
      <c r="I11" s="228">
        <v>3.668907144165013E-2</v>
      </c>
      <c r="J11" s="228">
        <v>3.6587300550266932E-2</v>
      </c>
      <c r="K11" s="228">
        <v>3.9543105553308408E-2</v>
      </c>
      <c r="L11" s="228">
        <v>4.1115171785382432E-2</v>
      </c>
      <c r="M11" s="228">
        <v>4.070217354297985E-2</v>
      </c>
      <c r="N11" s="228">
        <v>8.5362197864164172E-2</v>
      </c>
      <c r="O11" s="228">
        <v>4.1032539249643687E-2</v>
      </c>
      <c r="P11" s="228">
        <v>4.1479406795050723E-2</v>
      </c>
      <c r="Q11" s="228">
        <v>3.2688729089542033E-2</v>
      </c>
      <c r="R11" s="228">
        <v>3.2462019871447097E-2</v>
      </c>
      <c r="S11" s="228">
        <v>2.8496218803299549E-2</v>
      </c>
      <c r="T11" s="228">
        <v>0.30256770769202768</v>
      </c>
      <c r="U11" s="228">
        <v>0.1595943803483153</v>
      </c>
      <c r="V11" s="228">
        <v>6.7025786478179805E-2</v>
      </c>
      <c r="W11" s="228">
        <v>7.7056031162156549E-2</v>
      </c>
      <c r="DA11" s="69" t="s">
        <v>1141</v>
      </c>
    </row>
    <row r="12" spans="1:105" ht="12" customHeight="1" x14ac:dyDescent="0.25">
      <c r="A12" s="37" t="s">
        <v>162</v>
      </c>
      <c r="B12" s="228">
        <v>68.79478070646303</v>
      </c>
      <c r="C12" s="228">
        <v>63.522344989700379</v>
      </c>
      <c r="D12" s="228">
        <v>60.941030139115981</v>
      </c>
      <c r="E12" s="228">
        <v>62.604017129578587</v>
      </c>
      <c r="F12" s="228">
        <v>64.91115107425226</v>
      </c>
      <c r="G12" s="228">
        <v>67.059087558227404</v>
      </c>
      <c r="H12" s="228">
        <v>62.57209187085229</v>
      </c>
      <c r="I12" s="228">
        <v>60.905894716193707</v>
      </c>
      <c r="J12" s="228">
        <v>59.36599389276995</v>
      </c>
      <c r="K12" s="228">
        <v>59.194369752643581</v>
      </c>
      <c r="L12" s="228">
        <v>69.813524258886162</v>
      </c>
      <c r="M12" s="228">
        <v>69.972251004510099</v>
      </c>
      <c r="N12" s="228">
        <v>72.513970199440408</v>
      </c>
      <c r="O12" s="228">
        <v>75.268280499517246</v>
      </c>
      <c r="P12" s="228">
        <v>68.817238041904602</v>
      </c>
      <c r="Q12" s="228">
        <v>73.590891883218362</v>
      </c>
      <c r="R12" s="228">
        <v>79.910727830302278</v>
      </c>
      <c r="S12" s="228">
        <v>84.829190156810526</v>
      </c>
      <c r="T12" s="228">
        <v>82.209732537770805</v>
      </c>
      <c r="U12" s="228">
        <v>84.852931308666172</v>
      </c>
      <c r="V12" s="228">
        <v>87.420134388044829</v>
      </c>
      <c r="W12" s="228">
        <v>88.563710460093603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4.8562303020878126</v>
      </c>
      <c r="C15" s="228">
        <v>5.3041347908740129</v>
      </c>
      <c r="D15" s="228">
        <v>6.2036721723711707</v>
      </c>
      <c r="E15" s="228">
        <v>6.0251244129726986</v>
      </c>
      <c r="F15" s="228">
        <v>5.9139410831597026</v>
      </c>
      <c r="G15" s="228">
        <v>6.0115906769912097</v>
      </c>
      <c r="H15" s="228">
        <v>7.0250980182233329</v>
      </c>
      <c r="I15" s="228">
        <v>7.9077950696278112</v>
      </c>
      <c r="J15" s="228">
        <v>7.5383552188719509</v>
      </c>
      <c r="K15" s="228">
        <v>8.912218834214098</v>
      </c>
      <c r="L15" s="228">
        <v>9.1661931158184391</v>
      </c>
      <c r="M15" s="228">
        <v>9.0036279881746051</v>
      </c>
      <c r="N15" s="228">
        <v>7.7973663037756076</v>
      </c>
      <c r="O15" s="228">
        <v>7.3321661398941096</v>
      </c>
      <c r="P15" s="228">
        <v>7.6309117248804226</v>
      </c>
      <c r="Q15" s="228">
        <v>8.4550828329501808</v>
      </c>
      <c r="R15" s="228">
        <v>7.8230403492731959</v>
      </c>
      <c r="S15" s="228">
        <v>7.6105240637032026</v>
      </c>
      <c r="T15" s="228">
        <v>9.2229596406093517</v>
      </c>
      <c r="U15" s="228">
        <v>7.6065588305270246</v>
      </c>
      <c r="V15" s="228">
        <v>8.2120725051910561</v>
      </c>
      <c r="W15" s="228">
        <v>8.4134322547327471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10376.513611907299</v>
      </c>
      <c r="C16" s="316">
        <f>CHI_fec!C16</f>
        <v>10174.198105982259</v>
      </c>
      <c r="D16" s="316">
        <f>CHI_fec!D16</f>
        <v>10948.766104299961</v>
      </c>
      <c r="E16" s="316">
        <f>CHI_fec!E16</f>
        <v>12515.55205382094</v>
      </c>
      <c r="F16" s="316">
        <f>CHI_fec!F16</f>
        <v>12332.032473415429</v>
      </c>
      <c r="G16" s="316">
        <f>CHI_fec!G16</f>
        <v>12435.436935573311</v>
      </c>
      <c r="H16" s="316">
        <f>CHI_fec!H16</f>
        <v>12397.52016469021</v>
      </c>
      <c r="I16" s="316">
        <f>CHI_fec!I16</f>
        <v>12247.766133927609</v>
      </c>
      <c r="J16" s="316">
        <f>CHI_fec!J16</f>
        <v>11204.49963358588</v>
      </c>
      <c r="K16" s="316">
        <f>CHI_fec!K16</f>
        <v>11520.74948663583</v>
      </c>
      <c r="L16" s="316">
        <f>CHI_fec!L16</f>
        <v>12628.73468283195</v>
      </c>
      <c r="M16" s="316">
        <f>CHI_fec!M16</f>
        <v>11822.46543303</v>
      </c>
      <c r="N16" s="316">
        <f>CHI_fec!N16</f>
        <v>12331.92274684417</v>
      </c>
      <c r="O16" s="316">
        <f>CHI_fec!O16</f>
        <v>11852.461182623059</v>
      </c>
      <c r="P16" s="316">
        <f>CHI_fec!P16</f>
        <v>11783.319019912309</v>
      </c>
      <c r="Q16" s="316">
        <f>CHI_fec!Q16</f>
        <v>11689.222365003339</v>
      </c>
      <c r="R16" s="316">
        <f>CHI_fec!R16</f>
        <v>12377.019890580819</v>
      </c>
      <c r="S16" s="316">
        <f>CHI_fec!S16</f>
        <v>13224.775744527229</v>
      </c>
      <c r="T16" s="316">
        <f>CHI_fec!T16</f>
        <v>12257.68269689382</v>
      </c>
      <c r="U16" s="316">
        <f>CHI_fec!U16</f>
        <v>11449.579674600391</v>
      </c>
      <c r="V16" s="316">
        <f>CHI_fec!V16</f>
        <v>12299.327885678809</v>
      </c>
      <c r="W16" s="316">
        <f>CHI_fec!W16</f>
        <v>11909.884956381189</v>
      </c>
      <c r="DA16" s="136"/>
    </row>
    <row r="17" spans="1:105" ht="12" customHeight="1" x14ac:dyDescent="0.25">
      <c r="A17" s="135" t="s">
        <v>30</v>
      </c>
      <c r="B17" s="317">
        <f>CHI_fec!B17</f>
        <v>100.57251115990201</v>
      </c>
      <c r="C17" s="317">
        <f>CHI_fec!C17</f>
        <v>92.562369026490543</v>
      </c>
      <c r="D17" s="317">
        <f>CHI_fec!D17</f>
        <v>93.644323915328556</v>
      </c>
      <c r="E17" s="317">
        <f>CHI_fec!E17</f>
        <v>97.805017003583686</v>
      </c>
      <c r="F17" s="317">
        <f>CHI_fec!F17</f>
        <v>99.928436989493918</v>
      </c>
      <c r="G17" s="317">
        <f>CHI_fec!G17</f>
        <v>103.6519086557354</v>
      </c>
      <c r="H17" s="317">
        <f>CHI_fec!H17</f>
        <v>104.65273868367051</v>
      </c>
      <c r="I17" s="317">
        <f>CHI_fec!I17</f>
        <v>112.3387121762505</v>
      </c>
      <c r="J17" s="317">
        <f>CHI_fec!J17</f>
        <v>117.66266687612649</v>
      </c>
      <c r="K17" s="317">
        <f>CHI_fec!K17</f>
        <v>93.157077274268318</v>
      </c>
      <c r="L17" s="317">
        <f>CHI_fec!L17</f>
        <v>88.392098514795251</v>
      </c>
      <c r="M17" s="317">
        <f>CHI_fec!M17</f>
        <v>92.476375752364618</v>
      </c>
      <c r="N17" s="317">
        <f>CHI_fec!N17</f>
        <v>87.030675250287047</v>
      </c>
      <c r="O17" s="317">
        <f>CHI_fec!O17</f>
        <v>76.05809506917879</v>
      </c>
      <c r="P17" s="317">
        <f>CHI_fec!P17</f>
        <v>34.025967325881354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637.5693035253654</v>
      </c>
      <c r="C19" s="317">
        <f>CHI_fec!C19</f>
        <v>645.96018916595006</v>
      </c>
      <c r="D19" s="317">
        <f>CHI_fec!D19</f>
        <v>599.60911435941523</v>
      </c>
      <c r="E19" s="317">
        <f>CHI_fec!E19</f>
        <v>570.41220980223557</v>
      </c>
      <c r="F19" s="317">
        <f>CHI_fec!F19</f>
        <v>885.40249355116066</v>
      </c>
      <c r="G19" s="317">
        <f>CHI_fec!G19</f>
        <v>1049.9520206362849</v>
      </c>
      <c r="H19" s="317">
        <f>CHI_fec!H19</f>
        <v>1207.7710232158211</v>
      </c>
      <c r="I19" s="317">
        <f>CHI_fec!I19</f>
        <v>1069.3407566638</v>
      </c>
      <c r="J19" s="317">
        <f>CHI_fec!J19</f>
        <v>1069.825451418744</v>
      </c>
      <c r="K19" s="317">
        <f>CHI_fec!K19</f>
        <v>989.56870163370581</v>
      </c>
      <c r="L19" s="317">
        <f>CHI_fec!L19</f>
        <v>972.16199484092863</v>
      </c>
      <c r="M19" s="317">
        <f>CHI_fec!M19</f>
        <v>1195.6408426483231</v>
      </c>
      <c r="N19" s="317">
        <f>CHI_fec!N19</f>
        <v>809.60834049871028</v>
      </c>
      <c r="O19" s="317">
        <f>CHI_fec!O19</f>
        <v>1604.60154772141</v>
      </c>
      <c r="P19" s="317">
        <f>CHI_fec!P19</f>
        <v>2275.9610490111781</v>
      </c>
      <c r="Q19" s="317">
        <f>CHI_fec!Q19</f>
        <v>2448.451074806535</v>
      </c>
      <c r="R19" s="317">
        <f>CHI_fec!R19</f>
        <v>1984.4911435941531</v>
      </c>
      <c r="S19" s="317">
        <f>CHI_fec!S19</f>
        <v>1757.027687016337</v>
      </c>
      <c r="T19" s="317">
        <f>CHI_fec!T19</f>
        <v>2050.774462596733</v>
      </c>
      <c r="U19" s="317">
        <f>CHI_fec!U19</f>
        <v>1666.9947549441099</v>
      </c>
      <c r="V19" s="317">
        <f>CHI_fec!V19</f>
        <v>1865.1829750644879</v>
      </c>
      <c r="W19" s="317">
        <f>CHI_fec!W19</f>
        <v>1505.3756663800521</v>
      </c>
      <c r="DA19" s="137"/>
    </row>
    <row r="20" spans="1:105" ht="12" customHeight="1" x14ac:dyDescent="0.25">
      <c r="A20" s="135" t="s">
        <v>83</v>
      </c>
      <c r="B20" s="317">
        <f>CHI_fec!B20</f>
        <v>145.149011177988</v>
      </c>
      <c r="C20" s="317">
        <f>CHI_fec!C20</f>
        <v>90.589509888220121</v>
      </c>
      <c r="D20" s="317">
        <f>CHI_fec!D20</f>
        <v>122.5016337059329</v>
      </c>
      <c r="E20" s="317">
        <f>CHI_fec!E20</f>
        <v>64.853826311263973</v>
      </c>
      <c r="F20" s="317">
        <f>CHI_fec!F20</f>
        <v>57.647807394668952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1.031814273430782</v>
      </c>
      <c r="K20" s="317">
        <f>CHI_fec!K20</f>
        <v>0</v>
      </c>
      <c r="L20" s="317">
        <f>CHI_fec!L20</f>
        <v>0</v>
      </c>
      <c r="M20" s="317">
        <f>CHI_fec!M20</f>
        <v>5.1590713671539117</v>
      </c>
      <c r="N20" s="317">
        <f>CHI_fec!N20</f>
        <v>1.031814273430782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5.8535683576956146</v>
      </c>
      <c r="U20" s="317">
        <f>CHI_fec!U20</f>
        <v>4.0431642304385207</v>
      </c>
      <c r="V20" s="317">
        <f>CHI_fec!V20</f>
        <v>14.59062768701633</v>
      </c>
      <c r="W20" s="317">
        <f>CHI_fec!W20</f>
        <v>18.81040412725709</v>
      </c>
      <c r="DA20" s="137"/>
    </row>
    <row r="21" spans="1:105" ht="12" customHeight="1" x14ac:dyDescent="0.25">
      <c r="A21" s="135" t="s">
        <v>70</v>
      </c>
      <c r="B21" s="317">
        <f>CHI_fec!B21</f>
        <v>2.9378414475279828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0.97927773000859852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2.9378402678671738</v>
      </c>
      <c r="L21" s="317">
        <f>CHI_fec!L21</f>
        <v>0</v>
      </c>
      <c r="M21" s="317">
        <f>CHI_fec!M21</f>
        <v>0.9792777300085983</v>
      </c>
      <c r="N21" s="317">
        <f>CHI_fec!N21</f>
        <v>0</v>
      </c>
      <c r="O21" s="317">
        <f>CHI_fec!O21</f>
        <v>2.9378430990629938</v>
      </c>
      <c r="P21" s="317">
        <f>CHI_fec!P21</f>
        <v>0.97927773000859852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0.3466895958727429</v>
      </c>
      <c r="U21" s="317">
        <f>CHI_fec!U21</f>
        <v>0.28202923473774721</v>
      </c>
      <c r="V21" s="317">
        <f>CHI_fec!V21</f>
        <v>11.248839208942391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3420.81555508663</v>
      </c>
      <c r="C22" s="317">
        <f>CHI_fec!C22</f>
        <v>3439.7506982627351</v>
      </c>
      <c r="D22" s="317">
        <f>CHI_fec!D22</f>
        <v>4068.4512730759452</v>
      </c>
      <c r="E22" s="317">
        <f>CHI_fec!E22</f>
        <v>3730.9212414605208</v>
      </c>
      <c r="F22" s="317">
        <f>CHI_fec!F22</f>
        <v>3653.3842599856939</v>
      </c>
      <c r="G22" s="317">
        <f>CHI_fec!G22</f>
        <v>3966.2153794541182</v>
      </c>
      <c r="H22" s="317">
        <f>CHI_fec!H22</f>
        <v>4282.3372454390455</v>
      </c>
      <c r="I22" s="317">
        <f>CHI_fec!I22</f>
        <v>3561.7374819405309</v>
      </c>
      <c r="J22" s="317">
        <f>CHI_fec!J22</f>
        <v>3495.961300329699</v>
      </c>
      <c r="K22" s="317">
        <f>CHI_fec!K22</f>
        <v>3467.9523334960991</v>
      </c>
      <c r="L22" s="317">
        <f>CHI_fec!L22</f>
        <v>3784.9507528468162</v>
      </c>
      <c r="M22" s="317">
        <f>CHI_fec!M22</f>
        <v>3598.2968818692111</v>
      </c>
      <c r="N22" s="317">
        <f>CHI_fec!N22</f>
        <v>3172.1839890487399</v>
      </c>
      <c r="O22" s="317">
        <f>CHI_fec!O22</f>
        <v>3274.687600430746</v>
      </c>
      <c r="P22" s="317">
        <f>CHI_fec!P22</f>
        <v>3354.8054356432199</v>
      </c>
      <c r="Q22" s="317">
        <f>CHI_fec!Q22</f>
        <v>2964.6500245776469</v>
      </c>
      <c r="R22" s="317">
        <f>CHI_fec!R22</f>
        <v>3126.0488673650011</v>
      </c>
      <c r="S22" s="317">
        <f>CHI_fec!S22</f>
        <v>3203.7927694627401</v>
      </c>
      <c r="T22" s="317">
        <f>CHI_fec!T22</f>
        <v>2583.7232815885759</v>
      </c>
      <c r="U22" s="317">
        <f>CHI_fec!U22</f>
        <v>2161.1507838007369</v>
      </c>
      <c r="V22" s="317">
        <f>CHI_fec!V22</f>
        <v>2174.0799922996139</v>
      </c>
      <c r="W22" s="317">
        <f>CHI_fec!W22</f>
        <v>2100.8139331653701</v>
      </c>
      <c r="DA22" s="137"/>
    </row>
    <row r="23" spans="1:105" ht="12" customHeight="1" x14ac:dyDescent="0.25">
      <c r="A23" s="135" t="s">
        <v>84</v>
      </c>
      <c r="B23" s="317">
        <f>CHI_fec!B23</f>
        <v>3632.6546001719689</v>
      </c>
      <c r="C23" s="317">
        <f>CHI_fec!C23</f>
        <v>3732.4921754084262</v>
      </c>
      <c r="D23" s="317">
        <f>CHI_fec!D23</f>
        <v>3958.4404127257089</v>
      </c>
      <c r="E23" s="317">
        <f>CHI_fec!E23</f>
        <v>5955.4790197764414</v>
      </c>
      <c r="F23" s="317">
        <f>CHI_fec!F23</f>
        <v>5478.7429922613928</v>
      </c>
      <c r="G23" s="317">
        <f>CHI_fec!G23</f>
        <v>5062.0997420464319</v>
      </c>
      <c r="H23" s="317">
        <f>CHI_fec!H23</f>
        <v>4750.3584694754954</v>
      </c>
      <c r="I23" s="317">
        <f>CHI_fec!I23</f>
        <v>5357.4087704213234</v>
      </c>
      <c r="J23" s="317">
        <f>CHI_fec!J23</f>
        <v>4557.9441100601889</v>
      </c>
      <c r="K23" s="317">
        <f>CHI_fec!K23</f>
        <v>5036.4005159071367</v>
      </c>
      <c r="L23" s="317">
        <f>CHI_fec!L23</f>
        <v>5547.3387790197767</v>
      </c>
      <c r="M23" s="317">
        <f>CHI_fec!M23</f>
        <v>4792.1084264832334</v>
      </c>
      <c r="N23" s="317">
        <f>CHI_fec!N23</f>
        <v>5967.7075666380042</v>
      </c>
      <c r="O23" s="317">
        <f>CHI_fec!O23</f>
        <v>4583.8346517626824</v>
      </c>
      <c r="P23" s="317">
        <f>CHI_fec!P23</f>
        <v>3727.7157351676701</v>
      </c>
      <c r="Q23" s="317">
        <f>CHI_fec!Q23</f>
        <v>3899.9439380911431</v>
      </c>
      <c r="R23" s="317">
        <f>CHI_fec!R23</f>
        <v>4984.2546001719684</v>
      </c>
      <c r="S23" s="317">
        <f>CHI_fec!S23</f>
        <v>5703.6360275150464</v>
      </c>
      <c r="T23" s="317">
        <f>CHI_fec!T23</f>
        <v>5227.1575236457429</v>
      </c>
      <c r="U23" s="317">
        <f>CHI_fec!U23</f>
        <v>4974.4062768701633</v>
      </c>
      <c r="V23" s="317">
        <f>CHI_fec!V23</f>
        <v>5751.3905417024926</v>
      </c>
      <c r="W23" s="317">
        <f>CHI_fec!W23</f>
        <v>5959.6540842648319</v>
      </c>
      <c r="DA23" s="137"/>
    </row>
    <row r="24" spans="1:105" ht="12" customHeight="1" x14ac:dyDescent="0.25">
      <c r="A24" s="135" t="s">
        <v>72</v>
      </c>
      <c r="B24" s="317">
        <f>CHI_fec!B24</f>
        <v>2436.8147893379191</v>
      </c>
      <c r="C24" s="317">
        <f>CHI_fec!C24</f>
        <v>2172.843164230439</v>
      </c>
      <c r="D24" s="317">
        <f>CHI_fec!D24</f>
        <v>2106.119346517627</v>
      </c>
      <c r="E24" s="317">
        <f>CHI_fec!E24</f>
        <v>2096.0807394668959</v>
      </c>
      <c r="F24" s="317">
        <f>CHI_fec!F24</f>
        <v>2155.9472055030101</v>
      </c>
      <c r="G24" s="317">
        <f>CHI_fec!G24</f>
        <v>2253.5178847807392</v>
      </c>
      <c r="H24" s="317">
        <f>CHI_fec!H24</f>
        <v>2052.400687876182</v>
      </c>
      <c r="I24" s="317">
        <f>CHI_fec!I24</f>
        <v>2146.9404127257089</v>
      </c>
      <c r="J24" s="317">
        <f>CHI_fec!J24</f>
        <v>1962.0742906276871</v>
      </c>
      <c r="K24" s="317">
        <f>CHI_fec!K24</f>
        <v>1930.7330180567501</v>
      </c>
      <c r="L24" s="317">
        <f>CHI_fec!L24</f>
        <v>2235.89105760963</v>
      </c>
      <c r="M24" s="317">
        <f>CHI_fec!M24</f>
        <v>2137.804557179707</v>
      </c>
      <c r="N24" s="317">
        <f>CHI_fec!N24</f>
        <v>2294.3603611349949</v>
      </c>
      <c r="O24" s="317">
        <f>CHI_fec!O24</f>
        <v>2310.3414445399831</v>
      </c>
      <c r="P24" s="317">
        <f>CHI_fec!P24</f>
        <v>2389.8315550343518</v>
      </c>
      <c r="Q24" s="317">
        <f>CHI_fec!Q24</f>
        <v>2376.1773275280202</v>
      </c>
      <c r="R24" s="317">
        <f>CHI_fec!R24</f>
        <v>2282.225279449699</v>
      </c>
      <c r="S24" s="317">
        <f>CHI_fec!S24</f>
        <v>2560.3192605331042</v>
      </c>
      <c r="T24" s="317">
        <f>CHI_fec!T24</f>
        <v>2389.8271711092002</v>
      </c>
      <c r="U24" s="317">
        <f>CHI_fec!U24</f>
        <v>2642.7026655202062</v>
      </c>
      <c r="V24" s="317">
        <f>CHI_fec!V24</f>
        <v>2482.8349097162509</v>
      </c>
      <c r="W24" s="317">
        <f>CHI_fec!W24</f>
        <v>2325.2308684436798</v>
      </c>
      <c r="DA24" s="137"/>
    </row>
    <row r="25" spans="1:105" ht="12" customHeight="1" x14ac:dyDescent="0.25">
      <c r="A25" s="57" t="s">
        <v>1000</v>
      </c>
      <c r="B25" s="296">
        <v>2303.8741670227018</v>
      </c>
      <c r="C25" s="296">
        <v>2343.2038423902918</v>
      </c>
      <c r="D25" s="296">
        <v>2519.878492864792</v>
      </c>
      <c r="E25" s="296">
        <v>2651.8523323635432</v>
      </c>
      <c r="F25" s="296">
        <v>2697.716290506226</v>
      </c>
      <c r="G25" s="296">
        <v>2659.4884959139922</v>
      </c>
      <c r="H25" s="296">
        <v>2527.1861753285539</v>
      </c>
      <c r="I25" s="296">
        <v>2643.6946362973331</v>
      </c>
      <c r="J25" s="296">
        <v>2429.734382944705</v>
      </c>
      <c r="K25" s="296">
        <v>2504.5185592532071</v>
      </c>
      <c r="L25" s="296">
        <v>2780.5121600223151</v>
      </c>
      <c r="M25" s="296">
        <v>2634.051228773812</v>
      </c>
      <c r="N25" s="296">
        <v>2817.8188332051059</v>
      </c>
      <c r="O25" s="296">
        <v>2654.1244590598099</v>
      </c>
      <c r="P25" s="296">
        <v>2653.6114937392981</v>
      </c>
      <c r="Q25" s="296">
        <v>2542.034137606538</v>
      </c>
      <c r="R25" s="296">
        <v>2694.2532551493509</v>
      </c>
      <c r="S25" s="296">
        <v>2665.669284049934</v>
      </c>
      <c r="T25" s="296">
        <v>2697.2241454467298</v>
      </c>
      <c r="U25" s="296">
        <v>2667.1946312073778</v>
      </c>
      <c r="V25" s="296">
        <v>2695.8168884402348</v>
      </c>
      <c r="W25" s="296">
        <v>2722.856338635218</v>
      </c>
      <c r="DA25" s="70" t="s">
        <v>1146</v>
      </c>
    </row>
    <row r="26" spans="1:105" ht="12" customHeight="1" x14ac:dyDescent="0.25">
      <c r="A26" s="46" t="s">
        <v>30</v>
      </c>
      <c r="B26" s="231">
        <v>0.27116364270894988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0.12118626208527911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773.12762274435318</v>
      </c>
      <c r="C27" s="231">
        <v>865.10666931115873</v>
      </c>
      <c r="D27" s="231">
        <v>1006.684745757013</v>
      </c>
      <c r="E27" s="231">
        <v>1090.6949942725171</v>
      </c>
      <c r="F27" s="231">
        <v>1056.2954923266641</v>
      </c>
      <c r="G27" s="231">
        <v>1022.623323121489</v>
      </c>
      <c r="H27" s="231">
        <v>1234.896571314388</v>
      </c>
      <c r="I27" s="231">
        <v>1338.1164647062101</v>
      </c>
      <c r="J27" s="231">
        <v>1159.827762813135</v>
      </c>
      <c r="K27" s="231">
        <v>1250.5401815427531</v>
      </c>
      <c r="L27" s="231">
        <v>1445.5819187339141</v>
      </c>
      <c r="M27" s="231">
        <v>1248.9212254152219</v>
      </c>
      <c r="N27" s="231">
        <v>1469.6361122661599</v>
      </c>
      <c r="O27" s="231">
        <v>1315.515373789219</v>
      </c>
      <c r="P27" s="231">
        <v>1322.936836873268</v>
      </c>
      <c r="Q27" s="231">
        <v>1359.377574824631</v>
      </c>
      <c r="R27" s="231">
        <v>1536.009149263356</v>
      </c>
      <c r="S27" s="231">
        <v>1550.479517088319</v>
      </c>
      <c r="T27" s="231">
        <v>1621.5107073364941</v>
      </c>
      <c r="U27" s="231">
        <v>1455.2131912086311</v>
      </c>
      <c r="V27" s="231">
        <v>1599.493174435936</v>
      </c>
      <c r="W27" s="231">
        <v>1543.2458146420049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9.1755698608777164E-2</v>
      </c>
      <c r="H28" s="231">
        <v>0</v>
      </c>
      <c r="I28" s="231">
        <v>0.24734199198327639</v>
      </c>
      <c r="J28" s="231">
        <v>0</v>
      </c>
      <c r="K28" s="231">
        <v>0</v>
      </c>
      <c r="L28" s="231">
        <v>0</v>
      </c>
      <c r="M28" s="231">
        <v>0.12041085403819431</v>
      </c>
      <c r="N28" s="231">
        <v>0.11263712401752041</v>
      </c>
      <c r="O28" s="231">
        <v>0.50639706162020548</v>
      </c>
      <c r="P28" s="231">
        <v>0.66874293393776174</v>
      </c>
      <c r="Q28" s="231">
        <v>9.9436236113537163E-2</v>
      </c>
      <c r="R28" s="231">
        <v>4.2792582413901117E-2</v>
      </c>
      <c r="S28" s="231">
        <v>5.9311300941333543E-2</v>
      </c>
      <c r="T28" s="231">
        <v>6.1687868843442878E-2</v>
      </c>
      <c r="U28" s="231">
        <v>6.385383266172652E-2</v>
      </c>
      <c r="V28" s="231">
        <v>4.6008840744926657E-2</v>
      </c>
      <c r="W28" s="231">
        <v>5.7813620803629361E-2</v>
      </c>
      <c r="DA28" s="73" t="s">
        <v>1149</v>
      </c>
    </row>
    <row r="29" spans="1:105" ht="12" customHeight="1" x14ac:dyDescent="0.25">
      <c r="A29" s="46" t="s">
        <v>160</v>
      </c>
      <c r="B29" s="231">
        <v>0.50405888929501974</v>
      </c>
      <c r="C29" s="231">
        <v>0.34702797745549679</v>
      </c>
      <c r="D29" s="231">
        <v>0.22092810800287099</v>
      </c>
      <c r="E29" s="231">
        <v>0.21197327342938799</v>
      </c>
      <c r="F29" s="231">
        <v>0.21801978701453131</v>
      </c>
      <c r="G29" s="231">
        <v>0.15648388837220459</v>
      </c>
      <c r="H29" s="231">
        <v>0.1531579195778974</v>
      </c>
      <c r="I29" s="231">
        <v>7.0351672673667501E-2</v>
      </c>
      <c r="J29" s="231">
        <v>7.8524339463716814E-2</v>
      </c>
      <c r="K29" s="231">
        <v>8.4284450050788037E-2</v>
      </c>
      <c r="L29" s="231">
        <v>9.3352897613049643E-2</v>
      </c>
      <c r="M29" s="231">
        <v>0.10348695770327331</v>
      </c>
      <c r="N29" s="231">
        <v>0.19312014875353811</v>
      </c>
      <c r="O29" s="231">
        <v>0.1087119187322514</v>
      </c>
      <c r="P29" s="231">
        <v>9.5581159683531591E-2</v>
      </c>
      <c r="Q29" s="231">
        <v>9.3202000940154031E-2</v>
      </c>
      <c r="R29" s="231">
        <v>9.2177933698709233E-2</v>
      </c>
      <c r="S29" s="231">
        <v>9.0426619672055022E-2</v>
      </c>
      <c r="T29" s="231">
        <v>0.9359653306461897</v>
      </c>
      <c r="U29" s="231">
        <v>0.51184582530011491</v>
      </c>
      <c r="V29" s="231">
        <v>0.22205712760859339</v>
      </c>
      <c r="W29" s="231">
        <v>0.25803569610050547</v>
      </c>
      <c r="DA29" s="73" t="s">
        <v>1150</v>
      </c>
    </row>
    <row r="30" spans="1:105" ht="12" customHeight="1" x14ac:dyDescent="0.25">
      <c r="A30" s="46" t="s">
        <v>70</v>
      </c>
      <c r="B30" s="231">
        <v>0.65930074598860022</v>
      </c>
      <c r="C30" s="231">
        <v>1.137123444328676</v>
      </c>
      <c r="D30" s="231">
        <v>0</v>
      </c>
      <c r="E30" s="231">
        <v>6.6248837669333482E-2</v>
      </c>
      <c r="F30" s="231">
        <v>0</v>
      </c>
      <c r="G30" s="231">
        <v>0</v>
      </c>
      <c r="H30" s="231">
        <v>0.14327673080472361</v>
      </c>
      <c r="I30" s="231">
        <v>6.5843396409719493E-2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1.0477517173404549E-4</v>
      </c>
      <c r="S30" s="231">
        <v>1.16998634028552E-4</v>
      </c>
      <c r="T30" s="231">
        <v>1.171983524751963E-4</v>
      </c>
      <c r="U30" s="231">
        <v>0</v>
      </c>
      <c r="V30" s="231">
        <v>0</v>
      </c>
      <c r="W30" s="231">
        <v>0</v>
      </c>
      <c r="DA30" s="73" t="s">
        <v>1151</v>
      </c>
    </row>
    <row r="31" spans="1:105" ht="12" customHeight="1" x14ac:dyDescent="0.25">
      <c r="A31" s="46" t="s">
        <v>34</v>
      </c>
      <c r="B31" s="231">
        <v>46.482458136536621</v>
      </c>
      <c r="C31" s="231">
        <v>42.590736418820264</v>
      </c>
      <c r="D31" s="231">
        <v>42.547313594211253</v>
      </c>
      <c r="E31" s="231">
        <v>34.216299415595593</v>
      </c>
      <c r="F31" s="231">
        <v>16.477756336198372</v>
      </c>
      <c r="G31" s="231">
        <v>15.654058176195861</v>
      </c>
      <c r="H31" s="231">
        <v>11.88696738052521</v>
      </c>
      <c r="I31" s="231">
        <v>18.25661669581849</v>
      </c>
      <c r="J31" s="231">
        <v>15.091626720729099</v>
      </c>
      <c r="K31" s="231">
        <v>9.2306429202446818</v>
      </c>
      <c r="L31" s="231">
        <v>14.3757023855377</v>
      </c>
      <c r="M31" s="231">
        <v>16.85967776965213</v>
      </c>
      <c r="N31" s="231">
        <v>14.71654428064276</v>
      </c>
      <c r="O31" s="231">
        <v>8.6148993554146553</v>
      </c>
      <c r="P31" s="231">
        <v>27.164277165773122</v>
      </c>
      <c r="Q31" s="231">
        <v>4.3621654215743924</v>
      </c>
      <c r="R31" s="231">
        <v>0.27313094345111721</v>
      </c>
      <c r="S31" s="231">
        <v>0.40337867932915028</v>
      </c>
      <c r="T31" s="231">
        <v>0.41874580586857613</v>
      </c>
      <c r="U31" s="231">
        <v>25.415484921160719</v>
      </c>
      <c r="V31" s="231">
        <v>13.16662987141679</v>
      </c>
      <c r="W31" s="231">
        <v>18.781091946137991</v>
      </c>
      <c r="DA31" s="73" t="s">
        <v>1152</v>
      </c>
    </row>
    <row r="32" spans="1:105" ht="12" customHeight="1" x14ac:dyDescent="0.25">
      <c r="A32" s="46" t="s">
        <v>162</v>
      </c>
      <c r="B32" s="231">
        <v>184.27333278225359</v>
      </c>
      <c r="C32" s="231">
        <v>145.37887302809429</v>
      </c>
      <c r="D32" s="231">
        <v>117.73841852662601</v>
      </c>
      <c r="E32" s="231">
        <v>113.8019521859872</v>
      </c>
      <c r="F32" s="231">
        <v>121.4409081189136</v>
      </c>
      <c r="G32" s="231">
        <v>136.35620833732511</v>
      </c>
      <c r="H32" s="231">
        <v>126.79668140912931</v>
      </c>
      <c r="I32" s="231">
        <v>111.59515046095591</v>
      </c>
      <c r="J32" s="231">
        <v>121.7474726216964</v>
      </c>
      <c r="K32" s="231">
        <v>120.560591972767</v>
      </c>
      <c r="L32" s="231">
        <v>151.46543734358411</v>
      </c>
      <c r="M32" s="231">
        <v>169.99734979636551</v>
      </c>
      <c r="N32" s="231">
        <v>156.75881430332689</v>
      </c>
      <c r="O32" s="231">
        <v>190.55004229770981</v>
      </c>
      <c r="P32" s="231">
        <v>151.52534602716059</v>
      </c>
      <c r="Q32" s="231">
        <v>200.49315689995629</v>
      </c>
      <c r="R32" s="231">
        <v>216.82272734441079</v>
      </c>
      <c r="S32" s="231">
        <v>257.21877637475268</v>
      </c>
      <c r="T32" s="231">
        <v>243.00136319587949</v>
      </c>
      <c r="U32" s="231">
        <v>260.03793462345828</v>
      </c>
      <c r="V32" s="231">
        <v>276.74676712182662</v>
      </c>
      <c r="W32" s="231">
        <v>283.38525130948381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4.7354896634499122</v>
      </c>
      <c r="R34" s="231">
        <v>6.6064318845082033</v>
      </c>
      <c r="S34" s="231">
        <v>8.8863322598362249</v>
      </c>
      <c r="T34" s="231">
        <v>10.35469455479322</v>
      </c>
      <c r="U34" s="231">
        <v>8.4851757750812542</v>
      </c>
      <c r="V34" s="231">
        <v>7.2358683997659092</v>
      </c>
      <c r="W34" s="231">
        <v>1.092983016059885</v>
      </c>
      <c r="DA34" s="73" t="s">
        <v>1155</v>
      </c>
    </row>
    <row r="35" spans="1:105" ht="12" customHeight="1" x14ac:dyDescent="0.25">
      <c r="A35" s="46" t="s">
        <v>79</v>
      </c>
      <c r="B35" s="231">
        <v>1298.5562300815659</v>
      </c>
      <c r="C35" s="231">
        <v>1288.6434122104349</v>
      </c>
      <c r="D35" s="231">
        <v>1352.687086878939</v>
      </c>
      <c r="E35" s="231">
        <v>1412.8608643783441</v>
      </c>
      <c r="F35" s="231">
        <v>1503.2841139374359</v>
      </c>
      <c r="G35" s="231">
        <v>1484.6066666920019</v>
      </c>
      <c r="H35" s="231">
        <v>1153.309520574129</v>
      </c>
      <c r="I35" s="231">
        <v>1175.3428673732819</v>
      </c>
      <c r="J35" s="231">
        <v>1132.9889964496811</v>
      </c>
      <c r="K35" s="231">
        <v>1124.102858367391</v>
      </c>
      <c r="L35" s="231">
        <v>1168.9957486616661</v>
      </c>
      <c r="M35" s="231">
        <v>1198.049077980831</v>
      </c>
      <c r="N35" s="231">
        <v>1176.280418820121</v>
      </c>
      <c r="O35" s="231">
        <v>1138.8290346371141</v>
      </c>
      <c r="P35" s="231">
        <v>1151.220709579474</v>
      </c>
      <c r="Q35" s="231">
        <v>972.87311255987208</v>
      </c>
      <c r="R35" s="231">
        <v>934.40674042234059</v>
      </c>
      <c r="S35" s="231">
        <v>848.53142472844968</v>
      </c>
      <c r="T35" s="231">
        <v>820.94086415585321</v>
      </c>
      <c r="U35" s="231">
        <v>917.46714502108523</v>
      </c>
      <c r="V35" s="231">
        <v>798.9063826429358</v>
      </c>
      <c r="W35" s="231">
        <v>876.03534840462692</v>
      </c>
      <c r="DA35" s="73" t="s">
        <v>1156</v>
      </c>
    </row>
    <row r="36" spans="1:105" ht="12" customHeight="1" x14ac:dyDescent="0.25">
      <c r="A36" s="57" t="s">
        <v>1012</v>
      </c>
      <c r="B36" s="263">
        <v>434.19797736977358</v>
      </c>
      <c r="C36" s="263">
        <v>408.21314680863247</v>
      </c>
      <c r="D36" s="263">
        <v>400.45817941207599</v>
      </c>
      <c r="E36" s="263">
        <v>410.05532709909789</v>
      </c>
      <c r="F36" s="263">
        <v>422.59846210782081</v>
      </c>
      <c r="G36" s="263">
        <v>434.62103750973142</v>
      </c>
      <c r="H36" s="263">
        <v>414.17828795283322</v>
      </c>
      <c r="I36" s="263">
        <v>410.50207638420193</v>
      </c>
      <c r="J36" s="263">
        <v>397.68767556640051</v>
      </c>
      <c r="K36" s="263">
        <v>405.10456256732868</v>
      </c>
      <c r="L36" s="263">
        <v>469.42969030428418</v>
      </c>
      <c r="M36" s="263">
        <v>467.73490130992678</v>
      </c>
      <c r="N36" s="263">
        <v>478.1941255226767</v>
      </c>
      <c r="O36" s="263">
        <v>488.68333780118718</v>
      </c>
      <c r="P36" s="263">
        <v>454.55968986031451</v>
      </c>
      <c r="Q36" s="263">
        <v>484.09431971131039</v>
      </c>
      <c r="R36" s="263">
        <v>517.65134380662505</v>
      </c>
      <c r="S36" s="263">
        <v>543.27250529053697</v>
      </c>
      <c r="T36" s="263">
        <v>539.91727612435523</v>
      </c>
      <c r="U36" s="263">
        <v>544.49944286255459</v>
      </c>
      <c r="V36" s="263">
        <v>561.66670148545631</v>
      </c>
      <c r="W36" s="263">
        <v>569.39675132306365</v>
      </c>
      <c r="DA36" s="70" t="s">
        <v>1157</v>
      </c>
    </row>
    <row r="37" spans="1:105" ht="12" customHeight="1" x14ac:dyDescent="0.25">
      <c r="A37" s="60" t="s">
        <v>1014</v>
      </c>
      <c r="B37" s="264">
        <v>431.18891818865092</v>
      </c>
      <c r="C37" s="264">
        <v>404.8790893969724</v>
      </c>
      <c r="D37" s="264">
        <v>396.44482970719258</v>
      </c>
      <c r="E37" s="264">
        <v>406.17017404626682</v>
      </c>
      <c r="F37" s="264">
        <v>418.80367161668022</v>
      </c>
      <c r="G37" s="264">
        <v>430.78050630412451</v>
      </c>
      <c r="H37" s="264">
        <v>409.60726205436453</v>
      </c>
      <c r="I37" s="264">
        <v>405.27755660146352</v>
      </c>
      <c r="J37" s="264">
        <v>392.72252084936849</v>
      </c>
      <c r="K37" s="264">
        <v>399.12187805840051</v>
      </c>
      <c r="L37" s="264">
        <v>463.37210385268151</v>
      </c>
      <c r="M37" s="264">
        <v>461.82223371705521</v>
      </c>
      <c r="N37" s="264">
        <v>473.13907449685439</v>
      </c>
      <c r="O37" s="264">
        <v>484.00106023790852</v>
      </c>
      <c r="P37" s="264">
        <v>449.61738314182168</v>
      </c>
      <c r="Q37" s="264">
        <v>478.62094181375733</v>
      </c>
      <c r="R37" s="264">
        <v>512.65432503561544</v>
      </c>
      <c r="S37" s="264">
        <v>538.46236923286722</v>
      </c>
      <c r="T37" s="264">
        <v>533.97292743024263</v>
      </c>
      <c r="U37" s="264">
        <v>539.68987926076693</v>
      </c>
      <c r="V37" s="264">
        <v>556.46377742381151</v>
      </c>
      <c r="W37" s="264">
        <v>564.06398238986048</v>
      </c>
      <c r="DA37" s="72" t="s">
        <v>1158</v>
      </c>
    </row>
    <row r="38" spans="1:105" ht="12" customHeight="1" x14ac:dyDescent="0.25">
      <c r="A38" s="59" t="s">
        <v>30</v>
      </c>
      <c r="B38" s="232">
        <v>0.63436104945448024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0.36753720255976169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0.28866279585581339</v>
      </c>
      <c r="H39" s="297">
        <v>0</v>
      </c>
      <c r="I39" s="297">
        <v>0.89305042039286386</v>
      </c>
      <c r="J39" s="297">
        <v>0</v>
      </c>
      <c r="K39" s="297">
        <v>0</v>
      </c>
      <c r="L39" s="297">
        <v>0</v>
      </c>
      <c r="M39" s="297">
        <v>0.32590303164428502</v>
      </c>
      <c r="N39" s="297">
        <v>0.33823770710328172</v>
      </c>
      <c r="O39" s="297">
        <v>1.279063564899459</v>
      </c>
      <c r="P39" s="297">
        <v>1.9696886053409559</v>
      </c>
      <c r="Q39" s="297">
        <v>0.2365810224968391</v>
      </c>
      <c r="R39" s="297">
        <v>0.1008735575473992</v>
      </c>
      <c r="S39" s="297">
        <v>0.12379298874087891</v>
      </c>
      <c r="T39" s="297">
        <v>0.13468567554401509</v>
      </c>
      <c r="U39" s="297">
        <v>0.13191910717899771</v>
      </c>
      <c r="V39" s="297">
        <v>9.2201516509834144E-2</v>
      </c>
      <c r="W39" s="297">
        <v>0.1146730704770301</v>
      </c>
      <c r="DA39" s="122" t="s">
        <v>1160</v>
      </c>
    </row>
    <row r="40" spans="1:105" ht="12" customHeight="1" x14ac:dyDescent="0.25">
      <c r="A40" s="59" t="s">
        <v>160</v>
      </c>
      <c r="B40" s="297">
        <v>1.1457701871711921</v>
      </c>
      <c r="C40" s="297">
        <v>0.93656952056097698</v>
      </c>
      <c r="D40" s="297">
        <v>0.72692987107522999</v>
      </c>
      <c r="E40" s="297">
        <v>0.73886908207444679</v>
      </c>
      <c r="F40" s="297">
        <v>0.73477235878324021</v>
      </c>
      <c r="G40" s="297">
        <v>0.48311000708699509</v>
      </c>
      <c r="H40" s="297">
        <v>0.48324272453783729</v>
      </c>
      <c r="I40" s="297">
        <v>0.24927067500117331</v>
      </c>
      <c r="J40" s="297">
        <v>0.24781640530499041</v>
      </c>
      <c r="K40" s="297">
        <v>0.2729760410647441</v>
      </c>
      <c r="L40" s="297">
        <v>0.27941918696772039</v>
      </c>
      <c r="M40" s="297">
        <v>0.27486979618261109</v>
      </c>
      <c r="N40" s="297">
        <v>0.56909751959784882</v>
      </c>
      <c r="O40" s="297">
        <v>0.26946151598590928</v>
      </c>
      <c r="P40" s="297">
        <v>0.27626718259446409</v>
      </c>
      <c r="Q40" s="297">
        <v>0.21761012615881159</v>
      </c>
      <c r="R40" s="297">
        <v>0.21323301481621301</v>
      </c>
      <c r="S40" s="297">
        <v>0.18521388075096429</v>
      </c>
      <c r="T40" s="297">
        <v>2.0053955241335482</v>
      </c>
      <c r="U40" s="297">
        <v>1.037716054988743</v>
      </c>
      <c r="V40" s="297">
        <v>0.43669691932209947</v>
      </c>
      <c r="W40" s="297">
        <v>0.50226127882431337</v>
      </c>
      <c r="DA40" s="122" t="s">
        <v>1161</v>
      </c>
    </row>
    <row r="41" spans="1:105" ht="12" customHeight="1" x14ac:dyDescent="0.25">
      <c r="A41" s="59" t="s">
        <v>70</v>
      </c>
      <c r="B41" s="297">
        <v>1.5458324402868691</v>
      </c>
      <c r="C41" s="297">
        <v>3.165525051538185</v>
      </c>
      <c r="D41" s="297">
        <v>0</v>
      </c>
      <c r="E41" s="297">
        <v>0.23819204914224371</v>
      </c>
      <c r="F41" s="297">
        <v>0</v>
      </c>
      <c r="G41" s="297">
        <v>0</v>
      </c>
      <c r="H41" s="297">
        <v>0.4662986299948661</v>
      </c>
      <c r="I41" s="297">
        <v>0.24064209362810551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2.5000487093840111E-4</v>
      </c>
      <c r="S41" s="297">
        <v>2.4718415988066221E-4</v>
      </c>
      <c r="T41" s="297">
        <v>2.590146900853881E-4</v>
      </c>
      <c r="U41" s="297">
        <v>0</v>
      </c>
      <c r="V41" s="297">
        <v>0</v>
      </c>
      <c r="W41" s="297">
        <v>0</v>
      </c>
      <c r="DA41" s="122" t="s">
        <v>1162</v>
      </c>
    </row>
    <row r="42" spans="1:105" ht="12" customHeight="1" x14ac:dyDescent="0.25">
      <c r="A42" s="59" t="s">
        <v>162</v>
      </c>
      <c r="B42" s="297">
        <v>427.86295451173828</v>
      </c>
      <c r="C42" s="297">
        <v>400.77699482487321</v>
      </c>
      <c r="D42" s="297">
        <v>395.71789983611728</v>
      </c>
      <c r="E42" s="297">
        <v>405.19311291505011</v>
      </c>
      <c r="F42" s="297">
        <v>418.06889925789699</v>
      </c>
      <c r="G42" s="297">
        <v>430.00873350118172</v>
      </c>
      <c r="H42" s="297">
        <v>408.65772069983183</v>
      </c>
      <c r="I42" s="297">
        <v>403.8945934124414</v>
      </c>
      <c r="J42" s="297">
        <v>392.47470444406349</v>
      </c>
      <c r="K42" s="297">
        <v>398.84890201733572</v>
      </c>
      <c r="L42" s="297">
        <v>463.09268466571382</v>
      </c>
      <c r="M42" s="297">
        <v>461.2214608892283</v>
      </c>
      <c r="N42" s="297">
        <v>471.86420206759351</v>
      </c>
      <c r="O42" s="297">
        <v>482.45253515702308</v>
      </c>
      <c r="P42" s="297">
        <v>447.3714273538863</v>
      </c>
      <c r="Q42" s="297">
        <v>478.16675066510157</v>
      </c>
      <c r="R42" s="297">
        <v>512.33996845838089</v>
      </c>
      <c r="S42" s="297">
        <v>538.15311517921555</v>
      </c>
      <c r="T42" s="297">
        <v>531.83258721587504</v>
      </c>
      <c r="U42" s="297">
        <v>538.52024409859916</v>
      </c>
      <c r="V42" s="297">
        <v>555.93487898797957</v>
      </c>
      <c r="W42" s="297">
        <v>563.44704804055914</v>
      </c>
      <c r="DA42" s="122" t="s">
        <v>1163</v>
      </c>
    </row>
    <row r="43" spans="1:105" ht="12" customHeight="1" x14ac:dyDescent="0.25">
      <c r="A43" s="60" t="s">
        <v>1021</v>
      </c>
      <c r="B43" s="264">
        <v>3.0090591811227099</v>
      </c>
      <c r="C43" s="264">
        <v>3.3340574116601429</v>
      </c>
      <c r="D43" s="264">
        <v>4.0133497048834821</v>
      </c>
      <c r="E43" s="264">
        <v>3.8851530528310838</v>
      </c>
      <c r="F43" s="264">
        <v>3.7947904911405859</v>
      </c>
      <c r="G43" s="264">
        <v>3.840531205606958</v>
      </c>
      <c r="H43" s="264">
        <v>4.5710258984687107</v>
      </c>
      <c r="I43" s="264">
        <v>5.2245197827383496</v>
      </c>
      <c r="J43" s="264">
        <v>4.9651547170319361</v>
      </c>
      <c r="K43" s="264">
        <v>5.9826845089283029</v>
      </c>
      <c r="L43" s="264">
        <v>6.0575864516027327</v>
      </c>
      <c r="M43" s="264">
        <v>5.9126675928715899</v>
      </c>
      <c r="N43" s="264">
        <v>5.0550510258223138</v>
      </c>
      <c r="O43" s="264">
        <v>4.6822775632786957</v>
      </c>
      <c r="P43" s="264">
        <v>4.9423067184927616</v>
      </c>
      <c r="Q43" s="264">
        <v>5.4733778975530969</v>
      </c>
      <c r="R43" s="264">
        <v>4.9970187710095519</v>
      </c>
      <c r="S43" s="264">
        <v>4.8101360576697667</v>
      </c>
      <c r="T43" s="264">
        <v>5.9443486941125991</v>
      </c>
      <c r="U43" s="264">
        <v>4.8095636017876968</v>
      </c>
      <c r="V43" s="264">
        <v>5.2029240616448442</v>
      </c>
      <c r="W43" s="264">
        <v>5.3327689332031589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108.44684847329262</v>
      </c>
      <c r="C44" s="263">
        <f t="shared" si="1"/>
        <v>105.27686635888604</v>
      </c>
      <c r="D44" s="263">
        <f t="shared" si="1"/>
        <v>107.55844204536447</v>
      </c>
      <c r="E44" s="263">
        <f t="shared" si="1"/>
        <v>111.38334140714089</v>
      </c>
      <c r="F44" s="263">
        <f t="shared" si="1"/>
        <v>114.10218905488829</v>
      </c>
      <c r="G44" s="263">
        <f t="shared" si="1"/>
        <v>115.2066025063357</v>
      </c>
      <c r="H44" s="263">
        <f t="shared" si="1"/>
        <v>109.90086886947191</v>
      </c>
      <c r="I44" s="263">
        <f t="shared" si="1"/>
        <v>111.73118561924265</v>
      </c>
      <c r="J44" s="263">
        <f t="shared" si="1"/>
        <v>105.80221118482234</v>
      </c>
      <c r="K44" s="263">
        <f t="shared" si="1"/>
        <v>108.59675355461707</v>
      </c>
      <c r="L44" s="263">
        <f t="shared" si="1"/>
        <v>123.20986732265236</v>
      </c>
      <c r="M44" s="263">
        <f t="shared" si="1"/>
        <v>120.25762499165457</v>
      </c>
      <c r="N44" s="263">
        <f t="shared" si="1"/>
        <v>124.79564777614277</v>
      </c>
      <c r="O44" s="263">
        <f t="shared" si="1"/>
        <v>123.31177998220571</v>
      </c>
      <c r="P44" s="263">
        <f t="shared" si="1"/>
        <v>118.23739489693243</v>
      </c>
      <c r="Q44" s="263">
        <f t="shared" si="1"/>
        <v>120.86054120936281</v>
      </c>
      <c r="R44" s="263">
        <f t="shared" si="1"/>
        <v>128.49170090819135</v>
      </c>
      <c r="S44" s="263">
        <f t="shared" si="1"/>
        <v>131.7974762485124</v>
      </c>
      <c r="T44" s="263">
        <f t="shared" si="1"/>
        <v>132.15712701625858</v>
      </c>
      <c r="U44" s="263">
        <f t="shared" si="1"/>
        <v>131.94685458071578</v>
      </c>
      <c r="V44" s="263">
        <f t="shared" si="1"/>
        <v>135.22205030771818</v>
      </c>
      <c r="W44" s="263">
        <f t="shared" si="1"/>
        <v>136.93360601964929</v>
      </c>
      <c r="DA44" s="70"/>
    </row>
    <row r="45" spans="1:105" ht="12" customHeight="1" x14ac:dyDescent="0.25">
      <c r="A45" s="60" t="s">
        <v>1024</v>
      </c>
      <c r="B45" s="264">
        <v>57.494595201083918</v>
      </c>
      <c r="C45" s="264">
        <v>53.071112068423858</v>
      </c>
      <c r="D45" s="264">
        <v>50.891861577210413</v>
      </c>
      <c r="E45" s="264">
        <v>52.280303691053589</v>
      </c>
      <c r="F45" s="264">
        <v>54.204544677576891</v>
      </c>
      <c r="G45" s="264">
        <v>55.969501693628636</v>
      </c>
      <c r="H45" s="264">
        <v>52.226029947858123</v>
      </c>
      <c r="I45" s="264">
        <v>50.811843355898681</v>
      </c>
      <c r="J45" s="264">
        <v>49.527856811466741</v>
      </c>
      <c r="K45" s="264">
        <v>49.38621688968297</v>
      </c>
      <c r="L45" s="264">
        <v>58.242653444762077</v>
      </c>
      <c r="M45" s="264">
        <v>58.374893811239708</v>
      </c>
      <c r="N45" s="264">
        <v>60.525456358468098</v>
      </c>
      <c r="O45" s="264">
        <v>62.7920892763617</v>
      </c>
      <c r="P45" s="264">
        <v>57.412635155004359</v>
      </c>
      <c r="Q45" s="264">
        <v>61.387260645441252</v>
      </c>
      <c r="R45" s="264">
        <v>66.657311623554961</v>
      </c>
      <c r="S45" s="264">
        <v>70.756080671358447</v>
      </c>
      <c r="T45" s="264">
        <v>68.761518788324722</v>
      </c>
      <c r="U45" s="264">
        <v>70.868776521950238</v>
      </c>
      <c r="V45" s="264">
        <v>72.943797585297077</v>
      </c>
      <c r="W45" s="264">
        <v>73.904448778446991</v>
      </c>
      <c r="DA45" s="72" t="s">
        <v>1165</v>
      </c>
    </row>
    <row r="46" spans="1:105" ht="12" customHeight="1" x14ac:dyDescent="0.25">
      <c r="A46" s="60" t="s">
        <v>1026</v>
      </c>
      <c r="B46" s="264">
        <v>45.823406976688773</v>
      </c>
      <c r="C46" s="264">
        <v>46.605663120026307</v>
      </c>
      <c r="D46" s="264">
        <v>50.119672056382178</v>
      </c>
      <c r="E46" s="264">
        <v>52.7445944780102</v>
      </c>
      <c r="F46" s="264">
        <v>53.656815661621948</v>
      </c>
      <c r="G46" s="264">
        <v>52.896475615930569</v>
      </c>
      <c r="H46" s="264">
        <v>50.265019798193173</v>
      </c>
      <c r="I46" s="264">
        <v>52.582340205539587</v>
      </c>
      <c r="J46" s="264">
        <v>48.326731150778123</v>
      </c>
      <c r="K46" s="264">
        <v>49.814167311768372</v>
      </c>
      <c r="L46" s="264">
        <v>55.303602139430112</v>
      </c>
      <c r="M46" s="264">
        <v>52.390535551484447</v>
      </c>
      <c r="N46" s="264">
        <v>56.045621340248971</v>
      </c>
      <c r="O46" s="264">
        <v>52.789786436753388</v>
      </c>
      <c r="P46" s="264">
        <v>52.779583701298847</v>
      </c>
      <c r="Q46" s="264">
        <v>50.560341577471519</v>
      </c>
      <c r="R46" s="264">
        <v>53.5879368657206</v>
      </c>
      <c r="S46" s="264">
        <v>53.019409747596271</v>
      </c>
      <c r="T46" s="264">
        <v>53.64702703528306</v>
      </c>
      <c r="U46" s="264">
        <v>53.049748472070377</v>
      </c>
      <c r="V46" s="264">
        <v>53.619037090583653</v>
      </c>
      <c r="W46" s="264">
        <v>54.15684412381745</v>
      </c>
      <c r="DA46" s="72" t="s">
        <v>1166</v>
      </c>
    </row>
    <row r="47" spans="1:105" ht="12" customHeight="1" x14ac:dyDescent="0.25">
      <c r="A47" s="64" t="s">
        <v>30</v>
      </c>
      <c r="B47" s="231">
        <v>5.393368324968591E-3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2.410360551372376E-3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15.37729022228552</v>
      </c>
      <c r="C48" s="231">
        <v>17.20672749993221</v>
      </c>
      <c r="D48" s="231">
        <v>20.022675483905239</v>
      </c>
      <c r="E48" s="231">
        <v>21.693615617286579</v>
      </c>
      <c r="F48" s="231">
        <v>21.009419231900949</v>
      </c>
      <c r="G48" s="231">
        <v>20.33968928945766</v>
      </c>
      <c r="H48" s="231">
        <v>24.561744287703188</v>
      </c>
      <c r="I48" s="231">
        <v>26.614758836278231</v>
      </c>
      <c r="J48" s="231">
        <v>23.068646872728721</v>
      </c>
      <c r="K48" s="231">
        <v>24.872891280164762</v>
      </c>
      <c r="L48" s="231">
        <v>28.752216387707779</v>
      </c>
      <c r="M48" s="231">
        <v>24.8406906996942</v>
      </c>
      <c r="N48" s="231">
        <v>29.230647508426738</v>
      </c>
      <c r="O48" s="231">
        <v>26.165229516478281</v>
      </c>
      <c r="P48" s="231">
        <v>26.31284032271531</v>
      </c>
      <c r="Q48" s="231">
        <v>27.037636316167561</v>
      </c>
      <c r="R48" s="231">
        <v>30.55078848232889</v>
      </c>
      <c r="S48" s="231">
        <v>30.838600014502351</v>
      </c>
      <c r="T48" s="231">
        <v>32.251390341930282</v>
      </c>
      <c r="U48" s="231">
        <v>28.943779679066999</v>
      </c>
      <c r="V48" s="231">
        <v>31.813467826383931</v>
      </c>
      <c r="W48" s="231">
        <v>30.69472371435959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1.824994949795346E-3</v>
      </c>
      <c r="H49" s="231">
        <v>0</v>
      </c>
      <c r="I49" s="231">
        <v>4.9195624150435097E-3</v>
      </c>
      <c r="J49" s="231">
        <v>0</v>
      </c>
      <c r="K49" s="231">
        <v>0</v>
      </c>
      <c r="L49" s="231">
        <v>0</v>
      </c>
      <c r="M49" s="231">
        <v>2.394937904153543E-3</v>
      </c>
      <c r="N49" s="231">
        <v>2.240320607964758E-3</v>
      </c>
      <c r="O49" s="231">
        <v>1.007209463892276E-2</v>
      </c>
      <c r="P49" s="231">
        <v>1.3301108221642301E-2</v>
      </c>
      <c r="Q49" s="231">
        <v>1.977758673143642E-3</v>
      </c>
      <c r="R49" s="231">
        <v>8.5113238717796818E-4</v>
      </c>
      <c r="S49" s="231">
        <v>1.179685036732654E-3</v>
      </c>
      <c r="T49" s="231">
        <v>1.2269543015844011E-3</v>
      </c>
      <c r="U49" s="231">
        <v>1.2700347106460879E-3</v>
      </c>
      <c r="V49" s="231">
        <v>9.1510285768122909E-4</v>
      </c>
      <c r="W49" s="231">
        <v>1.1498966014729241E-3</v>
      </c>
      <c r="DA49" s="73" t="s">
        <v>1169</v>
      </c>
    </row>
    <row r="50" spans="1:105" ht="12" customHeight="1" x14ac:dyDescent="0.25">
      <c r="A50" s="64" t="s">
        <v>160</v>
      </c>
      <c r="B50" s="231">
        <v>1.002558905125993E-2</v>
      </c>
      <c r="C50" s="231">
        <v>6.9022885324464467E-3</v>
      </c>
      <c r="D50" s="231">
        <v>4.3941977172686679E-3</v>
      </c>
      <c r="E50" s="231">
        <v>4.2160885848589206E-3</v>
      </c>
      <c r="F50" s="231">
        <v>4.3363520336045453E-3</v>
      </c>
      <c r="G50" s="231">
        <v>3.1124203764309188E-3</v>
      </c>
      <c r="H50" s="231">
        <v>3.04626779577576E-3</v>
      </c>
      <c r="I50" s="231">
        <v>1.3992749146461919E-3</v>
      </c>
      <c r="J50" s="231">
        <v>1.5618269505888779E-3</v>
      </c>
      <c r="K50" s="231">
        <v>1.6763939245322489E-3</v>
      </c>
      <c r="L50" s="231">
        <v>1.856762787224646E-3</v>
      </c>
      <c r="M50" s="231">
        <v>2.0583263823582519E-3</v>
      </c>
      <c r="N50" s="231">
        <v>3.841105255834421E-3</v>
      </c>
      <c r="O50" s="231">
        <v>2.16224938262246E-3</v>
      </c>
      <c r="P50" s="231">
        <v>1.9010822909405829E-3</v>
      </c>
      <c r="Q50" s="231">
        <v>1.853761494987207E-3</v>
      </c>
      <c r="R50" s="231">
        <v>1.833393086569803E-3</v>
      </c>
      <c r="S50" s="231">
        <v>1.7985599448400761E-3</v>
      </c>
      <c r="T50" s="231">
        <v>1.8616086275969258E-2</v>
      </c>
      <c r="U50" s="231">
        <v>1.0180469010751829E-2</v>
      </c>
      <c r="V50" s="231">
        <v>4.4166535985916211E-3</v>
      </c>
      <c r="W50" s="231">
        <v>5.132257171930053E-3</v>
      </c>
      <c r="DA50" s="73" t="s">
        <v>1170</v>
      </c>
    </row>
    <row r="51" spans="1:105" ht="12" customHeight="1" x14ac:dyDescent="0.25">
      <c r="A51" s="64" t="s">
        <v>70</v>
      </c>
      <c r="B51" s="231">
        <v>1.311330576813244E-2</v>
      </c>
      <c r="C51" s="231">
        <v>2.261706438574497E-2</v>
      </c>
      <c r="D51" s="231">
        <v>0</v>
      </c>
      <c r="E51" s="231">
        <v>1.3176706843228149E-3</v>
      </c>
      <c r="F51" s="231">
        <v>0</v>
      </c>
      <c r="G51" s="231">
        <v>0</v>
      </c>
      <c r="H51" s="231">
        <v>2.84973373977227E-3</v>
      </c>
      <c r="I51" s="231">
        <v>1.3096065720937849E-3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2.0839485958671791E-6</v>
      </c>
      <c r="S51" s="231">
        <v>2.3270698111674161E-6</v>
      </c>
      <c r="T51" s="231">
        <v>2.3310421547061079E-6</v>
      </c>
      <c r="U51" s="231">
        <v>0</v>
      </c>
      <c r="V51" s="231">
        <v>0</v>
      </c>
      <c r="W51" s="231">
        <v>0</v>
      </c>
      <c r="DA51" s="73" t="s">
        <v>1171</v>
      </c>
    </row>
    <row r="52" spans="1:105" ht="12" customHeight="1" x14ac:dyDescent="0.25">
      <c r="A52" s="64" t="s">
        <v>34</v>
      </c>
      <c r="B52" s="231">
        <v>0.92452297393481198</v>
      </c>
      <c r="C52" s="231">
        <v>0.84711772730131507</v>
      </c>
      <c r="D52" s="231">
        <v>0.84625405957474442</v>
      </c>
      <c r="E52" s="231">
        <v>0.68055253876268884</v>
      </c>
      <c r="F52" s="231">
        <v>0.32773792313149802</v>
      </c>
      <c r="G52" s="231">
        <v>0.31135479919529702</v>
      </c>
      <c r="H52" s="231">
        <v>0.23642842642762421</v>
      </c>
      <c r="I52" s="231">
        <v>0.36311895364971891</v>
      </c>
      <c r="J52" s="231">
        <v>0.30016819627693908</v>
      </c>
      <c r="K52" s="231">
        <v>0.18359488258748069</v>
      </c>
      <c r="L52" s="231">
        <v>0.28592866330002059</v>
      </c>
      <c r="M52" s="231">
        <v>0.33533423265602741</v>
      </c>
      <c r="N52" s="231">
        <v>0.29270791240036942</v>
      </c>
      <c r="O52" s="231">
        <v>0.17134791685977069</v>
      </c>
      <c r="P52" s="231">
        <v>0.54028980645388258</v>
      </c>
      <c r="Q52" s="231">
        <v>8.6762239133380964E-2</v>
      </c>
      <c r="R52" s="231">
        <v>5.4324973815135366E-3</v>
      </c>
      <c r="S52" s="231">
        <v>8.0230880892709581E-3</v>
      </c>
      <c r="T52" s="231">
        <v>8.3287358991894992E-3</v>
      </c>
      <c r="U52" s="231">
        <v>0.50550682225726262</v>
      </c>
      <c r="V52" s="231">
        <v>0.26188055222176287</v>
      </c>
      <c r="W52" s="231">
        <v>0.37355061835979708</v>
      </c>
      <c r="DA52" s="73" t="s">
        <v>1172</v>
      </c>
    </row>
    <row r="53" spans="1:105" ht="12" customHeight="1" x14ac:dyDescent="0.25">
      <c r="A53" s="64" t="s">
        <v>162</v>
      </c>
      <c r="B53" s="231">
        <v>3.665144582937113</v>
      </c>
      <c r="C53" s="231">
        <v>2.891544755323038</v>
      </c>
      <c r="D53" s="231">
        <v>2.3417839160501921</v>
      </c>
      <c r="E53" s="231">
        <v>2.2634887114947109</v>
      </c>
      <c r="F53" s="231">
        <v>2.4154253891144948</v>
      </c>
      <c r="G53" s="231">
        <v>2.7120865010236641</v>
      </c>
      <c r="H53" s="231">
        <v>2.521950208336543</v>
      </c>
      <c r="I53" s="231">
        <v>2.2195960479931931</v>
      </c>
      <c r="J53" s="231">
        <v>2.4215228705554099</v>
      </c>
      <c r="K53" s="231">
        <v>2.3979161494127639</v>
      </c>
      <c r="L53" s="231">
        <v>3.0126048017920311</v>
      </c>
      <c r="M53" s="231">
        <v>3.381199310353054</v>
      </c>
      <c r="N53" s="231">
        <v>3.117888575610626</v>
      </c>
      <c r="O53" s="231">
        <v>3.7899865637701611</v>
      </c>
      <c r="P53" s="231">
        <v>3.013796368600782</v>
      </c>
      <c r="Q53" s="231">
        <v>3.9877523070370389</v>
      </c>
      <c r="R53" s="231">
        <v>4.3125428546031603</v>
      </c>
      <c r="S53" s="231">
        <v>5.116008869138053</v>
      </c>
      <c r="T53" s="231">
        <v>4.8332285334857987</v>
      </c>
      <c r="U53" s="231">
        <v>5.1720811310745951</v>
      </c>
      <c r="V53" s="231">
        <v>5.5044150938567391</v>
      </c>
      <c r="W53" s="231">
        <v>5.6364526708188682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9.4187552943741204E-2</v>
      </c>
      <c r="R55" s="231">
        <v>0.13140006569838381</v>
      </c>
      <c r="S55" s="231">
        <v>0.17674664072421151</v>
      </c>
      <c r="T55" s="231">
        <v>0.20595195236585909</v>
      </c>
      <c r="U55" s="231">
        <v>0.16876775145786749</v>
      </c>
      <c r="V55" s="231">
        <v>0.14391938034564011</v>
      </c>
      <c r="W55" s="231">
        <v>2.1739123724905829E-2</v>
      </c>
      <c r="DA55" s="73" t="s">
        <v>1175</v>
      </c>
    </row>
    <row r="56" spans="1:105" ht="12" customHeight="1" x14ac:dyDescent="0.25">
      <c r="A56" s="64" t="s">
        <v>79</v>
      </c>
      <c r="B56" s="231">
        <v>25.827916934386959</v>
      </c>
      <c r="C56" s="231">
        <v>25.630753784551558</v>
      </c>
      <c r="D56" s="231">
        <v>26.904564399134731</v>
      </c>
      <c r="E56" s="231">
        <v>28.101403851197041</v>
      </c>
      <c r="F56" s="231">
        <v>29.899896765441401</v>
      </c>
      <c r="G56" s="231">
        <v>29.528407610927729</v>
      </c>
      <c r="H56" s="231">
        <v>22.93900087419026</v>
      </c>
      <c r="I56" s="231">
        <v>23.37723792371667</v>
      </c>
      <c r="J56" s="231">
        <v>22.53483138426645</v>
      </c>
      <c r="K56" s="231">
        <v>22.358088605678841</v>
      </c>
      <c r="L56" s="231">
        <v>23.250995523843059</v>
      </c>
      <c r="M56" s="231">
        <v>23.828858044494659</v>
      </c>
      <c r="N56" s="231">
        <v>23.39588555739606</v>
      </c>
      <c r="O56" s="231">
        <v>22.650988095623639</v>
      </c>
      <c r="P56" s="231">
        <v>22.897455013016291</v>
      </c>
      <c r="Q56" s="231">
        <v>19.350171642021671</v>
      </c>
      <c r="R56" s="231">
        <v>18.5850863562863</v>
      </c>
      <c r="S56" s="231">
        <v>16.877050563091</v>
      </c>
      <c r="T56" s="231">
        <v>16.328282099982228</v>
      </c>
      <c r="U56" s="231">
        <v>18.248162584492249</v>
      </c>
      <c r="V56" s="231">
        <v>15.890022481319299</v>
      </c>
      <c r="W56" s="231">
        <v>17.42409584278089</v>
      </c>
      <c r="DA56" s="73" t="s">
        <v>1176</v>
      </c>
    </row>
    <row r="57" spans="1:105" ht="12" customHeight="1" x14ac:dyDescent="0.25">
      <c r="A57" s="60" t="s">
        <v>1038</v>
      </c>
      <c r="B57" s="264">
        <v>5.1288462955199368</v>
      </c>
      <c r="C57" s="264">
        <v>5.6000911704358796</v>
      </c>
      <c r="D57" s="264">
        <v>6.546908411771887</v>
      </c>
      <c r="E57" s="264">
        <v>6.3584432380771014</v>
      </c>
      <c r="F57" s="264">
        <v>6.2408287156894469</v>
      </c>
      <c r="G57" s="264">
        <v>6.3406251967764877</v>
      </c>
      <c r="H57" s="264">
        <v>7.4098191234206254</v>
      </c>
      <c r="I57" s="264">
        <v>8.3370020578043889</v>
      </c>
      <c r="J57" s="264">
        <v>7.9476232225774792</v>
      </c>
      <c r="K57" s="264">
        <v>9.3963693531657171</v>
      </c>
      <c r="L57" s="264">
        <v>9.6636117384601796</v>
      </c>
      <c r="M57" s="264">
        <v>9.4921956289304212</v>
      </c>
      <c r="N57" s="264">
        <v>8.2245700774257067</v>
      </c>
      <c r="O57" s="264">
        <v>7.7299042690906044</v>
      </c>
      <c r="P57" s="264">
        <v>8.0451760406292099</v>
      </c>
      <c r="Q57" s="264">
        <v>8.9129389864500457</v>
      </c>
      <c r="R57" s="264">
        <v>8.2464524189157924</v>
      </c>
      <c r="S57" s="264">
        <v>8.0219858295576678</v>
      </c>
      <c r="T57" s="264">
        <v>9.7485811926507964</v>
      </c>
      <c r="U57" s="264">
        <v>8.0283295866951541</v>
      </c>
      <c r="V57" s="264">
        <v>8.6592156318374318</v>
      </c>
      <c r="W57" s="264">
        <v>8.8723131173848753</v>
      </c>
      <c r="DA57" s="72" t="s">
        <v>1177</v>
      </c>
    </row>
    <row r="58" spans="1:105" ht="12" customHeight="1" x14ac:dyDescent="0.25">
      <c r="A58" s="132" t="s">
        <v>1040</v>
      </c>
      <c r="B58" s="318">
        <v>181.2772630720788</v>
      </c>
      <c r="C58" s="318">
        <v>180.81288104729191</v>
      </c>
      <c r="D58" s="318">
        <v>190.27468604503369</v>
      </c>
      <c r="E58" s="318">
        <v>198.25272727847991</v>
      </c>
      <c r="F58" s="318">
        <v>201.6126787873942</v>
      </c>
      <c r="G58" s="318">
        <v>201.2351831129352</v>
      </c>
      <c r="H58" s="318">
        <v>194.5484217802842</v>
      </c>
      <c r="I58" s="318">
        <v>201.32320895639739</v>
      </c>
      <c r="J58" s="318">
        <v>187.60006075966331</v>
      </c>
      <c r="K58" s="318">
        <v>193.96763829707291</v>
      </c>
      <c r="L58" s="318">
        <v>218.04678062091861</v>
      </c>
      <c r="M58" s="318">
        <v>209.0850388522108</v>
      </c>
      <c r="N58" s="318">
        <v>219.6162559939703</v>
      </c>
      <c r="O58" s="318">
        <v>211.57959930147899</v>
      </c>
      <c r="P58" s="318">
        <v>207.44121823942851</v>
      </c>
      <c r="Q58" s="318">
        <v>207.0742404885809</v>
      </c>
      <c r="R58" s="318">
        <v>219.50481999634479</v>
      </c>
      <c r="S58" s="318">
        <v>221.55942033429821</v>
      </c>
      <c r="T58" s="318">
        <v>224.99470728242329</v>
      </c>
      <c r="U58" s="318">
        <v>221.37676522642971</v>
      </c>
      <c r="V58" s="318">
        <v>226.66967235036739</v>
      </c>
      <c r="W58" s="318">
        <v>228.35292632479229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581.64949664108156</v>
      </c>
      <c r="C61" s="225">
        <v>636.41244491356304</v>
      </c>
      <c r="D61" s="225">
        <v>674.04019401764583</v>
      </c>
      <c r="E61" s="225">
        <v>712.1681064874175</v>
      </c>
      <c r="F61" s="225">
        <v>775.82342235825774</v>
      </c>
      <c r="G61" s="225">
        <v>783.18317357484148</v>
      </c>
      <c r="H61" s="225">
        <v>783.36482212125611</v>
      </c>
      <c r="I61" s="225">
        <v>822.99826600147185</v>
      </c>
      <c r="J61" s="225">
        <v>710.78960430210452</v>
      </c>
      <c r="K61" s="225">
        <v>282.65611948974089</v>
      </c>
      <c r="L61" s="225">
        <v>268.83888770044359</v>
      </c>
      <c r="M61" s="225">
        <v>230.07644855905869</v>
      </c>
      <c r="N61" s="225">
        <v>179.35962684967259</v>
      </c>
      <c r="O61" s="225">
        <v>355.38255248374168</v>
      </c>
      <c r="P61" s="225">
        <v>367.90857420131601</v>
      </c>
      <c r="Q61" s="225">
        <v>281.47579995125398</v>
      </c>
      <c r="R61" s="225">
        <v>332.1684204026509</v>
      </c>
      <c r="S61" s="225">
        <v>295.69655162993979</v>
      </c>
      <c r="T61" s="225">
        <v>215.98590044212261</v>
      </c>
      <c r="U61" s="225">
        <v>205.9278443851247</v>
      </c>
      <c r="V61" s="225">
        <v>304.41159558724519</v>
      </c>
      <c r="W61" s="225">
        <v>317.24020937090262</v>
      </c>
      <c r="DA61" s="89" t="s">
        <v>1179</v>
      </c>
    </row>
    <row r="62" spans="1:105" ht="12" customHeight="1" x14ac:dyDescent="0.25">
      <c r="A62" s="55" t="s">
        <v>92</v>
      </c>
      <c r="B62" s="261">
        <v>1.4077379378041881</v>
      </c>
      <c r="C62" s="261">
        <v>1.51129361928102</v>
      </c>
      <c r="D62" s="261">
        <v>1.5697721264390769</v>
      </c>
      <c r="E62" s="261">
        <v>1.586667203627997</v>
      </c>
      <c r="F62" s="261">
        <v>1.719877804089496</v>
      </c>
      <c r="G62" s="261">
        <v>1.796883694570977</v>
      </c>
      <c r="H62" s="261">
        <v>1.9380914557554649</v>
      </c>
      <c r="I62" s="261">
        <v>2.0275725712241299</v>
      </c>
      <c r="J62" s="261">
        <v>1.8262773450308829</v>
      </c>
      <c r="K62" s="261">
        <v>0.75500648028789241</v>
      </c>
      <c r="L62" s="261">
        <v>0.71368699082238329</v>
      </c>
      <c r="M62" s="261">
        <v>0.63670307362742606</v>
      </c>
      <c r="N62" s="261">
        <v>0.44884790556039322</v>
      </c>
      <c r="O62" s="261">
        <v>0.93043952857223822</v>
      </c>
      <c r="P62" s="261">
        <v>0.93871904876029499</v>
      </c>
      <c r="Q62" s="261">
        <v>0.80099058260452494</v>
      </c>
      <c r="R62" s="261">
        <v>0.90565104190293344</v>
      </c>
      <c r="S62" s="261">
        <v>0.8272334297507441</v>
      </c>
      <c r="T62" s="261">
        <v>0.63567227760238665</v>
      </c>
      <c r="U62" s="261">
        <v>0.57527403203517036</v>
      </c>
      <c r="V62" s="261">
        <v>0.88070998936762723</v>
      </c>
      <c r="W62" s="261">
        <v>0.92249530070141605</v>
      </c>
      <c r="DA62" s="67" t="s">
        <v>1180</v>
      </c>
    </row>
    <row r="63" spans="1:105" ht="12" customHeight="1" x14ac:dyDescent="0.25">
      <c r="A63" s="202" t="s">
        <v>93</v>
      </c>
      <c r="B63" s="226">
        <v>2.9717338718053581</v>
      </c>
      <c r="C63" s="226">
        <v>3.1903398481013481</v>
      </c>
      <c r="D63" s="226">
        <v>3.31378793870639</v>
      </c>
      <c r="E63" s="226">
        <v>3.3494534356719678</v>
      </c>
      <c r="F63" s="226">
        <v>3.6306609266716361</v>
      </c>
      <c r="G63" s="226">
        <v>3.7932203114313459</v>
      </c>
      <c r="H63" s="226">
        <v>4.0913098035198336</v>
      </c>
      <c r="I63" s="226">
        <v>4.2802043801197502</v>
      </c>
      <c r="J63" s="226">
        <v>3.8552702884490588</v>
      </c>
      <c r="K63" s="226">
        <v>1.593818189203452</v>
      </c>
      <c r="L63" s="226">
        <v>1.506592773795604</v>
      </c>
      <c r="M63" s="226">
        <v>1.3440797746294659</v>
      </c>
      <c r="N63" s="226">
        <v>0.94751763692842095</v>
      </c>
      <c r="O63" s="226">
        <v>1.964157240116472</v>
      </c>
      <c r="P63" s="226">
        <v>1.981635301852539</v>
      </c>
      <c r="Q63" s="226">
        <v>1.690890599308456</v>
      </c>
      <c r="R63" s="226">
        <v>1.91182876086779</v>
      </c>
      <c r="S63" s="226">
        <v>1.7462892325787041</v>
      </c>
      <c r="T63" s="226">
        <v>1.3419037648905301</v>
      </c>
      <c r="U63" s="226">
        <v>1.2144031077514019</v>
      </c>
      <c r="V63" s="226">
        <v>1.859178215175133</v>
      </c>
      <c r="W63" s="226">
        <v>1.9473869802441801</v>
      </c>
      <c r="DA63" s="174" t="s">
        <v>1181</v>
      </c>
    </row>
    <row r="64" spans="1:105" ht="12" customHeight="1" x14ac:dyDescent="0.25">
      <c r="A64" s="202" t="s">
        <v>94</v>
      </c>
      <c r="B64" s="226">
        <v>17.691076746568321</v>
      </c>
      <c r="C64" s="226">
        <v>18.992463502833068</v>
      </c>
      <c r="D64" s="226">
        <v>19.727364318088242</v>
      </c>
      <c r="E64" s="226">
        <v>19.9396851621614</v>
      </c>
      <c r="F64" s="226">
        <v>21.613746003269888</v>
      </c>
      <c r="G64" s="226">
        <v>22.581480893309639</v>
      </c>
      <c r="H64" s="226">
        <v>24.334652550473081</v>
      </c>
      <c r="I64" s="226">
        <v>25.48055359132643</v>
      </c>
      <c r="J64" s="226">
        <v>22.950871610277261</v>
      </c>
      <c r="K64" s="226">
        <v>9.4881847169394291</v>
      </c>
      <c r="L64" s="226">
        <v>8.9689216924566555</v>
      </c>
      <c r="M64" s="226">
        <v>8.0014629412406393</v>
      </c>
      <c r="N64" s="226">
        <v>5.6406824960555131</v>
      </c>
      <c r="O64" s="226">
        <v>11.692856082068531</v>
      </c>
      <c r="P64" s="226">
        <v>11.796905012724009</v>
      </c>
      <c r="Q64" s="226">
        <v>10.06606804405536</v>
      </c>
      <c r="R64" s="226">
        <v>11.38133856995119</v>
      </c>
      <c r="S64" s="226">
        <v>10.395862539497021</v>
      </c>
      <c r="T64" s="226">
        <v>7.9885089026377774</v>
      </c>
      <c r="U64" s="226">
        <v>7.2294826883166809</v>
      </c>
      <c r="V64" s="226">
        <v>11.0679037589021</v>
      </c>
      <c r="W64" s="226">
        <v>11.593020778081369</v>
      </c>
      <c r="DA64" s="174" t="s">
        <v>1182</v>
      </c>
    </row>
    <row r="65" spans="1:105" ht="12" customHeight="1" x14ac:dyDescent="0.25">
      <c r="A65" s="202" t="s">
        <v>95</v>
      </c>
      <c r="B65" s="226">
        <v>20.93683665937489</v>
      </c>
      <c r="C65" s="226">
        <v>22.47698723002199</v>
      </c>
      <c r="D65" s="226">
        <v>23.34671938653549</v>
      </c>
      <c r="E65" s="226">
        <v>23.59799447258149</v>
      </c>
      <c r="F65" s="226">
        <v>25.579193180282719</v>
      </c>
      <c r="G65" s="226">
        <v>26.724477190554762</v>
      </c>
      <c r="H65" s="226">
        <v>28.824615115065871</v>
      </c>
      <c r="I65" s="226">
        <v>30.155439161470682</v>
      </c>
      <c r="J65" s="226">
        <v>27.161639564300081</v>
      </c>
      <c r="K65" s="226">
        <v>11.22897020109713</v>
      </c>
      <c r="L65" s="226">
        <v>10.61443863342657</v>
      </c>
      <c r="M65" s="226">
        <v>9.4694814248258155</v>
      </c>
      <c r="N65" s="226">
        <v>6.675571518857252</v>
      </c>
      <c r="O65" s="226">
        <v>13.83812988767543</v>
      </c>
      <c r="P65" s="226">
        <v>13.961268546612009</v>
      </c>
      <c r="Q65" s="226">
        <v>11.912877065632619</v>
      </c>
      <c r="R65" s="226">
        <v>13.469458643908389</v>
      </c>
      <c r="S65" s="226">
        <v>12.30317854819006</v>
      </c>
      <c r="T65" s="226">
        <v>9.4541507248241921</v>
      </c>
      <c r="U65" s="226">
        <v>8.5558669121949187</v>
      </c>
      <c r="V65" s="226">
        <v>13.098518336752139</v>
      </c>
      <c r="W65" s="226">
        <v>13.7199779242669</v>
      </c>
      <c r="DA65" s="174" t="s">
        <v>1183</v>
      </c>
    </row>
    <row r="66" spans="1:105" ht="12" customHeight="1" x14ac:dyDescent="0.25">
      <c r="A66" s="56" t="s">
        <v>96</v>
      </c>
      <c r="B66" s="262">
        <v>14.29940852731611</v>
      </c>
      <c r="C66" s="262">
        <v>14.61088585586295</v>
      </c>
      <c r="D66" s="262">
        <v>14.2834504191169</v>
      </c>
      <c r="E66" s="262">
        <v>14.780885367500479</v>
      </c>
      <c r="F66" s="262">
        <v>16.300694474445699</v>
      </c>
      <c r="G66" s="262">
        <v>17.039631532323948</v>
      </c>
      <c r="H66" s="262">
        <v>16.992515519168141</v>
      </c>
      <c r="I66" s="262">
        <v>17.01501520516193</v>
      </c>
      <c r="J66" s="262">
        <v>15.3428874977966</v>
      </c>
      <c r="K66" s="262">
        <v>6.0153392336467544</v>
      </c>
      <c r="L66" s="262">
        <v>5.9303591836434224</v>
      </c>
      <c r="M66" s="262">
        <v>5.2908313940466432</v>
      </c>
      <c r="N66" s="262">
        <v>3.9978438509781471</v>
      </c>
      <c r="O66" s="262">
        <v>8.4780907210941017</v>
      </c>
      <c r="P66" s="262">
        <v>8.2537080544974657</v>
      </c>
      <c r="Q66" s="262">
        <v>6.8617233171183942</v>
      </c>
      <c r="R66" s="262">
        <v>8.1971651757655923</v>
      </c>
      <c r="S66" s="262">
        <v>7.6609570989115401</v>
      </c>
      <c r="T66" s="262">
        <v>5.4712618436436724</v>
      </c>
      <c r="U66" s="262">
        <v>5.3383667346936798</v>
      </c>
      <c r="V66" s="262">
        <v>8.0068705442221368</v>
      </c>
      <c r="W66" s="262">
        <v>8.3468997400748659</v>
      </c>
      <c r="DA66" s="68" t="s">
        <v>1184</v>
      </c>
    </row>
    <row r="67" spans="1:105" ht="12" customHeight="1" x14ac:dyDescent="0.25">
      <c r="A67" s="37" t="s">
        <v>160</v>
      </c>
      <c r="B67" s="228">
        <v>3.4825945846239201E-2</v>
      </c>
      <c r="C67" s="228">
        <v>3.069344941042039E-2</v>
      </c>
      <c r="D67" s="228">
        <v>2.3206308489342471E-2</v>
      </c>
      <c r="E67" s="228">
        <v>2.3959029725882521E-2</v>
      </c>
      <c r="F67" s="228">
        <v>2.558793240964256E-2</v>
      </c>
      <c r="G67" s="228">
        <v>1.7130926824379441E-2</v>
      </c>
      <c r="H67" s="228">
        <v>1.7614733344701011E-2</v>
      </c>
      <c r="I67" s="228">
        <v>9.0669814575333237E-3</v>
      </c>
      <c r="J67" s="228">
        <v>8.3858228802514336E-3</v>
      </c>
      <c r="K67" s="228">
        <v>3.4905164584938639E-3</v>
      </c>
      <c r="L67" s="228">
        <v>3.0856133595032601E-3</v>
      </c>
      <c r="M67" s="228">
        <v>2.7253563038130311E-3</v>
      </c>
      <c r="N67" s="228">
        <v>4.2447605853328874E-3</v>
      </c>
      <c r="O67" s="228">
        <v>4.2094792316490848E-3</v>
      </c>
      <c r="P67" s="228">
        <v>4.4758867007076526E-3</v>
      </c>
      <c r="Q67" s="228">
        <v>2.7327566651992722E-3</v>
      </c>
      <c r="R67" s="228">
        <v>3.0318784140612861E-3</v>
      </c>
      <c r="S67" s="228">
        <v>2.3609012080593969E-3</v>
      </c>
      <c r="T67" s="228">
        <v>1.8045701906442859E-2</v>
      </c>
      <c r="U67" s="228">
        <v>9.1986801156055623E-3</v>
      </c>
      <c r="V67" s="228">
        <v>5.6078484688751413E-3</v>
      </c>
      <c r="W67" s="228">
        <v>6.6270081540927648E-3</v>
      </c>
      <c r="DA67" s="69" t="s">
        <v>1185</v>
      </c>
    </row>
    <row r="68" spans="1:105" ht="12" customHeight="1" x14ac:dyDescent="0.25">
      <c r="A68" s="37" t="s">
        <v>162</v>
      </c>
      <c r="B68" s="228">
        <v>13.324037472445839</v>
      </c>
      <c r="C68" s="228">
        <v>13.456565191356621</v>
      </c>
      <c r="D68" s="228">
        <v>12.942703388651861</v>
      </c>
      <c r="E68" s="228">
        <v>13.4613787738722</v>
      </c>
      <c r="F68" s="228">
        <v>14.916124601033729</v>
      </c>
      <c r="G68" s="228">
        <v>15.622044110355439</v>
      </c>
      <c r="H68" s="228">
        <v>15.26146462467832</v>
      </c>
      <c r="I68" s="228">
        <v>15.051692407219109</v>
      </c>
      <c r="J68" s="228">
        <v>13.60670785785056</v>
      </c>
      <c r="K68" s="228">
        <v>5.2251566734744452</v>
      </c>
      <c r="L68" s="228">
        <v>5.2393686751860047</v>
      </c>
      <c r="M68" s="228">
        <v>4.6852366536582712</v>
      </c>
      <c r="N68" s="228">
        <v>3.6058636057894549</v>
      </c>
      <c r="O68" s="228">
        <v>7.721683068088625</v>
      </c>
      <c r="P68" s="228">
        <v>7.4258091986008319</v>
      </c>
      <c r="Q68" s="228">
        <v>6.1521510897822891</v>
      </c>
      <c r="R68" s="228">
        <v>7.4634792203341558</v>
      </c>
      <c r="S68" s="228">
        <v>7.0280670885614089</v>
      </c>
      <c r="T68" s="228">
        <v>4.9031416422503327</v>
      </c>
      <c r="U68" s="228">
        <v>4.8907422070648829</v>
      </c>
      <c r="V68" s="228">
        <v>7.3141829814477912</v>
      </c>
      <c r="W68" s="228">
        <v>7.6166968701081084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0.94054510902403754</v>
      </c>
      <c r="C71" s="228">
        <v>1.123627215095913</v>
      </c>
      <c r="D71" s="228">
        <v>1.317540721975698</v>
      </c>
      <c r="E71" s="228">
        <v>1.295547563902403</v>
      </c>
      <c r="F71" s="228">
        <v>1.3589819410023261</v>
      </c>
      <c r="G71" s="228">
        <v>1.4004564951441261</v>
      </c>
      <c r="H71" s="228">
        <v>1.713436161145123</v>
      </c>
      <c r="I71" s="228">
        <v>1.9542558164852799</v>
      </c>
      <c r="J71" s="228">
        <v>1.7277938170657949</v>
      </c>
      <c r="K71" s="228">
        <v>0.78669204371381496</v>
      </c>
      <c r="L71" s="228">
        <v>0.68790489509791364</v>
      </c>
      <c r="M71" s="228">
        <v>0.6028693840845587</v>
      </c>
      <c r="N71" s="228">
        <v>0.38773548460335838</v>
      </c>
      <c r="O71" s="228">
        <v>0.75219817377382781</v>
      </c>
      <c r="P71" s="228">
        <v>0.82342296919592683</v>
      </c>
      <c r="Q71" s="228">
        <v>0.70683947067090636</v>
      </c>
      <c r="R71" s="228">
        <v>0.73065407701737495</v>
      </c>
      <c r="S71" s="228">
        <v>0.63052910914207139</v>
      </c>
      <c r="T71" s="228">
        <v>0.55007449948689624</v>
      </c>
      <c r="U71" s="228">
        <v>0.43842584751319191</v>
      </c>
      <c r="V71" s="228">
        <v>0.68707971430547132</v>
      </c>
      <c r="W71" s="228">
        <v>0.72357586181266464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424.75781786363478</v>
      </c>
      <c r="C72" s="263">
        <f t="shared" si="2"/>
        <v>472.41662546960515</v>
      </c>
      <c r="D72" s="263">
        <f t="shared" si="2"/>
        <v>509.22648436650178</v>
      </c>
      <c r="E72" s="263">
        <f t="shared" si="2"/>
        <v>542.52776492487203</v>
      </c>
      <c r="F72" s="263">
        <f t="shared" si="2"/>
        <v>590.04153174484031</v>
      </c>
      <c r="G72" s="263">
        <f t="shared" si="2"/>
        <v>589.7090295526732</v>
      </c>
      <c r="H72" s="263">
        <f t="shared" si="2"/>
        <v>585.33418668612694</v>
      </c>
      <c r="I72" s="263">
        <f t="shared" si="2"/>
        <v>620.7788839062473</v>
      </c>
      <c r="J72" s="263">
        <f t="shared" si="2"/>
        <v>529.32755934505246</v>
      </c>
      <c r="K72" s="263">
        <f t="shared" si="2"/>
        <v>210.07739542235697</v>
      </c>
      <c r="L72" s="263">
        <f t="shared" si="2"/>
        <v>198.53180941655717</v>
      </c>
      <c r="M72" s="263">
        <f t="shared" si="2"/>
        <v>167.61443852220981</v>
      </c>
      <c r="N72" s="263">
        <f t="shared" si="2"/>
        <v>133.08220177062125</v>
      </c>
      <c r="O72" s="263">
        <f t="shared" si="2"/>
        <v>258.65709706750062</v>
      </c>
      <c r="P72" s="263">
        <f t="shared" si="2"/>
        <v>272.02920066413247</v>
      </c>
      <c r="Q72" s="263">
        <f t="shared" si="2"/>
        <v>201.736205256326</v>
      </c>
      <c r="R72" s="263">
        <f t="shared" si="2"/>
        <v>238.74140022709332</v>
      </c>
      <c r="S72" s="263">
        <f t="shared" si="2"/>
        <v>209.44082850525712</v>
      </c>
      <c r="T72" s="263">
        <f t="shared" si="2"/>
        <v>152.7105323357282</v>
      </c>
      <c r="U72" s="263">
        <f t="shared" si="2"/>
        <v>145.84791707828015</v>
      </c>
      <c r="V72" s="263">
        <f t="shared" si="2"/>
        <v>213.82820063760707</v>
      </c>
      <c r="W72" s="263">
        <f t="shared" si="2"/>
        <v>222.6776345514333</v>
      </c>
      <c r="DA72" s="70"/>
    </row>
    <row r="73" spans="1:105" ht="12" customHeight="1" x14ac:dyDescent="0.25">
      <c r="A73" s="60" t="s">
        <v>1054</v>
      </c>
      <c r="B73" s="264">
        <v>424.67967585158539</v>
      </c>
      <c r="C73" s="264">
        <v>472.33273519355549</v>
      </c>
      <c r="D73" s="264">
        <v>509.13934801169819</v>
      </c>
      <c r="E73" s="264">
        <v>542.43969074258666</v>
      </c>
      <c r="F73" s="264">
        <v>589.94606318604008</v>
      </c>
      <c r="G73" s="264">
        <v>589.60928648008723</v>
      </c>
      <c r="H73" s="264">
        <v>585.22660532327427</v>
      </c>
      <c r="I73" s="264">
        <v>620.66633554334771</v>
      </c>
      <c r="J73" s="264">
        <v>529.22618466268545</v>
      </c>
      <c r="K73" s="264">
        <v>210.03548582832269</v>
      </c>
      <c r="L73" s="264">
        <v>198.49219342274279</v>
      </c>
      <c r="M73" s="264">
        <v>167.57909582246779</v>
      </c>
      <c r="N73" s="264">
        <v>133.0572867083055</v>
      </c>
      <c r="O73" s="264">
        <v>258.60544937448873</v>
      </c>
      <c r="P73" s="264">
        <v>271.9770933838999</v>
      </c>
      <c r="Q73" s="264">
        <v>201.691743134452</v>
      </c>
      <c r="R73" s="264">
        <v>238.6911285161957</v>
      </c>
      <c r="S73" s="264">
        <v>209.39490967129001</v>
      </c>
      <c r="T73" s="264">
        <v>152.6752468543599</v>
      </c>
      <c r="U73" s="264">
        <v>145.8159842382708</v>
      </c>
      <c r="V73" s="264">
        <v>213.77931337759011</v>
      </c>
      <c r="W73" s="264">
        <v>222.62642783392781</v>
      </c>
      <c r="DA73" s="72" t="s">
        <v>1190</v>
      </c>
    </row>
    <row r="74" spans="1:105" ht="12" customHeight="1" x14ac:dyDescent="0.25">
      <c r="A74" s="64" t="s">
        <v>30</v>
      </c>
      <c r="B74" s="231">
        <v>4.9548064018023162E-2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5.685332610460404E-3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141.26885360865131</v>
      </c>
      <c r="C75" s="231">
        <v>172.89890129342569</v>
      </c>
      <c r="D75" s="231">
        <v>201.70820790454439</v>
      </c>
      <c r="E75" s="231">
        <v>221.26134023224429</v>
      </c>
      <c r="F75" s="231">
        <v>229.00079722726699</v>
      </c>
      <c r="G75" s="231">
        <v>224.75573858406449</v>
      </c>
      <c r="H75" s="231">
        <v>284.15872842413393</v>
      </c>
      <c r="I75" s="231">
        <v>311.98577833846809</v>
      </c>
      <c r="J75" s="231">
        <v>250.79778316247999</v>
      </c>
      <c r="K75" s="231">
        <v>104.14332579870189</v>
      </c>
      <c r="L75" s="231">
        <v>102.3521524652226</v>
      </c>
      <c r="M75" s="231">
        <v>78.896113352475766</v>
      </c>
      <c r="N75" s="231">
        <v>68.946512342276407</v>
      </c>
      <c r="O75" s="231">
        <v>127.324148731264</v>
      </c>
      <c r="P75" s="231">
        <v>134.67920155708319</v>
      </c>
      <c r="Q75" s="231">
        <v>107.2155810011942</v>
      </c>
      <c r="R75" s="231">
        <v>135.34584259828219</v>
      </c>
      <c r="S75" s="231">
        <v>121.19131188668</v>
      </c>
      <c r="T75" s="231">
        <v>91.240131113787854</v>
      </c>
      <c r="U75" s="231">
        <v>79.131504030924674</v>
      </c>
      <c r="V75" s="231">
        <v>126.2558814382994</v>
      </c>
      <c r="W75" s="231">
        <v>125.2162957672011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2.0166389073900049E-2</v>
      </c>
      <c r="H76" s="231">
        <v>0</v>
      </c>
      <c r="I76" s="231">
        <v>5.7668510865855081E-2</v>
      </c>
      <c r="J76" s="231">
        <v>0</v>
      </c>
      <c r="K76" s="231">
        <v>0</v>
      </c>
      <c r="L76" s="231">
        <v>0</v>
      </c>
      <c r="M76" s="231">
        <v>7.6065232904560442E-3</v>
      </c>
      <c r="N76" s="231">
        <v>5.2842583252105304E-3</v>
      </c>
      <c r="O76" s="231">
        <v>4.9012406905658133E-2</v>
      </c>
      <c r="P76" s="231">
        <v>6.8080169724918579E-2</v>
      </c>
      <c r="Q76" s="231">
        <v>7.8426435928665109E-3</v>
      </c>
      <c r="R76" s="231">
        <v>3.7706794432465001E-3</v>
      </c>
      <c r="S76" s="231">
        <v>4.6359944079006144E-3</v>
      </c>
      <c r="T76" s="231">
        <v>3.4710897781557969E-3</v>
      </c>
      <c r="U76" s="231">
        <v>3.472240251247823E-3</v>
      </c>
      <c r="V76" s="231">
        <v>3.6317046143404569E-3</v>
      </c>
      <c r="W76" s="231">
        <v>4.6908971812759364E-3</v>
      </c>
      <c r="DA76" s="73" t="s">
        <v>1193</v>
      </c>
    </row>
    <row r="77" spans="1:105" ht="12" customHeight="1" x14ac:dyDescent="0.25">
      <c r="A77" s="64" t="s">
        <v>160</v>
      </c>
      <c r="B77" s="231">
        <v>9.2103579470091609E-2</v>
      </c>
      <c r="C77" s="231">
        <v>6.935648301949944E-2</v>
      </c>
      <c r="D77" s="231">
        <v>4.4267098442511879E-2</v>
      </c>
      <c r="E77" s="231">
        <v>4.3001472289404978E-2</v>
      </c>
      <c r="F77" s="231">
        <v>4.7265850702131559E-2</v>
      </c>
      <c r="G77" s="231">
        <v>3.4392577513531711E-2</v>
      </c>
      <c r="H77" s="231">
        <v>3.5242756912846902E-2</v>
      </c>
      <c r="I77" s="231">
        <v>1.640269881988653E-2</v>
      </c>
      <c r="J77" s="231">
        <v>1.6979874851444789E-2</v>
      </c>
      <c r="K77" s="231">
        <v>7.0190970837697517E-3</v>
      </c>
      <c r="L77" s="231">
        <v>6.6097049815963616E-3</v>
      </c>
      <c r="M77" s="231">
        <v>6.5374169157432936E-3</v>
      </c>
      <c r="N77" s="231">
        <v>9.0600391542138801E-3</v>
      </c>
      <c r="O77" s="231">
        <v>1.0521847775641489E-2</v>
      </c>
      <c r="P77" s="231">
        <v>9.7304677829537743E-3</v>
      </c>
      <c r="Q77" s="231">
        <v>7.3509427155009389E-3</v>
      </c>
      <c r="R77" s="231">
        <v>8.1222824170048887E-3</v>
      </c>
      <c r="S77" s="231">
        <v>7.0680847742601756E-3</v>
      </c>
      <c r="T77" s="231">
        <v>5.2665455183082299E-2</v>
      </c>
      <c r="U77" s="231">
        <v>2.7833124543289799E-2</v>
      </c>
      <c r="V77" s="231">
        <v>1.7528063779182309E-2</v>
      </c>
      <c r="W77" s="231">
        <v>2.0936570010339991E-2</v>
      </c>
      <c r="DA77" s="73" t="s">
        <v>1194</v>
      </c>
    </row>
    <row r="78" spans="1:105" ht="12" customHeight="1" x14ac:dyDescent="0.25">
      <c r="A78" s="64" t="s">
        <v>70</v>
      </c>
      <c r="B78" s="231">
        <v>0.12046996877245961</v>
      </c>
      <c r="C78" s="231">
        <v>0.22726375964246431</v>
      </c>
      <c r="D78" s="231">
        <v>0</v>
      </c>
      <c r="E78" s="231">
        <v>1.3439418617046161E-2</v>
      </c>
      <c r="F78" s="231">
        <v>0</v>
      </c>
      <c r="G78" s="231">
        <v>0</v>
      </c>
      <c r="H78" s="231">
        <v>3.2969023142483178E-2</v>
      </c>
      <c r="I78" s="231">
        <v>1.5351580986521059E-2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9.2322912975648835E-6</v>
      </c>
      <c r="S78" s="231">
        <v>9.1450533790328711E-6</v>
      </c>
      <c r="T78" s="231">
        <v>6.5945867626872203E-6</v>
      </c>
      <c r="U78" s="231">
        <v>0</v>
      </c>
      <c r="V78" s="231">
        <v>0</v>
      </c>
      <c r="W78" s="231">
        <v>0</v>
      </c>
      <c r="DA78" s="73" t="s">
        <v>1195</v>
      </c>
    </row>
    <row r="79" spans="1:105" ht="12" customHeight="1" x14ac:dyDescent="0.25">
      <c r="A79" s="64" t="s">
        <v>34</v>
      </c>
      <c r="B79" s="231">
        <v>8.4934535782742042</v>
      </c>
      <c r="C79" s="231">
        <v>8.512119711151243</v>
      </c>
      <c r="D79" s="231">
        <v>8.5251538899472994</v>
      </c>
      <c r="E79" s="231">
        <v>6.9412111600750928</v>
      </c>
      <c r="F79" s="231">
        <v>3.5723141534898581</v>
      </c>
      <c r="G79" s="231">
        <v>3.4405037785460668</v>
      </c>
      <c r="H79" s="231">
        <v>2.735278090596676</v>
      </c>
      <c r="I79" s="231">
        <v>4.2565837278764418</v>
      </c>
      <c r="J79" s="231">
        <v>3.2633694822877879</v>
      </c>
      <c r="K79" s="231">
        <v>0.7687156855596472</v>
      </c>
      <c r="L79" s="231">
        <v>1.0178489806014619</v>
      </c>
      <c r="M79" s="231">
        <v>1.065049597470376</v>
      </c>
      <c r="N79" s="231">
        <v>0.69041199614808735</v>
      </c>
      <c r="O79" s="231">
        <v>0.83380608747597762</v>
      </c>
      <c r="P79" s="231">
        <v>2.765410303494404</v>
      </c>
      <c r="Q79" s="231">
        <v>0.34404870932033188</v>
      </c>
      <c r="R79" s="231">
        <v>2.4067003571420161E-2</v>
      </c>
      <c r="S79" s="231">
        <v>3.1529595067995672E-2</v>
      </c>
      <c r="T79" s="231">
        <v>2.3562238632118451E-2</v>
      </c>
      <c r="U79" s="231">
        <v>1.382041861382769</v>
      </c>
      <c r="V79" s="231">
        <v>1.039307004591504</v>
      </c>
      <c r="W79" s="231">
        <v>1.5238653114404519</v>
      </c>
      <c r="DA79" s="73" t="s">
        <v>1196</v>
      </c>
    </row>
    <row r="80" spans="1:105" ht="12" customHeight="1" x14ac:dyDescent="0.25">
      <c r="A80" s="64" t="s">
        <v>162</v>
      </c>
      <c r="B80" s="231">
        <v>33.671132303343398</v>
      </c>
      <c r="C80" s="231">
        <v>29.055200138323251</v>
      </c>
      <c r="D80" s="231">
        <v>23.591104864375549</v>
      </c>
      <c r="E80" s="231">
        <v>23.08617220574309</v>
      </c>
      <c r="F80" s="231">
        <v>26.327921473922309</v>
      </c>
      <c r="G80" s="231">
        <v>29.968845441379798</v>
      </c>
      <c r="H80" s="231">
        <v>29.17684330378253</v>
      </c>
      <c r="I80" s="231">
        <v>26.018736629926941</v>
      </c>
      <c r="J80" s="231">
        <v>26.32631949169479</v>
      </c>
      <c r="K80" s="231">
        <v>10.04012601403563</v>
      </c>
      <c r="L80" s="231">
        <v>10.72427189029869</v>
      </c>
      <c r="M80" s="231">
        <v>10.73897208744728</v>
      </c>
      <c r="N80" s="231">
        <v>7.3541834165051867</v>
      </c>
      <c r="O80" s="231">
        <v>18.44267456668252</v>
      </c>
      <c r="P80" s="231">
        <v>15.42576489655468</v>
      </c>
      <c r="Q80" s="231">
        <v>15.813112340451481</v>
      </c>
      <c r="R80" s="231">
        <v>19.105390577237621</v>
      </c>
      <c r="S80" s="231">
        <v>20.105187206395829</v>
      </c>
      <c r="T80" s="231">
        <v>13.673345565038099</v>
      </c>
      <c r="U80" s="231">
        <v>14.1403287134575</v>
      </c>
      <c r="V80" s="231">
        <v>21.844986634899499</v>
      </c>
      <c r="W80" s="231">
        <v>22.993389068262239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0.37349319644134249</v>
      </c>
      <c r="R82" s="231">
        <v>0.58212745048149028</v>
      </c>
      <c r="S82" s="231">
        <v>0.69458915939302457</v>
      </c>
      <c r="T82" s="231">
        <v>0.58264412596721893</v>
      </c>
      <c r="U82" s="231">
        <v>0.46140642835382539</v>
      </c>
      <c r="V82" s="231">
        <v>0.57116276417131528</v>
      </c>
      <c r="W82" s="231">
        <v>8.8682751191669421E-2</v>
      </c>
      <c r="DA82" s="73" t="s">
        <v>1199</v>
      </c>
    </row>
    <row r="83" spans="1:105" ht="12" customHeight="1" x14ac:dyDescent="0.25">
      <c r="A83" s="64" t="s">
        <v>79</v>
      </c>
      <c r="B83" s="231">
        <v>240.98411474905589</v>
      </c>
      <c r="C83" s="231">
        <v>261.56989380799342</v>
      </c>
      <c r="D83" s="231">
        <v>275.27061425438842</v>
      </c>
      <c r="E83" s="231">
        <v>291.09452625361769</v>
      </c>
      <c r="F83" s="231">
        <v>330.99776448065882</v>
      </c>
      <c r="G83" s="231">
        <v>331.38963970950942</v>
      </c>
      <c r="H83" s="231">
        <v>269.08754372470588</v>
      </c>
      <c r="I83" s="231">
        <v>278.31581405640389</v>
      </c>
      <c r="J83" s="231">
        <v>248.82173265137149</v>
      </c>
      <c r="K83" s="231">
        <v>95.076299232941778</v>
      </c>
      <c r="L83" s="231">
        <v>84.391310381638419</v>
      </c>
      <c r="M83" s="231">
        <v>76.864816844868216</v>
      </c>
      <c r="N83" s="231">
        <v>56.046149323285967</v>
      </c>
      <c r="O83" s="231">
        <v>111.9452857343848</v>
      </c>
      <c r="P83" s="231">
        <v>119.0289059892597</v>
      </c>
      <c r="Q83" s="231">
        <v>77.930314300736299</v>
      </c>
      <c r="R83" s="231">
        <v>83.621798692471344</v>
      </c>
      <c r="S83" s="231">
        <v>67.360578599517652</v>
      </c>
      <c r="T83" s="231">
        <v>47.099420671386653</v>
      </c>
      <c r="U83" s="231">
        <v>50.669397839357522</v>
      </c>
      <c r="V83" s="231">
        <v>64.046815767234904</v>
      </c>
      <c r="W83" s="231">
        <v>72.77856746864073</v>
      </c>
      <c r="DA83" s="73" t="s">
        <v>1200</v>
      </c>
    </row>
    <row r="84" spans="1:105" ht="12" customHeight="1" x14ac:dyDescent="0.25">
      <c r="A84" s="60" t="s">
        <v>1066</v>
      </c>
      <c r="B84" s="264">
        <v>7.8142012049375278E-2</v>
      </c>
      <c r="C84" s="264">
        <v>8.3890276049680662E-2</v>
      </c>
      <c r="D84" s="264">
        <v>8.7136354803587154E-2</v>
      </c>
      <c r="E84" s="264">
        <v>8.8074182285406005E-2</v>
      </c>
      <c r="F84" s="264">
        <v>9.5468558800259007E-2</v>
      </c>
      <c r="G84" s="264">
        <v>9.9743072586015752E-2</v>
      </c>
      <c r="H84" s="264">
        <v>0.1075813628527077</v>
      </c>
      <c r="I84" s="264">
        <v>0.1125483628996416</v>
      </c>
      <c r="J84" s="264">
        <v>0.1013746823670208</v>
      </c>
      <c r="K84" s="264">
        <v>4.1909594034269283E-2</v>
      </c>
      <c r="L84" s="264">
        <v>3.9615993814384458E-2</v>
      </c>
      <c r="M84" s="264">
        <v>3.5342699742023378E-2</v>
      </c>
      <c r="N84" s="264">
        <v>2.4915062315750261E-2</v>
      </c>
      <c r="O84" s="264">
        <v>5.1647693011893592E-2</v>
      </c>
      <c r="P84" s="264">
        <v>5.2107280232585658E-2</v>
      </c>
      <c r="Q84" s="264">
        <v>4.4462121874011148E-2</v>
      </c>
      <c r="R84" s="264">
        <v>5.0271710897623133E-2</v>
      </c>
      <c r="S84" s="264">
        <v>4.5918833967107393E-2</v>
      </c>
      <c r="T84" s="264">
        <v>3.5285481368314761E-2</v>
      </c>
      <c r="U84" s="264">
        <v>3.1932840009343988E-2</v>
      </c>
      <c r="V84" s="264">
        <v>4.8887260016958527E-2</v>
      </c>
      <c r="W84" s="264">
        <v>5.1206717505491439E-2</v>
      </c>
      <c r="DA84" s="72" t="s">
        <v>1201</v>
      </c>
    </row>
    <row r="85" spans="1:105" ht="12" customHeight="1" x14ac:dyDescent="0.25">
      <c r="A85" s="57" t="s">
        <v>1012</v>
      </c>
      <c r="B85" s="263">
        <v>72.746460836124982</v>
      </c>
      <c r="C85" s="263">
        <v>74.80633943878469</v>
      </c>
      <c r="D85" s="263">
        <v>73.572598390588624</v>
      </c>
      <c r="E85" s="263">
        <v>76.273472646701848</v>
      </c>
      <c r="F85" s="263">
        <v>84.005616399639919</v>
      </c>
      <c r="G85" s="263">
        <v>87.585997947085929</v>
      </c>
      <c r="H85" s="263">
        <v>87.386951101937981</v>
      </c>
      <c r="I85" s="263">
        <v>87.757669986047702</v>
      </c>
      <c r="J85" s="263">
        <v>78.849903876382399</v>
      </c>
      <c r="K85" s="263">
        <v>30.93355041462679</v>
      </c>
      <c r="L85" s="263">
        <v>30.47569860284845</v>
      </c>
      <c r="M85" s="263">
        <v>27.092506274173608</v>
      </c>
      <c r="N85" s="263">
        <v>20.570060389024629</v>
      </c>
      <c r="O85" s="263">
        <v>43.368183084927288</v>
      </c>
      <c r="P85" s="263">
        <v>42.4307967060615</v>
      </c>
      <c r="Q85" s="263">
        <v>35.008752195924963</v>
      </c>
      <c r="R85" s="263">
        <v>41.823204561956423</v>
      </c>
      <c r="S85" s="263">
        <v>38.936061786676142</v>
      </c>
      <c r="T85" s="263">
        <v>27.85621763305268</v>
      </c>
      <c r="U85" s="263">
        <v>27.148702593278951</v>
      </c>
      <c r="V85" s="263">
        <v>40.651516099823432</v>
      </c>
      <c r="W85" s="263">
        <v>42.361328535215833</v>
      </c>
      <c r="DA85" s="70" t="s">
        <v>1202</v>
      </c>
    </row>
    <row r="86" spans="1:105" ht="12" customHeight="1" x14ac:dyDescent="0.25">
      <c r="A86" s="60" t="s">
        <v>1014</v>
      </c>
      <c r="B86" s="264">
        <v>72.242316604041875</v>
      </c>
      <c r="C86" s="264">
        <v>74.195362961434824</v>
      </c>
      <c r="D86" s="264">
        <v>72.835261556885101</v>
      </c>
      <c r="E86" s="264">
        <v>75.550804032201086</v>
      </c>
      <c r="F86" s="264">
        <v>83.251274529284458</v>
      </c>
      <c r="G86" s="264">
        <v>86.812043791029964</v>
      </c>
      <c r="H86" s="264">
        <v>86.422516151352966</v>
      </c>
      <c r="I86" s="264">
        <v>86.640765323913882</v>
      </c>
      <c r="J86" s="264">
        <v>77.865458050617889</v>
      </c>
      <c r="K86" s="264">
        <v>30.476716081044131</v>
      </c>
      <c r="L86" s="264">
        <v>30.08243592097573</v>
      </c>
      <c r="M86" s="264">
        <v>26.750028123818879</v>
      </c>
      <c r="N86" s="264">
        <v>20.352611659897921</v>
      </c>
      <c r="O86" s="264">
        <v>42.952654551598563</v>
      </c>
      <c r="P86" s="264">
        <v>41.969457928538553</v>
      </c>
      <c r="Q86" s="264">
        <v>34.612928236238012</v>
      </c>
      <c r="R86" s="264">
        <v>41.419474636862397</v>
      </c>
      <c r="S86" s="264">
        <v>38.591321802745632</v>
      </c>
      <c r="T86" s="264">
        <v>27.549527926624741</v>
      </c>
      <c r="U86" s="264">
        <v>26.908898102126599</v>
      </c>
      <c r="V86" s="264">
        <v>40.274946239622111</v>
      </c>
      <c r="W86" s="264">
        <v>41.964587288875919</v>
      </c>
      <c r="DA86" s="72" t="s">
        <v>1203</v>
      </c>
    </row>
    <row r="87" spans="1:105" ht="12" customHeight="1" x14ac:dyDescent="0.25">
      <c r="A87" s="59" t="s">
        <v>30</v>
      </c>
      <c r="B87" s="232">
        <v>0.1062822114456861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1.5810027870174999E-2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5.8172101355450971E-2</v>
      </c>
      <c r="H88" s="297">
        <v>0</v>
      </c>
      <c r="I88" s="297">
        <v>0.19091748515392939</v>
      </c>
      <c r="J88" s="297">
        <v>0</v>
      </c>
      <c r="K88" s="297">
        <v>0</v>
      </c>
      <c r="L88" s="297">
        <v>0</v>
      </c>
      <c r="M88" s="297">
        <v>1.8877209942784318E-2</v>
      </c>
      <c r="N88" s="297">
        <v>1.454967698182187E-2</v>
      </c>
      <c r="O88" s="297">
        <v>0.11351044443096379</v>
      </c>
      <c r="P88" s="297">
        <v>0.1838602468537201</v>
      </c>
      <c r="Q88" s="297">
        <v>1.7109075759842829E-2</v>
      </c>
      <c r="R88" s="297">
        <v>8.1499941662919045E-3</v>
      </c>
      <c r="S88" s="297">
        <v>8.8721800043874196E-3</v>
      </c>
      <c r="T88" s="297">
        <v>6.9489043153801089E-3</v>
      </c>
      <c r="U88" s="297">
        <v>6.5774770830712148E-3</v>
      </c>
      <c r="V88" s="297">
        <v>6.6732306239890397E-3</v>
      </c>
      <c r="W88" s="297">
        <v>8.5313159959763702E-3</v>
      </c>
      <c r="DA88" s="122" t="s">
        <v>1205</v>
      </c>
    </row>
    <row r="89" spans="1:105" ht="12" customHeight="1" x14ac:dyDescent="0.25">
      <c r="A89" s="59" t="s">
        <v>160</v>
      </c>
      <c r="B89" s="297">
        <v>0.19196479576703601</v>
      </c>
      <c r="C89" s="297">
        <v>0.1716293020223294</v>
      </c>
      <c r="D89" s="297">
        <v>0.1335523213466607</v>
      </c>
      <c r="E89" s="297">
        <v>0.1374353824879819</v>
      </c>
      <c r="F89" s="297">
        <v>0.14606064727527349</v>
      </c>
      <c r="G89" s="297">
        <v>9.7357625234583342E-2</v>
      </c>
      <c r="H89" s="297">
        <v>0.101958768887384</v>
      </c>
      <c r="I89" s="297">
        <v>5.3289410437667113E-2</v>
      </c>
      <c r="J89" s="297">
        <v>4.9134788271874751E-2</v>
      </c>
      <c r="K89" s="297">
        <v>2.0844292828368409E-2</v>
      </c>
      <c r="L89" s="297">
        <v>1.8140085942074662E-2</v>
      </c>
      <c r="M89" s="297">
        <v>1.592122301928417E-2</v>
      </c>
      <c r="N89" s="297">
        <v>2.4480372552834181E-2</v>
      </c>
      <c r="O89" s="297">
        <v>2.3913351357957E-2</v>
      </c>
      <c r="P89" s="297">
        <v>2.5788113030489571E-2</v>
      </c>
      <c r="Q89" s="297">
        <v>1.573713772671604E-2</v>
      </c>
      <c r="R89" s="297">
        <v>1.7227981931700779E-2</v>
      </c>
      <c r="S89" s="297">
        <v>1.3274183829371171E-2</v>
      </c>
      <c r="T89" s="297">
        <v>0.10346535780741981</v>
      </c>
      <c r="U89" s="297">
        <v>5.1740446978329732E-2</v>
      </c>
      <c r="V89" s="297">
        <v>3.1606630408417213E-2</v>
      </c>
      <c r="W89" s="297">
        <v>3.7366660405694127E-2</v>
      </c>
      <c r="DA89" s="122" t="s">
        <v>1206</v>
      </c>
    </row>
    <row r="90" spans="1:105" ht="12" customHeight="1" x14ac:dyDescent="0.25">
      <c r="A90" s="59" t="s">
        <v>70</v>
      </c>
      <c r="B90" s="297">
        <v>0.25899208411275432</v>
      </c>
      <c r="C90" s="297">
        <v>0.58009239378650523</v>
      </c>
      <c r="D90" s="297">
        <v>0</v>
      </c>
      <c r="E90" s="297">
        <v>4.4305569381183053E-2</v>
      </c>
      <c r="F90" s="297">
        <v>0</v>
      </c>
      <c r="G90" s="297">
        <v>0</v>
      </c>
      <c r="H90" s="297">
        <v>9.8383755893313427E-2</v>
      </c>
      <c r="I90" s="297">
        <v>5.1444781043206392E-2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2.01989330924025E-5</v>
      </c>
      <c r="S90" s="297">
        <v>1.7715561947413599E-5</v>
      </c>
      <c r="T90" s="297">
        <v>1.3363472324813041E-5</v>
      </c>
      <c r="U90" s="297">
        <v>0</v>
      </c>
      <c r="V90" s="297">
        <v>0</v>
      </c>
      <c r="W90" s="297">
        <v>0</v>
      </c>
      <c r="DA90" s="122" t="s">
        <v>1207</v>
      </c>
    </row>
    <row r="91" spans="1:105" ht="12" customHeight="1" x14ac:dyDescent="0.25">
      <c r="A91" s="59" t="s">
        <v>162</v>
      </c>
      <c r="B91" s="297">
        <v>71.685077512716404</v>
      </c>
      <c r="C91" s="297">
        <v>73.443641265625985</v>
      </c>
      <c r="D91" s="297">
        <v>72.701709235538445</v>
      </c>
      <c r="E91" s="297">
        <v>75.369063080331927</v>
      </c>
      <c r="F91" s="297">
        <v>83.105213882009181</v>
      </c>
      <c r="G91" s="297">
        <v>86.656514064439932</v>
      </c>
      <c r="H91" s="297">
        <v>86.222173626572271</v>
      </c>
      <c r="I91" s="297">
        <v>86.345113647279078</v>
      </c>
      <c r="J91" s="297">
        <v>77.816323262346017</v>
      </c>
      <c r="K91" s="297">
        <v>30.45587178821577</v>
      </c>
      <c r="L91" s="297">
        <v>30.064295835033651</v>
      </c>
      <c r="M91" s="297">
        <v>26.715229690856809</v>
      </c>
      <c r="N91" s="297">
        <v>20.297771582493091</v>
      </c>
      <c r="O91" s="297">
        <v>42.815230755809637</v>
      </c>
      <c r="P91" s="297">
        <v>41.75980956865434</v>
      </c>
      <c r="Q91" s="297">
        <v>34.580082022751448</v>
      </c>
      <c r="R91" s="297">
        <v>41.394076461831318</v>
      </c>
      <c r="S91" s="297">
        <v>38.569157723349917</v>
      </c>
      <c r="T91" s="297">
        <v>27.439100301029612</v>
      </c>
      <c r="U91" s="297">
        <v>26.85058017806519</v>
      </c>
      <c r="V91" s="297">
        <v>40.236666378589703</v>
      </c>
      <c r="W91" s="297">
        <v>41.91868931247425</v>
      </c>
      <c r="DA91" s="122" t="s">
        <v>1208</v>
      </c>
    </row>
    <row r="92" spans="1:105" ht="12" customHeight="1" x14ac:dyDescent="0.25">
      <c r="A92" s="60" t="s">
        <v>1021</v>
      </c>
      <c r="B92" s="264">
        <v>0.50414423208311354</v>
      </c>
      <c r="C92" s="264">
        <v>0.61097647734987226</v>
      </c>
      <c r="D92" s="264">
        <v>0.73733683370352876</v>
      </c>
      <c r="E92" s="264">
        <v>0.72266861450076247</v>
      </c>
      <c r="F92" s="264">
        <v>0.75434187035546652</v>
      </c>
      <c r="G92" s="264">
        <v>0.77395415605596118</v>
      </c>
      <c r="H92" s="264">
        <v>0.9644349505850166</v>
      </c>
      <c r="I92" s="264">
        <v>1.116904662133823</v>
      </c>
      <c r="J92" s="264">
        <v>0.98444582576451289</v>
      </c>
      <c r="K92" s="264">
        <v>0.45683433358265951</v>
      </c>
      <c r="L92" s="264">
        <v>0.39326268187271962</v>
      </c>
      <c r="M92" s="264">
        <v>0.34247815035473123</v>
      </c>
      <c r="N92" s="264">
        <v>0.21744872912671309</v>
      </c>
      <c r="O92" s="264">
        <v>0.4155285333287343</v>
      </c>
      <c r="P92" s="264">
        <v>0.46133877752294888</v>
      </c>
      <c r="Q92" s="264">
        <v>0.39582395968694561</v>
      </c>
      <c r="R92" s="264">
        <v>0.40372992509402211</v>
      </c>
      <c r="S92" s="264">
        <v>0.34473998393051208</v>
      </c>
      <c r="T92" s="264">
        <v>0.30668970642794291</v>
      </c>
      <c r="U92" s="264">
        <v>0.23980449115235131</v>
      </c>
      <c r="V92" s="264">
        <v>0.37656986020131861</v>
      </c>
      <c r="W92" s="264">
        <v>0.39674124633991598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21.346434487475349</v>
      </c>
      <c r="C93" s="263">
        <f t="shared" si="3"/>
        <v>22.511519804554922</v>
      </c>
      <c r="D93" s="263">
        <f t="shared" si="3"/>
        <v>22.875885487611768</v>
      </c>
      <c r="E93" s="263">
        <f t="shared" si="3"/>
        <v>23.922139145303916</v>
      </c>
      <c r="F93" s="263">
        <f t="shared" si="3"/>
        <v>26.222364912669661</v>
      </c>
      <c r="G93" s="263">
        <f t="shared" si="3"/>
        <v>26.942293461367928</v>
      </c>
      <c r="H93" s="263">
        <f t="shared" si="3"/>
        <v>26.901448895197102</v>
      </c>
      <c r="I93" s="263">
        <f t="shared" si="3"/>
        <v>27.59278469366846</v>
      </c>
      <c r="J93" s="263">
        <f t="shared" si="3"/>
        <v>24.350362716978537</v>
      </c>
      <c r="K93" s="263">
        <f t="shared" si="3"/>
        <v>9.6183578679002348</v>
      </c>
      <c r="L93" s="263">
        <f t="shared" si="3"/>
        <v>9.3130826301575116</v>
      </c>
      <c r="M93" s="263">
        <f t="shared" si="3"/>
        <v>8.1429837326475116</v>
      </c>
      <c r="N93" s="263">
        <f t="shared" si="3"/>
        <v>6.2458167843600538</v>
      </c>
      <c r="O93" s="263">
        <f t="shared" si="3"/>
        <v>12.823687238109034</v>
      </c>
      <c r="P93" s="263">
        <f t="shared" si="3"/>
        <v>12.854128448552135</v>
      </c>
      <c r="Q93" s="263">
        <f t="shared" si="3"/>
        <v>10.273398746196349</v>
      </c>
      <c r="R93" s="263">
        <f t="shared" si="3"/>
        <v>12.205168788228544</v>
      </c>
      <c r="S93" s="263">
        <f t="shared" si="3"/>
        <v>11.158865466673237</v>
      </c>
      <c r="T93" s="263">
        <f t="shared" si="3"/>
        <v>8.0477129692137819</v>
      </c>
      <c r="U93" s="263">
        <f t="shared" si="3"/>
        <v>7.7735221380761415</v>
      </c>
      <c r="V93" s="263">
        <f t="shared" si="3"/>
        <v>11.582795576349247</v>
      </c>
      <c r="W93" s="263">
        <f t="shared" si="3"/>
        <v>12.072546640094894</v>
      </c>
      <c r="DA93" s="70"/>
    </row>
    <row r="94" spans="1:105" ht="12" customHeight="1" x14ac:dyDescent="0.25">
      <c r="A94" s="60" t="s">
        <v>1024</v>
      </c>
      <c r="B94" s="264">
        <v>12.91292550982697</v>
      </c>
      <c r="C94" s="264">
        <v>13.03716481756571</v>
      </c>
      <c r="D94" s="264">
        <v>12.53374384885716</v>
      </c>
      <c r="E94" s="264">
        <v>13.03595086720949</v>
      </c>
      <c r="F94" s="264">
        <v>14.44407261059375</v>
      </c>
      <c r="G94" s="264">
        <v>15.119900405816271</v>
      </c>
      <c r="H94" s="264">
        <v>14.771337591174239</v>
      </c>
      <c r="I94" s="264">
        <v>14.56157086417547</v>
      </c>
      <c r="J94" s="264">
        <v>13.16382569489318</v>
      </c>
      <c r="K94" s="264">
        <v>5.0552419443197749</v>
      </c>
      <c r="L94" s="264">
        <v>5.0687143835075208</v>
      </c>
      <c r="M94" s="264">
        <v>4.5326173903184044</v>
      </c>
      <c r="N94" s="264">
        <v>3.4901408542045012</v>
      </c>
      <c r="O94" s="264">
        <v>7.470027170202056</v>
      </c>
      <c r="P94" s="264">
        <v>7.1840822992530979</v>
      </c>
      <c r="Q94" s="264">
        <v>5.9511164761447812</v>
      </c>
      <c r="R94" s="264">
        <v>7.2194033406161076</v>
      </c>
      <c r="S94" s="264">
        <v>6.797850611223101</v>
      </c>
      <c r="T94" s="264">
        <v>4.75569435568557</v>
      </c>
      <c r="U94" s="264">
        <v>4.7367463281876967</v>
      </c>
      <c r="V94" s="264">
        <v>7.0771759220989194</v>
      </c>
      <c r="W94" s="264">
        <v>7.3705300448358146</v>
      </c>
      <c r="DA94" s="72" t="s">
        <v>1210</v>
      </c>
    </row>
    <row r="95" spans="1:105" ht="12" customHeight="1" x14ac:dyDescent="0.25">
      <c r="A95" s="60" t="s">
        <v>1026</v>
      </c>
      <c r="B95" s="264">
        <v>7.2816022647865708</v>
      </c>
      <c r="C95" s="264">
        <v>8.0986666183671794</v>
      </c>
      <c r="D95" s="264">
        <v>8.7297566622179552</v>
      </c>
      <c r="E95" s="264">
        <v>9.3007278313966459</v>
      </c>
      <c r="F95" s="264">
        <v>10.11527707602999</v>
      </c>
      <c r="G95" s="264">
        <v>10.10950266730682</v>
      </c>
      <c r="H95" s="264">
        <v>10.03435675651348</v>
      </c>
      <c r="I95" s="264">
        <v>10.642010087971929</v>
      </c>
      <c r="J95" s="264">
        <v>9.0741676702487304</v>
      </c>
      <c r="K95" s="264">
        <v>3.6012904696375112</v>
      </c>
      <c r="L95" s="264">
        <v>3.403367967330293</v>
      </c>
      <c r="M95" s="264">
        <v>2.8733287535479142</v>
      </c>
      <c r="N95" s="264">
        <v>2.281414193647799</v>
      </c>
      <c r="O95" s="264">
        <v>4.434076158872994</v>
      </c>
      <c r="P95" s="264">
        <v>4.6633477695466219</v>
      </c>
      <c r="Q95" s="264">
        <v>3.4582277822728398</v>
      </c>
      <c r="R95" s="264">
        <v>4.0926231247181164</v>
      </c>
      <c r="S95" s="264">
        <v>3.5903070836620379</v>
      </c>
      <c r="T95" s="264">
        <v>2.6177857959467632</v>
      </c>
      <c r="U95" s="264">
        <v>2.5001761596958039</v>
      </c>
      <c r="V95" s="264">
        <v>3.6654825294695499</v>
      </c>
      <c r="W95" s="264">
        <v>3.8171760818697549</v>
      </c>
      <c r="DA95" s="72" t="s">
        <v>1211</v>
      </c>
    </row>
    <row r="96" spans="1:105" ht="12" customHeight="1" x14ac:dyDescent="0.25">
      <c r="A96" s="64" t="s">
        <v>30</v>
      </c>
      <c r="B96" s="231">
        <v>8.4955630251425996E-4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9.7481309246503863E-5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2.4222105809933998</v>
      </c>
      <c r="C97" s="231">
        <v>2.964542696122098</v>
      </c>
      <c r="D97" s="231">
        <v>3.4585100889477549</v>
      </c>
      <c r="E97" s="231">
        <v>3.7937701466737321</v>
      </c>
      <c r="F97" s="231">
        <v>3.926471688065297</v>
      </c>
      <c r="G97" s="231">
        <v>3.853685467324897</v>
      </c>
      <c r="H97" s="231">
        <v>4.8722153616203494</v>
      </c>
      <c r="I97" s="231">
        <v>5.349340878098694</v>
      </c>
      <c r="J97" s="231">
        <v>4.3002050950928457</v>
      </c>
      <c r="K97" s="231">
        <v>1.7856523872436261</v>
      </c>
      <c r="L97" s="231">
        <v>1.754940741400123</v>
      </c>
      <c r="M97" s="231">
        <v>1.3527610345803669</v>
      </c>
      <c r="N97" s="231">
        <v>1.182164132093068</v>
      </c>
      <c r="O97" s="231">
        <v>2.183113208571819</v>
      </c>
      <c r="P97" s="231">
        <v>2.3092237157598912</v>
      </c>
      <c r="Q97" s="231">
        <v>1.8383295971798239</v>
      </c>
      <c r="R97" s="231">
        <v>2.3206540129731028</v>
      </c>
      <c r="S97" s="231">
        <v>2.0779589447904359</v>
      </c>
      <c r="T97" s="231">
        <v>1.5644128578212511</v>
      </c>
      <c r="U97" s="231">
        <v>1.3567970678420631</v>
      </c>
      <c r="V97" s="231">
        <v>2.1647965855211608</v>
      </c>
      <c r="W97" s="231">
        <v>2.1469717405673032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3.4577502221791218E-4</v>
      </c>
      <c r="H98" s="231">
        <v>0</v>
      </c>
      <c r="I98" s="231">
        <v>9.8879033588230854E-4</v>
      </c>
      <c r="J98" s="231">
        <v>0</v>
      </c>
      <c r="K98" s="231">
        <v>0</v>
      </c>
      <c r="L98" s="231">
        <v>0</v>
      </c>
      <c r="M98" s="231">
        <v>1.3042224615027989E-4</v>
      </c>
      <c r="N98" s="231">
        <v>9.0604447484831594E-5</v>
      </c>
      <c r="O98" s="231">
        <v>8.4037186948311769E-4</v>
      </c>
      <c r="P98" s="231">
        <v>1.167309730709287E-3</v>
      </c>
      <c r="Q98" s="231">
        <v>1.3447078962094741E-4</v>
      </c>
      <c r="R98" s="231">
        <v>6.4652465222572261E-5</v>
      </c>
      <c r="S98" s="231">
        <v>7.9489246365310758E-5</v>
      </c>
      <c r="T98" s="231">
        <v>5.9515669402389187E-5</v>
      </c>
      <c r="U98" s="231">
        <v>5.9535395534692738E-5</v>
      </c>
      <c r="V98" s="231">
        <v>6.2269588229739138E-5</v>
      </c>
      <c r="W98" s="231">
        <v>8.0430615076095295E-5</v>
      </c>
      <c r="DA98" s="73" t="s">
        <v>1214</v>
      </c>
    </row>
    <row r="99" spans="1:105" ht="12" customHeight="1" x14ac:dyDescent="0.25">
      <c r="A99" s="64" t="s">
        <v>160</v>
      </c>
      <c r="B99" s="231">
        <v>1.579217633901433E-3</v>
      </c>
      <c r="C99" s="231">
        <v>1.189193532324612E-3</v>
      </c>
      <c r="D99" s="231">
        <v>7.5900831286113244E-4</v>
      </c>
      <c r="E99" s="231">
        <v>7.3730775409444214E-4</v>
      </c>
      <c r="F99" s="231">
        <v>8.1042523362946151E-4</v>
      </c>
      <c r="G99" s="231">
        <v>5.896987413212116E-4</v>
      </c>
      <c r="H99" s="231">
        <v>6.0427600647315128E-4</v>
      </c>
      <c r="I99" s="231">
        <v>2.8124239436699171E-4</v>
      </c>
      <c r="J99" s="231">
        <v>2.9113871514134353E-4</v>
      </c>
      <c r="K99" s="231">
        <v>1.203501747980902E-4</v>
      </c>
      <c r="L99" s="231">
        <v>1.1333069487503111E-4</v>
      </c>
      <c r="M99" s="231">
        <v>1.1209123611596229E-4</v>
      </c>
      <c r="N99" s="231">
        <v>1.553443816026509E-4</v>
      </c>
      <c r="O99" s="231">
        <v>1.8040870554781601E-4</v>
      </c>
      <c r="P99" s="231">
        <v>1.6683962118910149E-4</v>
      </c>
      <c r="Q99" s="231">
        <v>1.260400348054663E-4</v>
      </c>
      <c r="R99" s="231">
        <v>1.3926550622961291E-4</v>
      </c>
      <c r="S99" s="231">
        <v>1.211901228773254E-4</v>
      </c>
      <c r="T99" s="231">
        <v>9.0300741839872555E-4</v>
      </c>
      <c r="U99" s="231">
        <v>4.7722967270355889E-4</v>
      </c>
      <c r="V99" s="231">
        <v>3.005380199932656E-4</v>
      </c>
      <c r="W99" s="231">
        <v>3.5898062533473398E-4</v>
      </c>
      <c r="DA99" s="73" t="s">
        <v>1215</v>
      </c>
    </row>
    <row r="100" spans="1:105" ht="12" customHeight="1" x14ac:dyDescent="0.25">
      <c r="A100" s="64" t="s">
        <v>70</v>
      </c>
      <c r="B100" s="231">
        <v>2.065590720095756E-3</v>
      </c>
      <c r="C100" s="231">
        <v>3.896688259446641E-3</v>
      </c>
      <c r="D100" s="231">
        <v>0</v>
      </c>
      <c r="E100" s="231">
        <v>2.3043368120469651E-4</v>
      </c>
      <c r="F100" s="231">
        <v>0</v>
      </c>
      <c r="G100" s="231">
        <v>0</v>
      </c>
      <c r="H100" s="231">
        <v>5.652903287653527E-4</v>
      </c>
      <c r="I100" s="231">
        <v>2.6321981774934732E-4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1.5829783491925681E-7</v>
      </c>
      <c r="S100" s="231">
        <v>1.5680204441813581E-7</v>
      </c>
      <c r="T100" s="231">
        <v>1.130714763079367E-7</v>
      </c>
      <c r="U100" s="231">
        <v>0</v>
      </c>
      <c r="V100" s="231">
        <v>0</v>
      </c>
      <c r="W100" s="231">
        <v>0</v>
      </c>
      <c r="DA100" s="73" t="s">
        <v>1216</v>
      </c>
    </row>
    <row r="101" spans="1:105" ht="12" customHeight="1" x14ac:dyDescent="0.25">
      <c r="A101" s="64" t="s">
        <v>34</v>
      </c>
      <c r="B101" s="231">
        <v>0.14562964589111771</v>
      </c>
      <c r="C101" s="231">
        <v>0.14594969736322949</v>
      </c>
      <c r="D101" s="231">
        <v>0.1461731827599598</v>
      </c>
      <c r="E101" s="231">
        <v>0.11901473458133691</v>
      </c>
      <c r="F101" s="231">
        <v>6.1251273158811237E-2</v>
      </c>
      <c r="G101" s="231">
        <v>5.8991238645060472E-2</v>
      </c>
      <c r="H101" s="231">
        <v>4.6899365031705401E-2</v>
      </c>
      <c r="I101" s="231">
        <v>7.2983831051031095E-2</v>
      </c>
      <c r="J101" s="231">
        <v>5.5954075422640512E-2</v>
      </c>
      <c r="K101" s="231">
        <v>1.318047977154495E-2</v>
      </c>
      <c r="L101" s="231">
        <v>1.7452145378740621E-2</v>
      </c>
      <c r="M101" s="231">
        <v>1.826145210622367E-2</v>
      </c>
      <c r="N101" s="231">
        <v>1.1837876499992069E-2</v>
      </c>
      <c r="O101" s="231">
        <v>1.429652662982563E-2</v>
      </c>
      <c r="P101" s="231">
        <v>4.7416015114474637E-2</v>
      </c>
      <c r="Q101" s="231">
        <v>5.8990952556423641E-3</v>
      </c>
      <c r="R101" s="231">
        <v>4.1265536750933102E-4</v>
      </c>
      <c r="S101" s="231">
        <v>5.4060974402541241E-4</v>
      </c>
      <c r="T101" s="231">
        <v>4.0400061491766541E-4</v>
      </c>
      <c r="U101" s="231">
        <v>2.369663471107937E-2</v>
      </c>
      <c r="V101" s="231">
        <v>1.7820066908704139E-2</v>
      </c>
      <c r="W101" s="231">
        <v>2.6128354460956869E-2</v>
      </c>
      <c r="DA101" s="73" t="s">
        <v>1217</v>
      </c>
    </row>
    <row r="102" spans="1:105" ht="12" customHeight="1" x14ac:dyDescent="0.25">
      <c r="A102" s="64" t="s">
        <v>162</v>
      </c>
      <c r="B102" s="231">
        <v>0.57732876607835937</v>
      </c>
      <c r="C102" s="231">
        <v>0.49818350903371039</v>
      </c>
      <c r="D102" s="231">
        <v>0.40449555836358758</v>
      </c>
      <c r="E102" s="231">
        <v>0.39583793003868578</v>
      </c>
      <c r="F102" s="231">
        <v>0.45142130300257899</v>
      </c>
      <c r="G102" s="231">
        <v>0.51384896722783713</v>
      </c>
      <c r="H102" s="231">
        <v>0.50026921550724945</v>
      </c>
      <c r="I102" s="231">
        <v>0.4461199872385036</v>
      </c>
      <c r="J102" s="231">
        <v>0.45139383524728172</v>
      </c>
      <c r="K102" s="231">
        <v>0.172149053697813</v>
      </c>
      <c r="L102" s="231">
        <v>0.18387949064903281</v>
      </c>
      <c r="M102" s="231">
        <v>0.1841315417711766</v>
      </c>
      <c r="N102" s="231">
        <v>0.12609560020478691</v>
      </c>
      <c r="O102" s="231">
        <v>0.31622003248492808</v>
      </c>
      <c r="P102" s="231">
        <v>0.26449178285158181</v>
      </c>
      <c r="Q102" s="231">
        <v>0.27113328275167109</v>
      </c>
      <c r="R102" s="231">
        <v>0.32758303071104239</v>
      </c>
      <c r="S102" s="231">
        <v>0.34472564857851168</v>
      </c>
      <c r="T102" s="231">
        <v>0.23444461719045351</v>
      </c>
      <c r="U102" s="231">
        <v>0.24245155923289821</v>
      </c>
      <c r="V102" s="231">
        <v>0.37455643205893868</v>
      </c>
      <c r="W102" s="231">
        <v>0.39424706063185638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6.4039535201116946E-3</v>
      </c>
      <c r="R104" s="231">
        <v>9.981218322540614E-3</v>
      </c>
      <c r="S104" s="231">
        <v>1.190949857911258E-2</v>
      </c>
      <c r="T104" s="231">
        <v>9.9900772946105547E-3</v>
      </c>
      <c r="U104" s="231">
        <v>7.9113230152847071E-3</v>
      </c>
      <c r="V104" s="231">
        <v>9.7932166610324514E-3</v>
      </c>
      <c r="W104" s="231">
        <v>1.520563753445168E-3</v>
      </c>
      <c r="DA104" s="73" t="s">
        <v>1220</v>
      </c>
    </row>
    <row r="105" spans="1:105" ht="12" customHeight="1" x14ac:dyDescent="0.25">
      <c r="A105" s="64" t="s">
        <v>79</v>
      </c>
      <c r="B105" s="231">
        <v>4.1319389071671813</v>
      </c>
      <c r="C105" s="231">
        <v>4.48490483405637</v>
      </c>
      <c r="D105" s="231">
        <v>4.7198188238337906</v>
      </c>
      <c r="E105" s="231">
        <v>4.9911372786675914</v>
      </c>
      <c r="F105" s="231">
        <v>5.6753223865696771</v>
      </c>
      <c r="G105" s="231">
        <v>5.682041520345483</v>
      </c>
      <c r="H105" s="231">
        <v>4.613803248018935</v>
      </c>
      <c r="I105" s="231">
        <v>4.7720321390356979</v>
      </c>
      <c r="J105" s="231">
        <v>4.2663235257708214</v>
      </c>
      <c r="K105" s="231">
        <v>1.630188198749728</v>
      </c>
      <c r="L105" s="231">
        <v>1.446982259207521</v>
      </c>
      <c r="M105" s="231">
        <v>1.31793221160788</v>
      </c>
      <c r="N105" s="231">
        <v>0.96097315471161815</v>
      </c>
      <c r="O105" s="231">
        <v>1.9194256106113901</v>
      </c>
      <c r="P105" s="231">
        <v>2.0408821064687772</v>
      </c>
      <c r="Q105" s="231">
        <v>1.3362013427411641</v>
      </c>
      <c r="R105" s="231">
        <v>1.4337881310746341</v>
      </c>
      <c r="S105" s="231">
        <v>1.1549715457986649</v>
      </c>
      <c r="T105" s="231">
        <v>0.80757160686625307</v>
      </c>
      <c r="U105" s="231">
        <v>0.86878280982624057</v>
      </c>
      <c r="V105" s="231">
        <v>1.0981534207114909</v>
      </c>
      <c r="W105" s="231">
        <v>1.247868951215783</v>
      </c>
      <c r="DA105" s="73" t="s">
        <v>1221</v>
      </c>
    </row>
    <row r="106" spans="1:105" ht="12" customHeight="1" x14ac:dyDescent="0.25">
      <c r="A106" s="60" t="s">
        <v>1038</v>
      </c>
      <c r="B106" s="264">
        <v>1.1519067128618099</v>
      </c>
      <c r="C106" s="264">
        <v>1.375688368622032</v>
      </c>
      <c r="D106" s="264">
        <v>1.612384976536654</v>
      </c>
      <c r="E106" s="264">
        <v>1.585460446697782</v>
      </c>
      <c r="F106" s="264">
        <v>1.663015226045923</v>
      </c>
      <c r="G106" s="264">
        <v>1.7128903882448381</v>
      </c>
      <c r="H106" s="264">
        <v>2.0957545475093822</v>
      </c>
      <c r="I106" s="264">
        <v>2.389203741521063</v>
      </c>
      <c r="J106" s="264">
        <v>2.1123693518366249</v>
      </c>
      <c r="K106" s="264">
        <v>0.96182545394294749</v>
      </c>
      <c r="L106" s="264">
        <v>0.84100027931969712</v>
      </c>
      <c r="M106" s="264">
        <v>0.73703758878119441</v>
      </c>
      <c r="N106" s="264">
        <v>0.47426173650775338</v>
      </c>
      <c r="O106" s="264">
        <v>0.91958390903398513</v>
      </c>
      <c r="P106" s="264">
        <v>1.0066983797524149</v>
      </c>
      <c r="Q106" s="264">
        <v>0.86405448777872851</v>
      </c>
      <c r="R106" s="264">
        <v>0.89314232289432016</v>
      </c>
      <c r="S106" s="264">
        <v>0.77070777178809879</v>
      </c>
      <c r="T106" s="264">
        <v>0.6742328175814486</v>
      </c>
      <c r="U106" s="264">
        <v>0.53659965019264055</v>
      </c>
      <c r="V106" s="264">
        <v>0.84013712478077662</v>
      </c>
      <c r="W106" s="264">
        <v>0.88484051338932512</v>
      </c>
      <c r="DA106" s="72" t="s">
        <v>1222</v>
      </c>
    </row>
    <row r="107" spans="1:105" ht="12" customHeight="1" x14ac:dyDescent="0.25">
      <c r="A107" s="132" t="s">
        <v>1040</v>
      </c>
      <c r="B107" s="318">
        <v>5.4919897109774594</v>
      </c>
      <c r="C107" s="318">
        <v>5.8959901445177616</v>
      </c>
      <c r="D107" s="318">
        <v>6.1241315840575119</v>
      </c>
      <c r="E107" s="318">
        <v>6.190044128996421</v>
      </c>
      <c r="F107" s="318">
        <v>6.7097369123484292</v>
      </c>
      <c r="G107" s="318">
        <v>7.0101589915236353</v>
      </c>
      <c r="H107" s="318">
        <v>7.5610509940117012</v>
      </c>
      <c r="I107" s="318">
        <v>7.9101425062055402</v>
      </c>
      <c r="J107" s="318">
        <v>7.124832057837156</v>
      </c>
      <c r="K107" s="318">
        <v>2.9454969636821531</v>
      </c>
      <c r="L107" s="318">
        <v>2.7842977767359089</v>
      </c>
      <c r="M107" s="318">
        <v>2.4839614216576842</v>
      </c>
      <c r="N107" s="318">
        <v>1.751084497286842</v>
      </c>
      <c r="O107" s="318">
        <v>3.6299116336781072</v>
      </c>
      <c r="P107" s="318">
        <v>3.6622124181235161</v>
      </c>
      <c r="Q107" s="318">
        <v>3.1248941440873379</v>
      </c>
      <c r="R107" s="318">
        <v>3.533204632976775</v>
      </c>
      <c r="S107" s="318">
        <v>3.2272750224052138</v>
      </c>
      <c r="T107" s="318">
        <v>2.4799399905293429</v>
      </c>
      <c r="U107" s="318">
        <v>2.244309100497607</v>
      </c>
      <c r="V107" s="318">
        <v>3.4359024290463269</v>
      </c>
      <c r="W107" s="318">
        <v>3.59891892078989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96.560813177158408</v>
      </c>
      <c r="C110" s="225">
        <v>105.9531708943244</v>
      </c>
      <c r="D110" s="225">
        <v>118.8888117288146</v>
      </c>
      <c r="E110" s="225">
        <v>106.0367920542464</v>
      </c>
      <c r="F110" s="225">
        <v>99.084804785295802</v>
      </c>
      <c r="G110" s="225">
        <v>88.791314984063604</v>
      </c>
      <c r="H110" s="225">
        <v>83.328289357370707</v>
      </c>
      <c r="I110" s="225">
        <v>90.528011723001555</v>
      </c>
      <c r="J110" s="225">
        <v>90.703159156178188</v>
      </c>
      <c r="K110" s="225">
        <v>95.5946725887203</v>
      </c>
      <c r="L110" s="225">
        <v>93.681592724772173</v>
      </c>
      <c r="M110" s="225">
        <v>93.843488052536102</v>
      </c>
      <c r="N110" s="225">
        <v>104.3355487764308</v>
      </c>
      <c r="O110" s="225">
        <v>64.649541534914931</v>
      </c>
      <c r="P110" s="225">
        <v>64.714142525820876</v>
      </c>
      <c r="Q110" s="225">
        <v>59.29514077736782</v>
      </c>
      <c r="R110" s="225">
        <v>60.983294270752218</v>
      </c>
      <c r="S110" s="225">
        <v>63.516273772057907</v>
      </c>
      <c r="T110" s="225">
        <v>64.884626190241562</v>
      </c>
      <c r="U110" s="225">
        <v>63.931616967045301</v>
      </c>
      <c r="V110" s="225">
        <v>32.506396971678747</v>
      </c>
      <c r="W110" s="225">
        <v>34.353890248688252</v>
      </c>
      <c r="DA110" s="89" t="s">
        <v>1224</v>
      </c>
    </row>
    <row r="111" spans="1:105" ht="12" customHeight="1" x14ac:dyDescent="0.25">
      <c r="A111" s="55" t="s">
        <v>92</v>
      </c>
      <c r="B111" s="261">
        <v>0.1699493437645104</v>
      </c>
      <c r="C111" s="261">
        <v>0.18400913120970261</v>
      </c>
      <c r="D111" s="261">
        <v>0.2037335769277856</v>
      </c>
      <c r="E111" s="261">
        <v>0.17433641296773189</v>
      </c>
      <c r="F111" s="261">
        <v>0.16199605971483541</v>
      </c>
      <c r="G111" s="261">
        <v>0.1497185078113987</v>
      </c>
      <c r="H111" s="261">
        <v>0.15104010333147019</v>
      </c>
      <c r="I111" s="261">
        <v>0.1640191748964912</v>
      </c>
      <c r="J111" s="261">
        <v>0.17063603837456051</v>
      </c>
      <c r="K111" s="261">
        <v>0.18683114765360331</v>
      </c>
      <c r="L111" s="261">
        <v>0.18158802003684391</v>
      </c>
      <c r="M111" s="261">
        <v>0.18876048575964671</v>
      </c>
      <c r="N111" s="261">
        <v>0.19095986023549391</v>
      </c>
      <c r="O111" s="261">
        <v>0.1229883709971609</v>
      </c>
      <c r="P111" s="261">
        <v>0.1206185828964243</v>
      </c>
      <c r="Q111" s="261">
        <v>0.1214994866534819</v>
      </c>
      <c r="R111" s="261">
        <v>0.1183440212709172</v>
      </c>
      <c r="S111" s="261">
        <v>0.1367684374474992</v>
      </c>
      <c r="T111" s="261">
        <v>0.16580649563787861</v>
      </c>
      <c r="U111" s="261">
        <v>0.1800426721620883</v>
      </c>
      <c r="V111" s="261">
        <v>9.3862778024114607E-2</v>
      </c>
      <c r="W111" s="261">
        <v>0.10112784947149291</v>
      </c>
      <c r="DA111" s="67" t="s">
        <v>1225</v>
      </c>
    </row>
    <row r="112" spans="1:105" ht="12" customHeight="1" x14ac:dyDescent="0.25">
      <c r="A112" s="202" t="s">
        <v>93</v>
      </c>
      <c r="B112" s="226">
        <v>0.3654913736823508</v>
      </c>
      <c r="C112" s="226">
        <v>0.39572821316168189</v>
      </c>
      <c r="D112" s="226">
        <v>0.43814741055860978</v>
      </c>
      <c r="E112" s="226">
        <v>0.37492616121378558</v>
      </c>
      <c r="F112" s="226">
        <v>0.34838711986052051</v>
      </c>
      <c r="G112" s="226">
        <v>0.32198313846673948</v>
      </c>
      <c r="H112" s="226">
        <v>0.3248253486888199</v>
      </c>
      <c r="I112" s="226">
        <v>0.35273801131136118</v>
      </c>
      <c r="J112" s="226">
        <v>0.3669681723022693</v>
      </c>
      <c r="K112" s="226">
        <v>0.40179721374614191</v>
      </c>
      <c r="L112" s="226">
        <v>0.39052139547821968</v>
      </c>
      <c r="M112" s="226">
        <v>0.40594642914795409</v>
      </c>
      <c r="N112" s="226">
        <v>0.41067638208930302</v>
      </c>
      <c r="O112" s="226">
        <v>0.26449757125860601</v>
      </c>
      <c r="P112" s="226">
        <v>0.2594011284651907</v>
      </c>
      <c r="Q112" s="226">
        <v>0.26129559135111408</v>
      </c>
      <c r="R112" s="226">
        <v>0.25516685807618389</v>
      </c>
      <c r="S112" s="226">
        <v>0.29413284553978841</v>
      </c>
      <c r="T112" s="226">
        <v>0.35658180557682079</v>
      </c>
      <c r="U112" s="226">
        <v>0.39258540687496141</v>
      </c>
      <c r="V112" s="226">
        <v>0.2062971212725829</v>
      </c>
      <c r="W112" s="226">
        <v>0.21791672007062629</v>
      </c>
      <c r="DA112" s="174" t="s">
        <v>1226</v>
      </c>
    </row>
    <row r="113" spans="1:105" ht="12" customHeight="1" x14ac:dyDescent="0.25">
      <c r="A113" s="202" t="s">
        <v>94</v>
      </c>
      <c r="B113" s="226">
        <v>2.350972607623333</v>
      </c>
      <c r="C113" s="226">
        <v>2.5454668870390549</v>
      </c>
      <c r="D113" s="226">
        <v>2.818322495402104</v>
      </c>
      <c r="E113" s="226">
        <v>2.4116605708484991</v>
      </c>
      <c r="F113" s="226">
        <v>2.240951865399448</v>
      </c>
      <c r="G113" s="226">
        <v>2.0711119144217678</v>
      </c>
      <c r="H113" s="226">
        <v>2.0893940377723061</v>
      </c>
      <c r="I113" s="226">
        <v>2.2689383716652811</v>
      </c>
      <c r="J113" s="226">
        <v>2.360471910075876</v>
      </c>
      <c r="K113" s="226">
        <v>2.5845048921934959</v>
      </c>
      <c r="L113" s="226">
        <v>2.5119747539050259</v>
      </c>
      <c r="M113" s="226">
        <v>2.6111941452243128</v>
      </c>
      <c r="N113" s="226">
        <v>2.641618911993564</v>
      </c>
      <c r="O113" s="226">
        <v>1.701343970302057</v>
      </c>
      <c r="P113" s="226">
        <v>1.668561808351356</v>
      </c>
      <c r="Q113" s="226">
        <v>1.680747678310728</v>
      </c>
      <c r="R113" s="226">
        <v>1.6340573013685411</v>
      </c>
      <c r="S113" s="226">
        <v>1.891968764951836</v>
      </c>
      <c r="T113" s="226">
        <v>2.2936630455649412</v>
      </c>
      <c r="U113" s="226">
        <v>2.4861011193139109</v>
      </c>
      <c r="V113" s="226">
        <v>1.2940838032299471</v>
      </c>
      <c r="W113" s="226">
        <v>1.3923777802296891</v>
      </c>
      <c r="DA113" s="174" t="s">
        <v>1227</v>
      </c>
    </row>
    <row r="114" spans="1:105" ht="12" customHeight="1" x14ac:dyDescent="0.25">
      <c r="A114" s="202" t="s">
        <v>95</v>
      </c>
      <c r="B114" s="226">
        <v>3.278735689991481</v>
      </c>
      <c r="C114" s="226">
        <v>3.5499831444925221</v>
      </c>
      <c r="D114" s="226">
        <v>3.9305156179264271</v>
      </c>
      <c r="E114" s="226">
        <v>3.363372912192208</v>
      </c>
      <c r="F114" s="226">
        <v>3.125297520189291</v>
      </c>
      <c r="G114" s="226">
        <v>2.8884337187773852</v>
      </c>
      <c r="H114" s="226">
        <v>2.9139305068402752</v>
      </c>
      <c r="I114" s="226">
        <v>3.1643283266880191</v>
      </c>
      <c r="J114" s="226">
        <v>3.291983697169524</v>
      </c>
      <c r="K114" s="226">
        <v>3.6044266970676979</v>
      </c>
      <c r="L114" s="226">
        <v>3.5032740284932919</v>
      </c>
      <c r="M114" s="226">
        <v>3.6416483159702731</v>
      </c>
      <c r="N114" s="226">
        <v>3.68407959243115</v>
      </c>
      <c r="O114" s="226">
        <v>2.3727444455511471</v>
      </c>
      <c r="P114" s="226">
        <v>2.3270254762895259</v>
      </c>
      <c r="Q114" s="226">
        <v>2.3440202496951499</v>
      </c>
      <c r="R114" s="226">
        <v>2.289040849441462</v>
      </c>
      <c r="S114" s="226">
        <v>2.6385954025503309</v>
      </c>
      <c r="T114" s="226">
        <v>3.1988100856312558</v>
      </c>
      <c r="U114" s="226">
        <v>3.5213851703832439</v>
      </c>
      <c r="V114" s="226">
        <v>1.8506421299200719</v>
      </c>
      <c r="W114" s="226">
        <v>1.9548787713999809</v>
      </c>
      <c r="DA114" s="174" t="s">
        <v>1228</v>
      </c>
    </row>
    <row r="115" spans="1:105" ht="12" customHeight="1" x14ac:dyDescent="0.25">
      <c r="A115" s="56" t="s">
        <v>96</v>
      </c>
      <c r="B115" s="262">
        <v>3.999893893199638</v>
      </c>
      <c r="C115" s="262">
        <v>4.1219222318342554</v>
      </c>
      <c r="D115" s="262">
        <v>4.2952836424500251</v>
      </c>
      <c r="E115" s="262">
        <v>3.7630104947663492</v>
      </c>
      <c r="F115" s="262">
        <v>3.557506371580808</v>
      </c>
      <c r="G115" s="262">
        <v>3.289640510604507</v>
      </c>
      <c r="H115" s="262">
        <v>3.0683747628224629</v>
      </c>
      <c r="I115" s="262">
        <v>3.189211170185358</v>
      </c>
      <c r="J115" s="262">
        <v>3.3215733559595559</v>
      </c>
      <c r="K115" s="262">
        <v>3.4489861176126948</v>
      </c>
      <c r="L115" s="262">
        <v>3.496174738868568</v>
      </c>
      <c r="M115" s="262">
        <v>3.6343837451740848</v>
      </c>
      <c r="N115" s="262">
        <v>3.9409546029261349</v>
      </c>
      <c r="O115" s="262">
        <v>2.5966097041857639</v>
      </c>
      <c r="P115" s="262">
        <v>2.4573126359615189</v>
      </c>
      <c r="Q115" s="262">
        <v>2.4227692780629151</v>
      </c>
      <c r="R115" s="262">
        <v>2.532560003981041</v>
      </c>
      <c r="S115" s="262">
        <v>2.719360422048716</v>
      </c>
      <c r="T115" s="262">
        <v>2.6571846161160781</v>
      </c>
      <c r="U115" s="262">
        <v>2.6192705810719059</v>
      </c>
      <c r="V115" s="262">
        <v>1.34845242949394</v>
      </c>
      <c r="W115" s="262">
        <v>1.4176341475837499</v>
      </c>
      <c r="DA115" s="68" t="s">
        <v>1229</v>
      </c>
    </row>
    <row r="116" spans="1:105" ht="12" customHeight="1" x14ac:dyDescent="0.25">
      <c r="A116" s="37" t="s">
        <v>160</v>
      </c>
      <c r="B116" s="228">
        <v>9.7416678353631839E-3</v>
      </c>
      <c r="C116" s="228">
        <v>8.6590240143258924E-3</v>
      </c>
      <c r="D116" s="228">
        <v>6.9785433022901619E-3</v>
      </c>
      <c r="E116" s="228">
        <v>6.0996400459982069E-3</v>
      </c>
      <c r="F116" s="228">
        <v>5.5843775690408359E-3</v>
      </c>
      <c r="G116" s="228">
        <v>3.30726581491954E-3</v>
      </c>
      <c r="H116" s="228">
        <v>3.1807299624213511E-3</v>
      </c>
      <c r="I116" s="228">
        <v>1.699470626124169E-3</v>
      </c>
      <c r="J116" s="228">
        <v>1.815442226949739E-3</v>
      </c>
      <c r="K116" s="228">
        <v>2.0013406295201698E-3</v>
      </c>
      <c r="L116" s="228">
        <v>1.8190877057100911E-3</v>
      </c>
      <c r="M116" s="228">
        <v>1.8721047625012411E-3</v>
      </c>
      <c r="N116" s="228">
        <v>4.1843577164711312E-3</v>
      </c>
      <c r="O116" s="228">
        <v>1.289249547102969E-3</v>
      </c>
      <c r="P116" s="228">
        <v>1.3325711152077689E-3</v>
      </c>
      <c r="Q116" s="228">
        <v>9.6489447138578403E-4</v>
      </c>
      <c r="R116" s="228">
        <v>9.3671578451119122E-4</v>
      </c>
      <c r="S116" s="228">
        <v>8.3803384129065234E-4</v>
      </c>
      <c r="T116" s="228">
        <v>8.7641138119763252E-3</v>
      </c>
      <c r="U116" s="228">
        <v>4.5133340231034713E-3</v>
      </c>
      <c r="V116" s="228">
        <v>9.4442851927278057E-4</v>
      </c>
      <c r="W116" s="228">
        <v>1.125528441470604E-3</v>
      </c>
      <c r="DA116" s="69" t="s">
        <v>1230</v>
      </c>
    </row>
    <row r="117" spans="1:105" ht="12" customHeight="1" x14ac:dyDescent="0.25">
      <c r="A117" s="37" t="s">
        <v>162</v>
      </c>
      <c r="B117" s="228">
        <v>3.7270587812768952</v>
      </c>
      <c r="C117" s="228">
        <v>3.7962732563626491</v>
      </c>
      <c r="D117" s="228">
        <v>3.8920975340772008</v>
      </c>
      <c r="E117" s="228">
        <v>3.427082230911862</v>
      </c>
      <c r="F117" s="228">
        <v>3.255334206199529</v>
      </c>
      <c r="G117" s="228">
        <v>3.0159636413726409</v>
      </c>
      <c r="H117" s="228">
        <v>2.755795211441606</v>
      </c>
      <c r="I117" s="228">
        <v>2.821215554408345</v>
      </c>
      <c r="J117" s="228">
        <v>2.945708771536812</v>
      </c>
      <c r="K117" s="228">
        <v>2.9959229445218329</v>
      </c>
      <c r="L117" s="228">
        <v>3.0888092681345398</v>
      </c>
      <c r="M117" s="228">
        <v>3.2183879371982371</v>
      </c>
      <c r="N117" s="228">
        <v>3.5545522297682819</v>
      </c>
      <c r="O117" s="228">
        <v>2.3649425143988489</v>
      </c>
      <c r="P117" s="228">
        <v>2.2108287154666169</v>
      </c>
      <c r="Q117" s="228">
        <v>2.1722302059514291</v>
      </c>
      <c r="R117" s="228">
        <v>2.305883626676648</v>
      </c>
      <c r="S117" s="228">
        <v>2.4947075459869672</v>
      </c>
      <c r="T117" s="228">
        <v>2.3812701557250162</v>
      </c>
      <c r="U117" s="228">
        <v>2.3996435275454688</v>
      </c>
      <c r="V117" s="228">
        <v>1.2317955881294529</v>
      </c>
      <c r="W117" s="228">
        <v>1.293616781212551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0.26309344408737922</v>
      </c>
      <c r="C120" s="228">
        <v>0.31698995145727987</v>
      </c>
      <c r="D120" s="228">
        <v>0.39620756507053428</v>
      </c>
      <c r="E120" s="228">
        <v>0.32982862380848937</v>
      </c>
      <c r="F120" s="228">
        <v>0.29658778781223838</v>
      </c>
      <c r="G120" s="228">
        <v>0.27036960341694638</v>
      </c>
      <c r="H120" s="228">
        <v>0.30939882141843561</v>
      </c>
      <c r="I120" s="228">
        <v>0.36629614515088832</v>
      </c>
      <c r="J120" s="228">
        <v>0.37404914219579499</v>
      </c>
      <c r="K120" s="228">
        <v>0.45106183246134179</v>
      </c>
      <c r="L120" s="228">
        <v>0.40554638302831791</v>
      </c>
      <c r="M120" s="228">
        <v>0.41412370321334718</v>
      </c>
      <c r="N120" s="228">
        <v>0.3822180154413824</v>
      </c>
      <c r="O120" s="228">
        <v>0.23037794023981309</v>
      </c>
      <c r="P120" s="228">
        <v>0.24515134937969421</v>
      </c>
      <c r="Q120" s="228">
        <v>0.2495741776401004</v>
      </c>
      <c r="R120" s="228">
        <v>0.2257396615198817</v>
      </c>
      <c r="S120" s="228">
        <v>0.22381484222045811</v>
      </c>
      <c r="T120" s="228">
        <v>0.26715034657908532</v>
      </c>
      <c r="U120" s="228">
        <v>0.21511371950333319</v>
      </c>
      <c r="V120" s="228">
        <v>0.115712412845214</v>
      </c>
      <c r="W120" s="228">
        <v>0.12289183792972851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58.586869204732004</v>
      </c>
      <c r="C121" s="263">
        <f t="shared" si="4"/>
        <v>65.716968537175291</v>
      </c>
      <c r="D121" s="263">
        <f t="shared" si="4"/>
        <v>75.509103236482872</v>
      </c>
      <c r="E121" s="263">
        <f t="shared" si="4"/>
        <v>68.106025579891877</v>
      </c>
      <c r="F121" s="263">
        <f t="shared" si="4"/>
        <v>63.4961820893446</v>
      </c>
      <c r="G121" s="263">
        <f t="shared" si="4"/>
        <v>56.137442781568851</v>
      </c>
      <c r="H121" s="263">
        <f t="shared" si="4"/>
        <v>52.158528319754168</v>
      </c>
      <c r="I121" s="263">
        <f t="shared" si="4"/>
        <v>57.376062692473006</v>
      </c>
      <c r="J121" s="263">
        <f t="shared" si="4"/>
        <v>56.507122674032779</v>
      </c>
      <c r="K121" s="263">
        <f t="shared" si="4"/>
        <v>59.395856946691396</v>
      </c>
      <c r="L121" s="263">
        <f t="shared" si="4"/>
        <v>57.715328652772115</v>
      </c>
      <c r="M121" s="263">
        <f t="shared" si="4"/>
        <v>56.776029772190356</v>
      </c>
      <c r="N121" s="263">
        <f t="shared" si="4"/>
        <v>64.69085168820304</v>
      </c>
      <c r="O121" s="263">
        <f t="shared" si="4"/>
        <v>39.064387292973187</v>
      </c>
      <c r="P121" s="263">
        <f t="shared" si="4"/>
        <v>39.936760270323823</v>
      </c>
      <c r="Q121" s="263">
        <f t="shared" si="4"/>
        <v>35.125304499186875</v>
      </c>
      <c r="R121" s="263">
        <f t="shared" si="4"/>
        <v>36.306473962267361</v>
      </c>
      <c r="S121" s="263">
        <f t="shared" si="4"/>
        <v>36.661509158690201</v>
      </c>
      <c r="T121" s="263">
        <f t="shared" si="4"/>
        <v>36.573975354926013</v>
      </c>
      <c r="U121" s="263">
        <f t="shared" si="4"/>
        <v>35.088821327339971</v>
      </c>
      <c r="V121" s="263">
        <f t="shared" si="4"/>
        <v>17.618941270339889</v>
      </c>
      <c r="W121" s="263">
        <f t="shared" si="4"/>
        <v>18.596792240057745</v>
      </c>
      <c r="DA121" s="70"/>
    </row>
    <row r="122" spans="1:105" ht="12" customHeight="1" x14ac:dyDescent="0.25">
      <c r="A122" s="60" t="s">
        <v>1054</v>
      </c>
      <c r="B122" s="264">
        <v>58.571775191110902</v>
      </c>
      <c r="C122" s="264">
        <v>65.700625806621801</v>
      </c>
      <c r="D122" s="264">
        <v>75.491008683617252</v>
      </c>
      <c r="E122" s="264">
        <v>68.090541929683525</v>
      </c>
      <c r="F122" s="264">
        <v>63.481794444898682</v>
      </c>
      <c r="G122" s="264">
        <v>56.124145565197317</v>
      </c>
      <c r="H122" s="264">
        <v>52.145113726166933</v>
      </c>
      <c r="I122" s="264">
        <v>57.361495365496793</v>
      </c>
      <c r="J122" s="264">
        <v>56.491967671780777</v>
      </c>
      <c r="K122" s="264">
        <v>59.379263579367553</v>
      </c>
      <c r="L122" s="264">
        <v>57.699200952675412</v>
      </c>
      <c r="M122" s="264">
        <v>56.75926505112659</v>
      </c>
      <c r="N122" s="264">
        <v>64.673891630178503</v>
      </c>
      <c r="O122" s="264">
        <v>39.053464107829022</v>
      </c>
      <c r="P122" s="264">
        <v>39.926047557389083</v>
      </c>
      <c r="Q122" s="264">
        <v>35.114463762602668</v>
      </c>
      <c r="R122" s="264">
        <v>36.295748661630647</v>
      </c>
      <c r="S122" s="264">
        <v>36.650253670290702</v>
      </c>
      <c r="T122" s="264">
        <v>36.562141669306612</v>
      </c>
      <c r="U122" s="264">
        <v>35.078002025033243</v>
      </c>
      <c r="V122" s="264">
        <v>17.613255906388581</v>
      </c>
      <c r="W122" s="264">
        <v>18.590786650367331</v>
      </c>
      <c r="DA122" s="72" t="s">
        <v>1235</v>
      </c>
    </row>
    <row r="123" spans="1:105" ht="12" customHeight="1" x14ac:dyDescent="0.25">
      <c r="A123" s="64" t="s">
        <v>30</v>
      </c>
      <c r="B123" s="231">
        <v>6.8347758219962102E-3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2.763749453890376E-3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19.486956033122009</v>
      </c>
      <c r="C124" s="231">
        <v>24.05374301840331</v>
      </c>
      <c r="D124" s="231">
        <v>29.91227706906119</v>
      </c>
      <c r="E124" s="231">
        <v>27.778430675998631</v>
      </c>
      <c r="F124" s="231">
        <v>24.645847729295859</v>
      </c>
      <c r="G124" s="231">
        <v>21.39765685413332</v>
      </c>
      <c r="H124" s="231">
        <v>25.30340198718697</v>
      </c>
      <c r="I124" s="231">
        <v>28.837188746030581</v>
      </c>
      <c r="J124" s="231">
        <v>26.7748858829714</v>
      </c>
      <c r="K124" s="231">
        <v>29.446247103827059</v>
      </c>
      <c r="L124" s="231">
        <v>29.756119924792429</v>
      </c>
      <c r="M124" s="231">
        <v>26.725734904612271</v>
      </c>
      <c r="N124" s="231">
        <v>33.516224799762668</v>
      </c>
      <c r="O124" s="231">
        <v>19.23032327638067</v>
      </c>
      <c r="P124" s="231">
        <v>19.773294342372669</v>
      </c>
      <c r="Q124" s="231">
        <v>18.668264550515939</v>
      </c>
      <c r="R124" s="231">
        <v>20.620926070364568</v>
      </c>
      <c r="S124" s="231">
        <v>21.213992765696322</v>
      </c>
      <c r="T124" s="231">
        <v>21.851805079825439</v>
      </c>
      <c r="U124" s="231">
        <v>19.146463464557801</v>
      </c>
      <c r="V124" s="231">
        <v>10.485559982991941</v>
      </c>
      <c r="W124" s="231">
        <v>10.48738009556879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1.919921938851227E-3</v>
      </c>
      <c r="H125" s="231">
        <v>0</v>
      </c>
      <c r="I125" s="231">
        <v>5.3303639076042134E-3</v>
      </c>
      <c r="J125" s="231">
        <v>0</v>
      </c>
      <c r="K125" s="231">
        <v>0</v>
      </c>
      <c r="L125" s="231">
        <v>0</v>
      </c>
      <c r="M125" s="231">
        <v>2.5766785760189541E-3</v>
      </c>
      <c r="N125" s="231">
        <v>2.5687795351930329E-3</v>
      </c>
      <c r="O125" s="231">
        <v>7.4025582636224954E-3</v>
      </c>
      <c r="P125" s="231">
        <v>9.9953758211057935E-3</v>
      </c>
      <c r="Q125" s="231">
        <v>1.365552879533528E-3</v>
      </c>
      <c r="R125" s="231">
        <v>5.7449050921358957E-4</v>
      </c>
      <c r="S125" s="231">
        <v>8.1150992014157315E-4</v>
      </c>
      <c r="T125" s="231">
        <v>8.3131815266947694E-4</v>
      </c>
      <c r="U125" s="231">
        <v>8.4013468371209722E-4</v>
      </c>
      <c r="V125" s="231">
        <v>3.016133279524503E-4</v>
      </c>
      <c r="W125" s="231">
        <v>3.9288194422182452E-4</v>
      </c>
      <c r="DA125" s="73" t="s">
        <v>1238</v>
      </c>
    </row>
    <row r="126" spans="1:105" ht="12" customHeight="1" x14ac:dyDescent="0.25">
      <c r="A126" s="64" t="s">
        <v>160</v>
      </c>
      <c r="B126" s="231">
        <v>1.2704983142277859E-2</v>
      </c>
      <c r="C126" s="231">
        <v>9.648893120379403E-3</v>
      </c>
      <c r="D126" s="231">
        <v>6.5645802290923566E-3</v>
      </c>
      <c r="E126" s="231">
        <v>5.3986539885517533E-3</v>
      </c>
      <c r="F126" s="231">
        <v>5.086912243559916E-3</v>
      </c>
      <c r="G126" s="231">
        <v>3.274312712102254E-3</v>
      </c>
      <c r="H126" s="231">
        <v>3.1382518152721969E-3</v>
      </c>
      <c r="I126" s="231">
        <v>1.516119498563179E-3</v>
      </c>
      <c r="J126" s="231">
        <v>1.8127521133631159E-3</v>
      </c>
      <c r="K126" s="231">
        <v>1.9846309457596792E-3</v>
      </c>
      <c r="L126" s="231">
        <v>1.921592945167492E-3</v>
      </c>
      <c r="M126" s="231">
        <v>2.214523175185037E-3</v>
      </c>
      <c r="N126" s="231">
        <v>4.4042591665813379E-3</v>
      </c>
      <c r="O126" s="231">
        <v>1.5891607067997551E-3</v>
      </c>
      <c r="P126" s="231">
        <v>1.4286051694460779E-3</v>
      </c>
      <c r="Q126" s="231">
        <v>1.2799384383052599E-3</v>
      </c>
      <c r="R126" s="231">
        <v>1.2374889544321001E-3</v>
      </c>
      <c r="S126" s="231">
        <v>1.2372363739133979E-3</v>
      </c>
      <c r="T126" s="231">
        <v>1.261325742359753E-2</v>
      </c>
      <c r="U126" s="231">
        <v>6.7344341384478808E-3</v>
      </c>
      <c r="V126" s="231">
        <v>1.455706950429415E-3</v>
      </c>
      <c r="W126" s="231">
        <v>1.753523902385202E-3</v>
      </c>
      <c r="DA126" s="73" t="s">
        <v>1239</v>
      </c>
    </row>
    <row r="127" spans="1:105" ht="12" customHeight="1" x14ac:dyDescent="0.25">
      <c r="A127" s="64" t="s">
        <v>70</v>
      </c>
      <c r="B127" s="231">
        <v>1.661790921928126E-2</v>
      </c>
      <c r="C127" s="231">
        <v>3.1616997163901997E-2</v>
      </c>
      <c r="D127" s="231">
        <v>0</v>
      </c>
      <c r="E127" s="231">
        <v>1.687262483303613E-3</v>
      </c>
      <c r="F127" s="231">
        <v>0</v>
      </c>
      <c r="G127" s="231">
        <v>0</v>
      </c>
      <c r="H127" s="231">
        <v>2.935783286776102E-3</v>
      </c>
      <c r="I127" s="231">
        <v>1.418963520760259E-3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1.4066069016409661E-6</v>
      </c>
      <c r="S127" s="231">
        <v>1.6008003643537801E-6</v>
      </c>
      <c r="T127" s="231">
        <v>1.5793886172798561E-6</v>
      </c>
      <c r="U127" s="231">
        <v>0</v>
      </c>
      <c r="V127" s="231">
        <v>0</v>
      </c>
      <c r="W127" s="231">
        <v>0</v>
      </c>
      <c r="DA127" s="73" t="s">
        <v>1240</v>
      </c>
    </row>
    <row r="128" spans="1:105" ht="12" customHeight="1" x14ac:dyDescent="0.25">
      <c r="A128" s="64" t="s">
        <v>34</v>
      </c>
      <c r="B128" s="231">
        <v>1.1716068490772851</v>
      </c>
      <c r="C128" s="231">
        <v>1.1842084509631461</v>
      </c>
      <c r="D128" s="231">
        <v>1.264235936958831</v>
      </c>
      <c r="E128" s="231">
        <v>0.87143986751244984</v>
      </c>
      <c r="F128" s="231">
        <v>0.38446464699746602</v>
      </c>
      <c r="G128" s="231">
        <v>0.32754989804695239</v>
      </c>
      <c r="H128" s="231">
        <v>0.24356753514819951</v>
      </c>
      <c r="I128" s="231">
        <v>0.39344071716271739</v>
      </c>
      <c r="J128" s="231">
        <v>0.34839361169958982</v>
      </c>
      <c r="K128" s="231">
        <v>0.2173523061221399</v>
      </c>
      <c r="L128" s="231">
        <v>0.29591206049521901</v>
      </c>
      <c r="M128" s="231">
        <v>0.36078118417685101</v>
      </c>
      <c r="N128" s="231">
        <v>0.33562254102827571</v>
      </c>
      <c r="O128" s="231">
        <v>0.12593338162283749</v>
      </c>
      <c r="P128" s="231">
        <v>0.40601125694414342</v>
      </c>
      <c r="Q128" s="231">
        <v>5.9905400538602507E-2</v>
      </c>
      <c r="R128" s="231">
        <v>3.6667834922308432E-3</v>
      </c>
      <c r="S128" s="231">
        <v>5.5191134683253542E-3</v>
      </c>
      <c r="T128" s="231">
        <v>5.6431028709424871E-3</v>
      </c>
      <c r="U128" s="231">
        <v>0.33439543870054039</v>
      </c>
      <c r="V128" s="231">
        <v>8.6314521060260871E-2</v>
      </c>
      <c r="W128" s="231">
        <v>0.1276299912691912</v>
      </c>
      <c r="DA128" s="73" t="s">
        <v>1241</v>
      </c>
    </row>
    <row r="129" spans="1:105" ht="12" customHeight="1" x14ac:dyDescent="0.25">
      <c r="A129" s="64" t="s">
        <v>162</v>
      </c>
      <c r="B129" s="231">
        <v>4.6446747320423087</v>
      </c>
      <c r="C129" s="231">
        <v>4.0421674877472347</v>
      </c>
      <c r="D129" s="231">
        <v>3.4984380278784899</v>
      </c>
      <c r="E129" s="231">
        <v>2.8983718236465101</v>
      </c>
      <c r="F129" s="231">
        <v>2.833500806685779</v>
      </c>
      <c r="G129" s="231">
        <v>2.853155497203705</v>
      </c>
      <c r="H129" s="231">
        <v>2.598102120343214</v>
      </c>
      <c r="I129" s="231">
        <v>2.4049404531397172</v>
      </c>
      <c r="J129" s="231">
        <v>2.8105679054272681</v>
      </c>
      <c r="K129" s="231">
        <v>2.838818803754207</v>
      </c>
      <c r="L129" s="231">
        <v>3.1177919837322099</v>
      </c>
      <c r="M129" s="231">
        <v>3.637782762186478</v>
      </c>
      <c r="N129" s="231">
        <v>3.5750099059780278</v>
      </c>
      <c r="O129" s="231">
        <v>2.7854778337999861</v>
      </c>
      <c r="P129" s="231">
        <v>2.2647757502967889</v>
      </c>
      <c r="Q129" s="231">
        <v>2.753362540984492</v>
      </c>
      <c r="R129" s="231">
        <v>2.9108455721687378</v>
      </c>
      <c r="S129" s="231">
        <v>3.5193223780617289</v>
      </c>
      <c r="T129" s="231">
        <v>3.2747353431976438</v>
      </c>
      <c r="U129" s="231">
        <v>3.4213590453588152</v>
      </c>
      <c r="V129" s="231">
        <v>1.8142277023334941</v>
      </c>
      <c r="W129" s="231">
        <v>1.9257909632823229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6.5032243764151593E-2</v>
      </c>
      <c r="R131" s="231">
        <v>8.8691361991350706E-2</v>
      </c>
      <c r="S131" s="231">
        <v>0.1215847008593544</v>
      </c>
      <c r="T131" s="231">
        <v>0.13954195063203881</v>
      </c>
      <c r="U131" s="231">
        <v>0.1116407609204062</v>
      </c>
      <c r="V131" s="231">
        <v>4.7435108412724379E-2</v>
      </c>
      <c r="W131" s="231">
        <v>7.4275453843237601E-3</v>
      </c>
      <c r="DA131" s="73" t="s">
        <v>1244</v>
      </c>
    </row>
    <row r="132" spans="1:105" ht="12" customHeight="1" x14ac:dyDescent="0.25">
      <c r="A132" s="64" t="s">
        <v>79</v>
      </c>
      <c r="B132" s="231">
        <v>33.232379908685743</v>
      </c>
      <c r="C132" s="231">
        <v>36.379240959223829</v>
      </c>
      <c r="D132" s="231">
        <v>40.809493069489648</v>
      </c>
      <c r="E132" s="231">
        <v>36.535213646054082</v>
      </c>
      <c r="F132" s="231">
        <v>35.612894349676019</v>
      </c>
      <c r="G132" s="231">
        <v>31.540589081162391</v>
      </c>
      <c r="H132" s="231">
        <v>23.993968048386499</v>
      </c>
      <c r="I132" s="231">
        <v>25.71766000223684</v>
      </c>
      <c r="J132" s="231">
        <v>26.55630751956916</v>
      </c>
      <c r="K132" s="231">
        <v>26.874860734718371</v>
      </c>
      <c r="L132" s="231">
        <v>24.52745539071039</v>
      </c>
      <c r="M132" s="231">
        <v>26.030174998399779</v>
      </c>
      <c r="N132" s="231">
        <v>27.23729759525386</v>
      </c>
      <c r="O132" s="231">
        <v>16.902737897055101</v>
      </c>
      <c r="P132" s="231">
        <v>17.470542226784929</v>
      </c>
      <c r="Q132" s="231">
        <v>13.56525353548164</v>
      </c>
      <c r="R132" s="231">
        <v>12.66980548754321</v>
      </c>
      <c r="S132" s="231">
        <v>11.78778436511055</v>
      </c>
      <c r="T132" s="231">
        <v>11.27697003781566</v>
      </c>
      <c r="U132" s="231">
        <v>12.056568746673509</v>
      </c>
      <c r="V132" s="231">
        <v>5.1779612713117817</v>
      </c>
      <c r="W132" s="231">
        <v>6.0404116490160922</v>
      </c>
      <c r="DA132" s="73" t="s">
        <v>1245</v>
      </c>
    </row>
    <row r="133" spans="1:105" ht="12" customHeight="1" x14ac:dyDescent="0.25">
      <c r="A133" s="60" t="s">
        <v>1066</v>
      </c>
      <c r="B133" s="264">
        <v>1.509401362110387E-2</v>
      </c>
      <c r="C133" s="264">
        <v>1.6342730553495308E-2</v>
      </c>
      <c r="D133" s="264">
        <v>1.8094552865619121E-2</v>
      </c>
      <c r="E133" s="264">
        <v>1.548365020835606E-2</v>
      </c>
      <c r="F133" s="264">
        <v>1.438764444591809E-2</v>
      </c>
      <c r="G133" s="264">
        <v>1.3297216371532189E-2</v>
      </c>
      <c r="H133" s="264">
        <v>1.3414593587234701E-2</v>
      </c>
      <c r="I133" s="264">
        <v>1.456732697620952E-2</v>
      </c>
      <c r="J133" s="264">
        <v>1.5155002251998491E-2</v>
      </c>
      <c r="K133" s="264">
        <v>1.659336732383928E-2</v>
      </c>
      <c r="L133" s="264">
        <v>1.6127700096702401E-2</v>
      </c>
      <c r="M133" s="264">
        <v>1.6764721063767151E-2</v>
      </c>
      <c r="N133" s="264">
        <v>1.6960058024540269E-2</v>
      </c>
      <c r="O133" s="264">
        <v>1.0923185144161671E-2</v>
      </c>
      <c r="P133" s="264">
        <v>1.071271293474135E-2</v>
      </c>
      <c r="Q133" s="264">
        <v>1.084073658420397E-2</v>
      </c>
      <c r="R133" s="264">
        <v>1.072530063671524E-2</v>
      </c>
      <c r="S133" s="264">
        <v>1.1255488399501291E-2</v>
      </c>
      <c r="T133" s="264">
        <v>1.183368561939796E-2</v>
      </c>
      <c r="U133" s="264">
        <v>1.0819302306730011E-2</v>
      </c>
      <c r="V133" s="264">
        <v>5.6853639513073069E-3</v>
      </c>
      <c r="W133" s="264">
        <v>6.0055896904137752E-3</v>
      </c>
      <c r="DA133" s="72" t="s">
        <v>1246</v>
      </c>
    </row>
    <row r="134" spans="1:105" ht="12" customHeight="1" x14ac:dyDescent="0.25">
      <c r="A134" s="57" t="s">
        <v>1012</v>
      </c>
      <c r="B134" s="263">
        <v>10.64204485132492</v>
      </c>
      <c r="C134" s="263">
        <v>11.036832917116071</v>
      </c>
      <c r="D134" s="263">
        <v>11.570646609795199</v>
      </c>
      <c r="E134" s="263">
        <v>10.15526636491149</v>
      </c>
      <c r="F134" s="263">
        <v>9.5880595034758613</v>
      </c>
      <c r="G134" s="263">
        <v>8.8431245774744607</v>
      </c>
      <c r="H134" s="263">
        <v>8.2523973834313011</v>
      </c>
      <c r="I134" s="263">
        <v>8.6023842491151257</v>
      </c>
      <c r="J134" s="263">
        <v>8.9273124372970418</v>
      </c>
      <c r="K134" s="263">
        <v>9.2756405370059216</v>
      </c>
      <c r="L134" s="263">
        <v>9.3961214362536705</v>
      </c>
      <c r="M134" s="263">
        <v>9.7328237937044406</v>
      </c>
      <c r="N134" s="263">
        <v>10.60459263409809</v>
      </c>
      <c r="O134" s="263">
        <v>6.9464459796270699</v>
      </c>
      <c r="P134" s="263">
        <v>6.6065589684091064</v>
      </c>
      <c r="Q134" s="263">
        <v>6.4645501073894422</v>
      </c>
      <c r="R134" s="263">
        <v>6.7576575892770032</v>
      </c>
      <c r="S134" s="263">
        <v>7.2280073116293417</v>
      </c>
      <c r="T134" s="263">
        <v>7.0752077256446064</v>
      </c>
      <c r="U134" s="263">
        <v>6.9663270267159776</v>
      </c>
      <c r="V134" s="263">
        <v>3.5804069306483339</v>
      </c>
      <c r="W134" s="263">
        <v>3.7626286627117218</v>
      </c>
      <c r="DA134" s="70" t="s">
        <v>1247</v>
      </c>
    </row>
    <row r="135" spans="1:105" ht="12" customHeight="1" x14ac:dyDescent="0.25">
      <c r="A135" s="60" t="s">
        <v>1014</v>
      </c>
      <c r="B135" s="264">
        <v>10.568293833506321</v>
      </c>
      <c r="C135" s="264">
        <v>10.946690218684511</v>
      </c>
      <c r="D135" s="264">
        <v>11.454686807888031</v>
      </c>
      <c r="E135" s="264">
        <v>10.059048216987239</v>
      </c>
      <c r="F135" s="264">
        <v>9.5019619894177119</v>
      </c>
      <c r="G135" s="264">
        <v>8.7649822581577155</v>
      </c>
      <c r="H135" s="264">
        <v>8.161320851267897</v>
      </c>
      <c r="I135" s="264">
        <v>8.4929004504359806</v>
      </c>
      <c r="J135" s="264">
        <v>8.8158544007980897</v>
      </c>
      <c r="K135" s="264">
        <v>9.1386555803333849</v>
      </c>
      <c r="L135" s="264">
        <v>9.2748725696279362</v>
      </c>
      <c r="M135" s="264">
        <v>9.6097905291971291</v>
      </c>
      <c r="N135" s="264">
        <v>10.49249013427162</v>
      </c>
      <c r="O135" s="264">
        <v>6.8798892021824338</v>
      </c>
      <c r="P135" s="264">
        <v>6.5347276082950572</v>
      </c>
      <c r="Q135" s="264">
        <v>6.3914591326874248</v>
      </c>
      <c r="R135" s="264">
        <v>6.6924242189290126</v>
      </c>
      <c r="S135" s="264">
        <v>7.1640105176517492</v>
      </c>
      <c r="T135" s="264">
        <v>6.9973115299414248</v>
      </c>
      <c r="U135" s="264">
        <v>6.9047934597949547</v>
      </c>
      <c r="V135" s="264">
        <v>3.5472403118676898</v>
      </c>
      <c r="W135" s="264">
        <v>3.7273892111464209</v>
      </c>
      <c r="DA135" s="72" t="s">
        <v>1248</v>
      </c>
    </row>
    <row r="136" spans="1:105" ht="12" customHeight="1" x14ac:dyDescent="0.25">
      <c r="A136" s="59" t="s">
        <v>30</v>
      </c>
      <c r="B136" s="232">
        <v>1.554797371724948E-2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8.1506277534508093E-3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5.8733490658005264E-3</v>
      </c>
      <c r="H137" s="297">
        <v>0</v>
      </c>
      <c r="I137" s="297">
        <v>1.8714553012060878E-2</v>
      </c>
      <c r="J137" s="297">
        <v>0</v>
      </c>
      <c r="K137" s="297">
        <v>0</v>
      </c>
      <c r="L137" s="297">
        <v>0</v>
      </c>
      <c r="M137" s="297">
        <v>6.781526826295424E-3</v>
      </c>
      <c r="N137" s="297">
        <v>7.5008723568093967E-3</v>
      </c>
      <c r="O137" s="297">
        <v>1.8181397381095091E-2</v>
      </c>
      <c r="P137" s="297">
        <v>2.8627404081051151E-2</v>
      </c>
      <c r="Q137" s="297">
        <v>3.1592807684673861E-3</v>
      </c>
      <c r="R137" s="297">
        <v>1.3168495935986569E-3</v>
      </c>
      <c r="S137" s="297">
        <v>1.647012537969326E-3</v>
      </c>
      <c r="T137" s="297">
        <v>1.764953955507801E-3</v>
      </c>
      <c r="U137" s="297">
        <v>1.687773337011972E-3</v>
      </c>
      <c r="V137" s="297">
        <v>5.8774883370337177E-4</v>
      </c>
      <c r="W137" s="297">
        <v>7.5777071227655572E-4</v>
      </c>
      <c r="DA137" s="122" t="s">
        <v>1250</v>
      </c>
    </row>
    <row r="138" spans="1:105" ht="12" customHeight="1" x14ac:dyDescent="0.25">
      <c r="A138" s="59" t="s">
        <v>160</v>
      </c>
      <c r="B138" s="297">
        <v>2.8082437866362098E-2</v>
      </c>
      <c r="C138" s="297">
        <v>2.532197062859615E-2</v>
      </c>
      <c r="D138" s="297">
        <v>2.10035631202838E-2</v>
      </c>
      <c r="E138" s="297">
        <v>1.829853642030679E-2</v>
      </c>
      <c r="F138" s="297">
        <v>1.667076842254472E-2</v>
      </c>
      <c r="G138" s="297">
        <v>9.8297174057047545E-3</v>
      </c>
      <c r="H138" s="297">
        <v>9.6284887729131928E-3</v>
      </c>
      <c r="I138" s="297">
        <v>5.2236572035982776E-3</v>
      </c>
      <c r="J138" s="297">
        <v>5.5629948152016544E-3</v>
      </c>
      <c r="K138" s="297">
        <v>6.2503063803699003E-3</v>
      </c>
      <c r="L138" s="297">
        <v>5.5928644195175426E-3</v>
      </c>
      <c r="M138" s="297">
        <v>5.7196058813754197E-3</v>
      </c>
      <c r="N138" s="297">
        <v>1.262049666087889E-2</v>
      </c>
      <c r="O138" s="297">
        <v>3.8302919694512788E-3</v>
      </c>
      <c r="P138" s="297">
        <v>4.0152602035773257E-3</v>
      </c>
      <c r="Q138" s="297">
        <v>2.9059451994146329E-3</v>
      </c>
      <c r="R138" s="297">
        <v>2.7836413796609089E-3</v>
      </c>
      <c r="S138" s="297">
        <v>2.4641911218519631E-3</v>
      </c>
      <c r="T138" s="297">
        <v>2.627919226288072E-2</v>
      </c>
      <c r="U138" s="297">
        <v>1.327654140823421E-2</v>
      </c>
      <c r="V138" s="297">
        <v>2.7837731387644091E-3</v>
      </c>
      <c r="W138" s="297">
        <v>3.3189909838497829E-3</v>
      </c>
      <c r="DA138" s="122" t="s">
        <v>1251</v>
      </c>
    </row>
    <row r="139" spans="1:105" ht="12" customHeight="1" x14ac:dyDescent="0.25">
      <c r="A139" s="59" t="s">
        <v>70</v>
      </c>
      <c r="B139" s="297">
        <v>3.788782771817472E-2</v>
      </c>
      <c r="C139" s="297">
        <v>8.5586099717534475E-2</v>
      </c>
      <c r="D139" s="297">
        <v>0</v>
      </c>
      <c r="E139" s="297">
        <v>5.8989691029157059E-3</v>
      </c>
      <c r="F139" s="297">
        <v>0</v>
      </c>
      <c r="G139" s="297">
        <v>0</v>
      </c>
      <c r="H139" s="297">
        <v>9.2908819848747208E-3</v>
      </c>
      <c r="I139" s="297">
        <v>5.0428386967841599E-3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3.263678021251728E-6</v>
      </c>
      <c r="S139" s="297">
        <v>3.2886790653631541E-6</v>
      </c>
      <c r="T139" s="297">
        <v>3.3941916982213702E-6</v>
      </c>
      <c r="U139" s="297">
        <v>0</v>
      </c>
      <c r="V139" s="297">
        <v>0</v>
      </c>
      <c r="W139" s="297">
        <v>0</v>
      </c>
      <c r="DA139" s="122" t="s">
        <v>1252</v>
      </c>
    </row>
    <row r="140" spans="1:105" ht="12" customHeight="1" x14ac:dyDescent="0.25">
      <c r="A140" s="59" t="s">
        <v>162</v>
      </c>
      <c r="B140" s="297">
        <v>10.486775594204531</v>
      </c>
      <c r="C140" s="297">
        <v>10.83578214833838</v>
      </c>
      <c r="D140" s="297">
        <v>11.433683244767741</v>
      </c>
      <c r="E140" s="297">
        <v>10.034850711464021</v>
      </c>
      <c r="F140" s="297">
        <v>9.4852912209951672</v>
      </c>
      <c r="G140" s="297">
        <v>8.7492791916862096</v>
      </c>
      <c r="H140" s="297">
        <v>8.1424014805101095</v>
      </c>
      <c r="I140" s="297">
        <v>8.4639194015235368</v>
      </c>
      <c r="J140" s="297">
        <v>8.8102914059828876</v>
      </c>
      <c r="K140" s="297">
        <v>9.1324052739530153</v>
      </c>
      <c r="L140" s="297">
        <v>9.2692797052084188</v>
      </c>
      <c r="M140" s="297">
        <v>9.5972893964894581</v>
      </c>
      <c r="N140" s="297">
        <v>10.464218137500479</v>
      </c>
      <c r="O140" s="297">
        <v>6.8578775128318874</v>
      </c>
      <c r="P140" s="297">
        <v>6.5020849440104289</v>
      </c>
      <c r="Q140" s="297">
        <v>6.3853939067195427</v>
      </c>
      <c r="R140" s="297">
        <v>6.6883204642777319</v>
      </c>
      <c r="S140" s="297">
        <v>7.1598960253128627</v>
      </c>
      <c r="T140" s="297">
        <v>6.9692639895313384</v>
      </c>
      <c r="U140" s="297">
        <v>6.8898291450497089</v>
      </c>
      <c r="V140" s="297">
        <v>3.5438687898952219</v>
      </c>
      <c r="W140" s="297">
        <v>3.7233124494502952</v>
      </c>
      <c r="DA140" s="122" t="s">
        <v>1253</v>
      </c>
    </row>
    <row r="141" spans="1:105" ht="12" customHeight="1" x14ac:dyDescent="0.25">
      <c r="A141" s="60" t="s">
        <v>1021</v>
      </c>
      <c r="B141" s="264">
        <v>7.3751017818601536E-2</v>
      </c>
      <c r="C141" s="264">
        <v>9.0142698431552065E-2</v>
      </c>
      <c r="D141" s="264">
        <v>0.11595980190717591</v>
      </c>
      <c r="E141" s="264">
        <v>9.6218147924252415E-2</v>
      </c>
      <c r="F141" s="264">
        <v>8.609751405814918E-2</v>
      </c>
      <c r="G141" s="264">
        <v>7.8142319316745132E-2</v>
      </c>
      <c r="H141" s="264">
        <v>9.1076532163404222E-2</v>
      </c>
      <c r="I141" s="264">
        <v>0.1094837986791444</v>
      </c>
      <c r="J141" s="264">
        <v>0.111458036498952</v>
      </c>
      <c r="K141" s="264">
        <v>0.13698495667253741</v>
      </c>
      <c r="L141" s="264">
        <v>0.121248866625735</v>
      </c>
      <c r="M141" s="264">
        <v>0.1230332645073122</v>
      </c>
      <c r="N141" s="264">
        <v>0.11210249982647109</v>
      </c>
      <c r="O141" s="264">
        <v>6.6556777444635673E-2</v>
      </c>
      <c r="P141" s="264">
        <v>7.1831360114049558E-2</v>
      </c>
      <c r="Q141" s="264">
        <v>7.3090974702017711E-2</v>
      </c>
      <c r="R141" s="264">
        <v>6.5233370347990163E-2</v>
      </c>
      <c r="S141" s="264">
        <v>6.3996793977592489E-2</v>
      </c>
      <c r="T141" s="264">
        <v>7.7896195703180474E-2</v>
      </c>
      <c r="U141" s="264">
        <v>6.153356692102363E-2</v>
      </c>
      <c r="V141" s="264">
        <v>3.3166618780644481E-2</v>
      </c>
      <c r="W141" s="264">
        <v>3.5239451565300957E-2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12.933399492910493</v>
      </c>
      <c r="C142" s="263">
        <f t="shared" si="5"/>
        <v>13.818572271092062</v>
      </c>
      <c r="D142" s="263">
        <f t="shared" si="5"/>
        <v>15.04803348035899</v>
      </c>
      <c r="E142" s="263">
        <f t="shared" si="5"/>
        <v>13.345454464390663</v>
      </c>
      <c r="F142" s="263">
        <f t="shared" si="5"/>
        <v>12.531084710364635</v>
      </c>
      <c r="G142" s="263">
        <f t="shared" si="5"/>
        <v>11.360355448794673</v>
      </c>
      <c r="H142" s="263">
        <f t="shared" si="5"/>
        <v>10.607373419798442</v>
      </c>
      <c r="I142" s="263">
        <f t="shared" si="5"/>
        <v>11.324594161103235</v>
      </c>
      <c r="J142" s="263">
        <f t="shared" si="5"/>
        <v>11.50652851328004</v>
      </c>
      <c r="K142" s="263">
        <f t="shared" si="5"/>
        <v>12.042644737626219</v>
      </c>
      <c r="L142" s="263">
        <f t="shared" si="5"/>
        <v>11.963232281579934</v>
      </c>
      <c r="M142" s="263">
        <f t="shared" si="5"/>
        <v>12.150657043242509</v>
      </c>
      <c r="N142" s="263">
        <f t="shared" si="5"/>
        <v>13.414984123859201</v>
      </c>
      <c r="O142" s="263">
        <f t="shared" si="5"/>
        <v>8.5168704421531682</v>
      </c>
      <c r="P142" s="263">
        <f t="shared" si="5"/>
        <v>8.3332815777429357</v>
      </c>
      <c r="Q142" s="263">
        <f t="shared" si="5"/>
        <v>7.8483884005111726</v>
      </c>
      <c r="R142" s="263">
        <f t="shared" si="5"/>
        <v>8.1503961380597527</v>
      </c>
      <c r="S142" s="263">
        <f t="shared" si="5"/>
        <v>8.5390147106002772</v>
      </c>
      <c r="T142" s="263">
        <f t="shared" si="5"/>
        <v>8.4331391406497609</v>
      </c>
      <c r="U142" s="263">
        <f t="shared" si="5"/>
        <v>8.2045745045417764</v>
      </c>
      <c r="V142" s="263">
        <f t="shared" si="5"/>
        <v>4.1875631430938478</v>
      </c>
      <c r="W142" s="263">
        <f t="shared" si="5"/>
        <v>4.409485059992714</v>
      </c>
      <c r="DA142" s="70"/>
    </row>
    <row r="143" spans="1:105" ht="12" customHeight="1" x14ac:dyDescent="0.25">
      <c r="A143" s="60" t="s">
        <v>1024</v>
      </c>
      <c r="B143" s="264">
        <v>7.1703294246151419</v>
      </c>
      <c r="C143" s="264">
        <v>7.3011364996385337</v>
      </c>
      <c r="D143" s="264">
        <v>7.4821015363395409</v>
      </c>
      <c r="E143" s="264">
        <v>6.588123955588812</v>
      </c>
      <c r="F143" s="264">
        <v>6.257679387751705</v>
      </c>
      <c r="G143" s="264">
        <v>5.7945703332312579</v>
      </c>
      <c r="H143" s="264">
        <v>5.2948616498693966</v>
      </c>
      <c r="I143" s="264">
        <v>5.4180527535168128</v>
      </c>
      <c r="J143" s="264">
        <v>5.6572182908592907</v>
      </c>
      <c r="K143" s="264">
        <v>5.7538340771216347</v>
      </c>
      <c r="L143" s="264">
        <v>5.931902698105576</v>
      </c>
      <c r="M143" s="264">
        <v>6.1807330497407067</v>
      </c>
      <c r="N143" s="264">
        <v>6.8297156964143761</v>
      </c>
      <c r="O143" s="264">
        <v>4.5416625649193856</v>
      </c>
      <c r="P143" s="264">
        <v>4.2458698334307234</v>
      </c>
      <c r="Q143" s="264">
        <v>4.1712034442003434</v>
      </c>
      <c r="R143" s="264">
        <v>4.4277330565390987</v>
      </c>
      <c r="S143" s="264">
        <v>4.7900431395443386</v>
      </c>
      <c r="T143" s="264">
        <v>4.5849249483658632</v>
      </c>
      <c r="U143" s="264">
        <v>4.6135597853253207</v>
      </c>
      <c r="V143" s="264">
        <v>2.366011660972188</v>
      </c>
      <c r="W143" s="264">
        <v>2.4849734670302901</v>
      </c>
      <c r="DA143" s="72" t="s">
        <v>1255</v>
      </c>
    </row>
    <row r="144" spans="1:105" ht="12" customHeight="1" x14ac:dyDescent="0.25">
      <c r="A144" s="60" t="s">
        <v>1026</v>
      </c>
      <c r="B144" s="264">
        <v>5.1234357273894826</v>
      </c>
      <c r="C144" s="264">
        <v>5.747016075083538</v>
      </c>
      <c r="D144" s="264">
        <v>6.6034080361117802</v>
      </c>
      <c r="E144" s="264">
        <v>5.9560686709867081</v>
      </c>
      <c r="F144" s="264">
        <v>5.5529287380579433</v>
      </c>
      <c r="G144" s="264">
        <v>4.9093347712223618</v>
      </c>
      <c r="H144" s="264">
        <v>4.5612778134472016</v>
      </c>
      <c r="I144" s="264">
        <v>5.0175691922117833</v>
      </c>
      <c r="J144" s="264">
        <v>4.9415091916841671</v>
      </c>
      <c r="K144" s="264">
        <v>5.1940689776938722</v>
      </c>
      <c r="L144" s="264">
        <v>5.0471092371403277</v>
      </c>
      <c r="M144" s="264">
        <v>4.9648904352730714</v>
      </c>
      <c r="N144" s="264">
        <v>5.6572047872242006</v>
      </c>
      <c r="O144" s="264">
        <v>3.4161148887073551</v>
      </c>
      <c r="P144" s="264">
        <v>3.49244218467914</v>
      </c>
      <c r="Q144" s="264">
        <v>3.0715595967927092</v>
      </c>
      <c r="R144" s="264">
        <v>3.1748898652736979</v>
      </c>
      <c r="S144" s="264">
        <v>3.205899402221847</v>
      </c>
      <c r="T144" s="264">
        <v>3.198192000962782</v>
      </c>
      <c r="U144" s="264">
        <v>3.0683701874170111</v>
      </c>
      <c r="V144" s="264">
        <v>1.5406803753515119</v>
      </c>
      <c r="W144" s="264">
        <v>1.626187702421263</v>
      </c>
      <c r="DA144" s="72" t="s">
        <v>1256</v>
      </c>
    </row>
    <row r="145" spans="1:105" ht="12" customHeight="1" x14ac:dyDescent="0.25">
      <c r="A145" s="64" t="s">
        <v>30</v>
      </c>
      <c r="B145" s="231">
        <v>5.9785680937373428E-4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2.4175283483236621E-4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1.7045781254264849</v>
      </c>
      <c r="C146" s="231">
        <v>2.1040476570127229</v>
      </c>
      <c r="D146" s="231">
        <v>2.616509889330787</v>
      </c>
      <c r="E146" s="231">
        <v>2.4298564233686162</v>
      </c>
      <c r="F146" s="231">
        <v>2.1558406993141439</v>
      </c>
      <c r="G146" s="231">
        <v>1.8717124289161891</v>
      </c>
      <c r="H146" s="231">
        <v>2.2133587951305</v>
      </c>
      <c r="I146" s="231">
        <v>2.5224689300745231</v>
      </c>
      <c r="J146" s="231">
        <v>2.3420735752330568</v>
      </c>
      <c r="K146" s="231">
        <v>2.575744954921269</v>
      </c>
      <c r="L146" s="231">
        <v>2.6028503905462061</v>
      </c>
      <c r="M146" s="231">
        <v>2.3377742027496429</v>
      </c>
      <c r="N146" s="231">
        <v>2.931757199197579</v>
      </c>
      <c r="O146" s="231">
        <v>1.682129745973808</v>
      </c>
      <c r="P146" s="231">
        <v>1.729624931997541</v>
      </c>
      <c r="Q146" s="231">
        <v>1.632964909367943</v>
      </c>
      <c r="R146" s="231">
        <v>1.80376963163645</v>
      </c>
      <c r="S146" s="231">
        <v>1.855646821386516</v>
      </c>
      <c r="T146" s="231">
        <v>1.9114380345931461</v>
      </c>
      <c r="U146" s="231">
        <v>1.67479429550157</v>
      </c>
      <c r="V146" s="231">
        <v>0.91720103178125056</v>
      </c>
      <c r="W146" s="231">
        <v>0.91736024207961797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1.6794090025808371E-4</v>
      </c>
      <c r="H147" s="231">
        <v>0</v>
      </c>
      <c r="I147" s="231">
        <v>4.662617241000315E-4</v>
      </c>
      <c r="J147" s="231">
        <v>0</v>
      </c>
      <c r="K147" s="231">
        <v>0</v>
      </c>
      <c r="L147" s="231">
        <v>0</v>
      </c>
      <c r="M147" s="231">
        <v>2.2538922597616719E-4</v>
      </c>
      <c r="N147" s="231">
        <v>2.246982749532969E-4</v>
      </c>
      <c r="O147" s="231">
        <v>6.475223152820137E-4</v>
      </c>
      <c r="P147" s="231">
        <v>8.7432326275660422E-4</v>
      </c>
      <c r="Q147" s="231">
        <v>1.1944870012584919E-4</v>
      </c>
      <c r="R147" s="231">
        <v>5.0252279196717577E-5</v>
      </c>
      <c r="S147" s="231">
        <v>7.0985024859128996E-5</v>
      </c>
      <c r="T147" s="231">
        <v>7.271770593117719E-5</v>
      </c>
      <c r="U147" s="231">
        <v>7.3488912369568633E-5</v>
      </c>
      <c r="V147" s="231">
        <v>2.638295484892433E-5</v>
      </c>
      <c r="W147" s="231">
        <v>3.4366474007395708E-5</v>
      </c>
      <c r="DA147" s="73" t="s">
        <v>1259</v>
      </c>
    </row>
    <row r="148" spans="1:105" ht="12" customHeight="1" x14ac:dyDescent="0.25">
      <c r="A148" s="64" t="s">
        <v>160</v>
      </c>
      <c r="B148" s="231">
        <v>1.11134013498205E-3</v>
      </c>
      <c r="C148" s="231">
        <v>8.4401545934733679E-4</v>
      </c>
      <c r="D148" s="231">
        <v>5.7422205100163542E-4</v>
      </c>
      <c r="E148" s="231">
        <v>4.7223524700268149E-4</v>
      </c>
      <c r="F148" s="231">
        <v>4.4496633140641439E-4</v>
      </c>
      <c r="G148" s="231">
        <v>2.8641321996974729E-4</v>
      </c>
      <c r="H148" s="231">
        <v>2.7451159572077708E-4</v>
      </c>
      <c r="I148" s="231">
        <v>1.3261918015264939E-4</v>
      </c>
      <c r="J148" s="231">
        <v>1.5856645819939031E-4</v>
      </c>
      <c r="K148" s="231">
        <v>1.7360117667615231E-4</v>
      </c>
      <c r="L148" s="231">
        <v>1.6808706781803079E-4</v>
      </c>
      <c r="M148" s="231">
        <v>1.9371048799280579E-4</v>
      </c>
      <c r="N148" s="231">
        <v>3.8525277222893541E-4</v>
      </c>
      <c r="O148" s="231">
        <v>1.390082973448455E-4</v>
      </c>
      <c r="P148" s="231">
        <v>1.249640589104795E-4</v>
      </c>
      <c r="Q148" s="231">
        <v>1.1195976734998279E-4</v>
      </c>
      <c r="R148" s="231">
        <v>1.08246593187592E-4</v>
      </c>
      <c r="S148" s="231">
        <v>1.0822449926864659E-4</v>
      </c>
      <c r="T148" s="231">
        <v>1.1033166318071179E-3</v>
      </c>
      <c r="U148" s="231">
        <v>5.890796438403266E-4</v>
      </c>
      <c r="V148" s="231">
        <v>1.2733472690735771E-4</v>
      </c>
      <c r="W148" s="231">
        <v>1.5338560221195459E-4</v>
      </c>
      <c r="DA148" s="73" t="s">
        <v>1260</v>
      </c>
    </row>
    <row r="149" spans="1:105" ht="12" customHeight="1" x14ac:dyDescent="0.25">
      <c r="A149" s="64" t="s">
        <v>70</v>
      </c>
      <c r="B149" s="231">
        <v>1.453614638292575E-3</v>
      </c>
      <c r="C149" s="231">
        <v>2.7656264870539789E-3</v>
      </c>
      <c r="D149" s="231">
        <v>0</v>
      </c>
      <c r="E149" s="231">
        <v>1.4758953199276719E-4</v>
      </c>
      <c r="F149" s="231">
        <v>0</v>
      </c>
      <c r="G149" s="231">
        <v>0</v>
      </c>
      <c r="H149" s="231">
        <v>2.5680111163208077E-4</v>
      </c>
      <c r="I149" s="231">
        <v>1.2412067714192819E-4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1.2303980937483449E-7</v>
      </c>
      <c r="S149" s="231">
        <v>1.4002645049407631E-7</v>
      </c>
      <c r="T149" s="231">
        <v>1.3815350555453109E-7</v>
      </c>
      <c r="U149" s="231">
        <v>0</v>
      </c>
      <c r="V149" s="231">
        <v>0</v>
      </c>
      <c r="W149" s="231">
        <v>0</v>
      </c>
      <c r="DA149" s="73" t="s">
        <v>1261</v>
      </c>
    </row>
    <row r="150" spans="1:105" ht="12" customHeight="1" x14ac:dyDescent="0.25">
      <c r="A150" s="64" t="s">
        <v>34</v>
      </c>
      <c r="B150" s="231">
        <v>0.1024837025927766</v>
      </c>
      <c r="C150" s="231">
        <v>0.1035859996823508</v>
      </c>
      <c r="D150" s="231">
        <v>0.1105862259788159</v>
      </c>
      <c r="E150" s="231">
        <v>7.6227263676352311E-2</v>
      </c>
      <c r="F150" s="231">
        <v>3.3630189659061997E-2</v>
      </c>
      <c r="G150" s="231">
        <v>2.86516986156026E-2</v>
      </c>
      <c r="H150" s="231">
        <v>2.130552826064705E-2</v>
      </c>
      <c r="I150" s="231">
        <v>3.4415351427271187E-2</v>
      </c>
      <c r="J150" s="231">
        <v>3.0474956095352071E-2</v>
      </c>
      <c r="K150" s="231">
        <v>1.901240942387674E-2</v>
      </c>
      <c r="L150" s="231">
        <v>2.5884249161987671E-2</v>
      </c>
      <c r="M150" s="231">
        <v>3.1558531438570597E-2</v>
      </c>
      <c r="N150" s="231">
        <v>2.935783510079569E-2</v>
      </c>
      <c r="O150" s="231">
        <v>1.101574238739036E-2</v>
      </c>
      <c r="P150" s="231">
        <v>3.5514931428365377E-2</v>
      </c>
      <c r="Q150" s="231">
        <v>5.2400916376806822E-3</v>
      </c>
      <c r="R150" s="231">
        <v>3.2074372831282369E-4</v>
      </c>
      <c r="S150" s="231">
        <v>4.827721720038631E-4</v>
      </c>
      <c r="T150" s="231">
        <v>4.9361786915259334E-4</v>
      </c>
      <c r="U150" s="231">
        <v>2.9250497054670789E-2</v>
      </c>
      <c r="V150" s="231">
        <v>7.5501707016687207E-3</v>
      </c>
      <c r="W150" s="231">
        <v>1.116414954167585E-2</v>
      </c>
      <c r="DA150" s="73" t="s">
        <v>1262</v>
      </c>
    </row>
    <row r="151" spans="1:105" ht="12" customHeight="1" x14ac:dyDescent="0.25">
      <c r="A151" s="64" t="s">
        <v>162</v>
      </c>
      <c r="B151" s="231">
        <v>0.40628258895353109</v>
      </c>
      <c r="C151" s="231">
        <v>0.35357960818574219</v>
      </c>
      <c r="D151" s="231">
        <v>0.30601808334487501</v>
      </c>
      <c r="E151" s="231">
        <v>0.2535286271259059</v>
      </c>
      <c r="F151" s="231">
        <v>0.24785417923894579</v>
      </c>
      <c r="G151" s="231">
        <v>0.24957342956526349</v>
      </c>
      <c r="H151" s="231">
        <v>0.22726320285393969</v>
      </c>
      <c r="I151" s="231">
        <v>0.21036681575139021</v>
      </c>
      <c r="J151" s="231">
        <v>0.24584817472128881</v>
      </c>
      <c r="K151" s="231">
        <v>0.24831935920130191</v>
      </c>
      <c r="L151" s="231">
        <v>0.27272191747479058</v>
      </c>
      <c r="M151" s="231">
        <v>0.31820695397151572</v>
      </c>
      <c r="N151" s="231">
        <v>0.31271603802848208</v>
      </c>
      <c r="O151" s="231">
        <v>0.24365347652478461</v>
      </c>
      <c r="P151" s="231">
        <v>0.19810622020137911</v>
      </c>
      <c r="Q151" s="231">
        <v>0.2408442627341901</v>
      </c>
      <c r="R151" s="231">
        <v>0.25461974052693781</v>
      </c>
      <c r="S151" s="231">
        <v>0.30784489541473281</v>
      </c>
      <c r="T151" s="231">
        <v>0.2864501886845689</v>
      </c>
      <c r="U151" s="231">
        <v>0.29927577083029622</v>
      </c>
      <c r="V151" s="231">
        <v>0.15869553206176021</v>
      </c>
      <c r="W151" s="231">
        <v>0.16845428011309219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5.6885508429002198E-3</v>
      </c>
      <c r="R153" s="231">
        <v>7.7580795742431602E-3</v>
      </c>
      <c r="S153" s="231">
        <v>1.0635351212324491E-2</v>
      </c>
      <c r="T153" s="231">
        <v>1.220612168583048E-2</v>
      </c>
      <c r="U153" s="231">
        <v>9.7655271889277445E-3</v>
      </c>
      <c r="V153" s="231">
        <v>4.1492805772297787E-3</v>
      </c>
      <c r="W153" s="231">
        <v>6.4970800807530435E-4</v>
      </c>
      <c r="DA153" s="73" t="s">
        <v>1265</v>
      </c>
    </row>
    <row r="154" spans="1:105" ht="12" customHeight="1" x14ac:dyDescent="0.25">
      <c r="A154" s="64" t="s">
        <v>79</v>
      </c>
      <c r="B154" s="231">
        <v>2.9069284988340409</v>
      </c>
      <c r="C154" s="231">
        <v>3.1821931682563211</v>
      </c>
      <c r="D154" s="231">
        <v>3.5697196154063011</v>
      </c>
      <c r="E154" s="231">
        <v>3.1958365320368389</v>
      </c>
      <c r="F154" s="231">
        <v>3.115158703514386</v>
      </c>
      <c r="G154" s="231">
        <v>2.758942860005078</v>
      </c>
      <c r="H154" s="231">
        <v>2.098818974494761</v>
      </c>
      <c r="I154" s="231">
        <v>2.249595093377204</v>
      </c>
      <c r="J154" s="231">
        <v>2.3229539191762711</v>
      </c>
      <c r="K154" s="231">
        <v>2.350818652970748</v>
      </c>
      <c r="L154" s="231">
        <v>2.1454845928895252</v>
      </c>
      <c r="M154" s="231">
        <v>2.276931647399373</v>
      </c>
      <c r="N154" s="231">
        <v>2.3825220110153289</v>
      </c>
      <c r="O154" s="231">
        <v>1.478529393208746</v>
      </c>
      <c r="P154" s="231">
        <v>1.528196813730188</v>
      </c>
      <c r="Q154" s="231">
        <v>1.1865903737425201</v>
      </c>
      <c r="R154" s="231">
        <v>1.1082630478955611</v>
      </c>
      <c r="S154" s="231">
        <v>1.0311102124856919</v>
      </c>
      <c r="T154" s="231">
        <v>0.98642786563883966</v>
      </c>
      <c r="U154" s="231">
        <v>1.054621528285336</v>
      </c>
      <c r="V154" s="231">
        <v>0.4529306425478461</v>
      </c>
      <c r="W154" s="231">
        <v>0.52837157060258266</v>
      </c>
      <c r="DA154" s="73" t="s">
        <v>1266</v>
      </c>
    </row>
    <row r="155" spans="1:105" ht="12" customHeight="1" x14ac:dyDescent="0.25">
      <c r="A155" s="60" t="s">
        <v>1038</v>
      </c>
      <c r="B155" s="264">
        <v>0.63963434090586746</v>
      </c>
      <c r="C155" s="264">
        <v>0.77041969636999097</v>
      </c>
      <c r="D155" s="264">
        <v>0.96252390790766829</v>
      </c>
      <c r="E155" s="264">
        <v>0.80126183781514382</v>
      </c>
      <c r="F155" s="264">
        <v>0.72047658455498664</v>
      </c>
      <c r="G155" s="264">
        <v>0.65645034434105243</v>
      </c>
      <c r="H155" s="264">
        <v>0.75123395648184366</v>
      </c>
      <c r="I155" s="264">
        <v>0.888972215374639</v>
      </c>
      <c r="J155" s="264">
        <v>0.90780103073658291</v>
      </c>
      <c r="K155" s="264">
        <v>1.094741682810711</v>
      </c>
      <c r="L155" s="264">
        <v>0.98422034633403055</v>
      </c>
      <c r="M155" s="264">
        <v>1.00503355822873</v>
      </c>
      <c r="N155" s="264">
        <v>0.92806364022062282</v>
      </c>
      <c r="O155" s="264">
        <v>0.5590929885264283</v>
      </c>
      <c r="P155" s="264">
        <v>0.59496955963307208</v>
      </c>
      <c r="Q155" s="264">
        <v>0.60562535951812047</v>
      </c>
      <c r="R155" s="264">
        <v>0.5477732162469553</v>
      </c>
      <c r="S155" s="264">
        <v>0.54307216883409182</v>
      </c>
      <c r="T155" s="264">
        <v>0.65002219132111516</v>
      </c>
      <c r="U155" s="264">
        <v>0.52264453179944559</v>
      </c>
      <c r="V155" s="264">
        <v>0.2808711067701477</v>
      </c>
      <c r="W155" s="264">
        <v>0.29832389054116032</v>
      </c>
      <c r="DA155" s="72" t="s">
        <v>1267</v>
      </c>
    </row>
    <row r="156" spans="1:105" ht="12" customHeight="1" x14ac:dyDescent="0.25">
      <c r="A156" s="132" t="s">
        <v>1040</v>
      </c>
      <c r="B156" s="318">
        <v>4.2334567199296584</v>
      </c>
      <c r="C156" s="318">
        <v>4.5836875612037931</v>
      </c>
      <c r="D156" s="318">
        <v>5.0750256589125513</v>
      </c>
      <c r="E156" s="318">
        <v>4.3427390930637948</v>
      </c>
      <c r="F156" s="318">
        <v>4.0353395453658027</v>
      </c>
      <c r="G156" s="318">
        <v>3.7295043861438288</v>
      </c>
      <c r="H156" s="318">
        <v>3.7624254749314852</v>
      </c>
      <c r="I156" s="318">
        <v>4.0857355655636827</v>
      </c>
      <c r="J156" s="318">
        <v>4.2505623576865439</v>
      </c>
      <c r="K156" s="318">
        <v>4.6539842991231666</v>
      </c>
      <c r="L156" s="318">
        <v>4.5233774173844798</v>
      </c>
      <c r="M156" s="318">
        <v>4.7020443221225143</v>
      </c>
      <c r="N156" s="318">
        <v>4.7568309805948106</v>
      </c>
      <c r="O156" s="318">
        <v>3.063653757866764</v>
      </c>
      <c r="P156" s="318">
        <v>3.0046220773809948</v>
      </c>
      <c r="Q156" s="318">
        <v>3.026565486206946</v>
      </c>
      <c r="R156" s="318">
        <v>2.9395975470099498</v>
      </c>
      <c r="S156" s="318">
        <v>3.406916718599915</v>
      </c>
      <c r="T156" s="318">
        <v>4.1302579204942242</v>
      </c>
      <c r="U156" s="318">
        <v>4.4725091586414738</v>
      </c>
      <c r="V156" s="318">
        <v>2.3261473656560181</v>
      </c>
      <c r="W156" s="318">
        <v>2.5010490171705388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0.99999999999999967</v>
      </c>
      <c r="C160" s="234">
        <f t="shared" si="6"/>
        <v>0.99999999999999989</v>
      </c>
      <c r="D160" s="234">
        <f t="shared" si="6"/>
        <v>0.99999999999999989</v>
      </c>
      <c r="E160" s="234">
        <f t="shared" si="6"/>
        <v>1</v>
      </c>
      <c r="F160" s="234">
        <f t="shared" si="6"/>
        <v>0.99999999999999978</v>
      </c>
      <c r="G160" s="234">
        <f t="shared" si="6"/>
        <v>1</v>
      </c>
      <c r="H160" s="234">
        <f t="shared" si="6"/>
        <v>0.99999999999999989</v>
      </c>
      <c r="I160" s="234">
        <f t="shared" si="6"/>
        <v>1</v>
      </c>
      <c r="J160" s="234">
        <f t="shared" si="6"/>
        <v>0.99999999999999989</v>
      </c>
      <c r="K160" s="234">
        <f t="shared" si="6"/>
        <v>0.99999999999999989</v>
      </c>
      <c r="L160" s="234">
        <f t="shared" si="6"/>
        <v>1</v>
      </c>
      <c r="M160" s="234">
        <f t="shared" si="6"/>
        <v>1</v>
      </c>
      <c r="N160" s="234">
        <f t="shared" si="6"/>
        <v>1</v>
      </c>
      <c r="O160" s="234">
        <f t="shared" si="6"/>
        <v>1.0000000000000004</v>
      </c>
      <c r="P160" s="234">
        <f t="shared" si="6"/>
        <v>1</v>
      </c>
      <c r="Q160" s="234">
        <f t="shared" si="6"/>
        <v>0.99999999999999989</v>
      </c>
      <c r="R160" s="234">
        <f t="shared" si="6"/>
        <v>1</v>
      </c>
      <c r="S160" s="234">
        <f t="shared" si="6"/>
        <v>1</v>
      </c>
      <c r="T160" s="234">
        <f t="shared" si="6"/>
        <v>0.99999999999999989</v>
      </c>
      <c r="U160" s="234">
        <f t="shared" si="6"/>
        <v>0.99999999999999978</v>
      </c>
      <c r="V160" s="234">
        <f t="shared" si="6"/>
        <v>1.0000000000000002</v>
      </c>
      <c r="W160" s="234">
        <f t="shared" si="6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5.2919031509894674E-4</v>
      </c>
      <c r="C161" s="268">
        <f t="shared" si="7"/>
        <v>5.2716671502996116E-4</v>
      </c>
      <c r="D161" s="268">
        <f t="shared" si="7"/>
        <v>5.0985099004296369E-4</v>
      </c>
      <c r="E161" s="268">
        <f t="shared" si="7"/>
        <v>4.5483707044079294E-4</v>
      </c>
      <c r="F161" s="268">
        <f t="shared" si="7"/>
        <v>4.6460295919812863E-4</v>
      </c>
      <c r="G161" s="268">
        <f t="shared" si="7"/>
        <v>4.7622977151394084E-4</v>
      </c>
      <c r="H161" s="268">
        <f t="shared" si="7"/>
        <v>4.9673690990902639E-4</v>
      </c>
      <c r="I161" s="268">
        <f t="shared" si="7"/>
        <v>5.1357387638537413E-4</v>
      </c>
      <c r="J161" s="268">
        <f t="shared" si="7"/>
        <v>5.4305073483730212E-4</v>
      </c>
      <c r="K161" s="268">
        <f t="shared" si="7"/>
        <v>5.6643323188440358E-4</v>
      </c>
      <c r="L161" s="268">
        <f t="shared" si="7"/>
        <v>5.7167498119247459E-4</v>
      </c>
      <c r="M161" s="268">
        <f t="shared" si="7"/>
        <v>6.0714083134521841E-4</v>
      </c>
      <c r="N161" s="268">
        <f t="shared" si="7"/>
        <v>5.5140479422025024E-4</v>
      </c>
      <c r="O161" s="268">
        <f t="shared" si="7"/>
        <v>5.7661116418884122E-4</v>
      </c>
      <c r="P161" s="268">
        <f t="shared" si="7"/>
        <v>5.5770309640650539E-4</v>
      </c>
      <c r="Q161" s="268">
        <f t="shared" si="7"/>
        <v>6.1990435537052089E-4</v>
      </c>
      <c r="R161" s="268">
        <f t="shared" si="7"/>
        <v>5.9265271987333893E-4</v>
      </c>
      <c r="S161" s="268">
        <f t="shared" si="7"/>
        <v>5.7958105873719915E-4</v>
      </c>
      <c r="T161" s="268">
        <f t="shared" si="7"/>
        <v>6.5323162921540536E-4</v>
      </c>
      <c r="U161" s="268">
        <f t="shared" si="7"/>
        <v>6.460171179480717E-4</v>
      </c>
      <c r="V161" s="268">
        <f t="shared" si="7"/>
        <v>6.4279425321006969E-4</v>
      </c>
      <c r="W161" s="268">
        <f t="shared" si="7"/>
        <v>6.6598382651576065E-4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1.0971027211157947E-3</v>
      </c>
      <c r="C162" s="269">
        <f t="shared" si="8"/>
        <v>1.0929074494360417E-3</v>
      </c>
      <c r="D162" s="269">
        <f t="shared" si="8"/>
        <v>1.0570089674357137E-3</v>
      </c>
      <c r="E162" s="269">
        <f t="shared" si="8"/>
        <v>9.4295563128669153E-4</v>
      </c>
      <c r="F162" s="269">
        <f t="shared" si="8"/>
        <v>9.6320200168329166E-4</v>
      </c>
      <c r="G162" s="269">
        <f t="shared" si="8"/>
        <v>9.8730638731853344E-4</v>
      </c>
      <c r="H162" s="269">
        <f t="shared" si="8"/>
        <v>1.0298212193054722E-3</v>
      </c>
      <c r="I162" s="269">
        <f t="shared" si="8"/>
        <v>1.064727152406463E-3</v>
      </c>
      <c r="J162" s="269">
        <f t="shared" si="8"/>
        <v>1.1258377598662927E-3</v>
      </c>
      <c r="K162" s="269">
        <f t="shared" si="8"/>
        <v>1.1743137058632654E-3</v>
      </c>
      <c r="L162" s="269">
        <f t="shared" si="8"/>
        <v>1.185473665444991E-3</v>
      </c>
      <c r="M162" s="269">
        <f t="shared" si="8"/>
        <v>1.2587075748822041E-3</v>
      </c>
      <c r="N162" s="269">
        <f t="shared" si="8"/>
        <v>1.1431571646624318E-3</v>
      </c>
      <c r="O162" s="269">
        <f t="shared" si="8"/>
        <v>1.1954143135424571E-3</v>
      </c>
      <c r="P162" s="269">
        <f t="shared" si="8"/>
        <v>1.1562146305112893E-3</v>
      </c>
      <c r="Q162" s="269">
        <f t="shared" si="8"/>
        <v>1.2851685597862225E-3</v>
      </c>
      <c r="R162" s="269">
        <f t="shared" si="8"/>
        <v>1.2286712229949708E-3</v>
      </c>
      <c r="S162" s="269">
        <f t="shared" si="8"/>
        <v>1.2015714167574344E-3</v>
      </c>
      <c r="T162" s="269">
        <f t="shared" si="8"/>
        <v>1.3548785754351833E-3</v>
      </c>
      <c r="U162" s="269">
        <f t="shared" si="8"/>
        <v>1.3393048167476248E-3</v>
      </c>
      <c r="V162" s="269">
        <f t="shared" si="8"/>
        <v>1.3326232627339442E-3</v>
      </c>
      <c r="W162" s="269">
        <f t="shared" si="8"/>
        <v>1.3872536362578916E-3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6.5626633317331269E-3</v>
      </c>
      <c r="C163" s="269">
        <f t="shared" si="9"/>
        <v>6.5375680010138892E-3</v>
      </c>
      <c r="D163" s="269">
        <f t="shared" si="9"/>
        <v>6.3228299943039702E-3</v>
      </c>
      <c r="E163" s="269">
        <f t="shared" si="9"/>
        <v>5.6405842641632448E-3</v>
      </c>
      <c r="F163" s="269">
        <f t="shared" si="9"/>
        <v>5.7616942660300942E-3</v>
      </c>
      <c r="G163" s="269">
        <f t="shared" si="9"/>
        <v>5.90588219364864E-3</v>
      </c>
      <c r="H163" s="269">
        <f t="shared" si="9"/>
        <v>6.1601979687947554E-3</v>
      </c>
      <c r="I163" s="269">
        <f t="shared" si="9"/>
        <v>6.3689987335844248E-3</v>
      </c>
      <c r="J163" s="269">
        <f t="shared" si="9"/>
        <v>6.7345509604066168E-3</v>
      </c>
      <c r="K163" s="269">
        <f t="shared" si="9"/>
        <v>7.0245250048988654E-3</v>
      </c>
      <c r="L163" s="269">
        <f t="shared" si="9"/>
        <v>7.0727271702378646E-3</v>
      </c>
      <c r="M163" s="269">
        <f t="shared" si="9"/>
        <v>7.5293533486572323E-3</v>
      </c>
      <c r="N163" s="269">
        <f t="shared" si="9"/>
        <v>6.8381524013614494E-3</v>
      </c>
      <c r="O163" s="269">
        <f t="shared" si="9"/>
        <v>7.1507448944573256E-3</v>
      </c>
      <c r="P163" s="269">
        <f t="shared" si="9"/>
        <v>6.9162597204687239E-3</v>
      </c>
      <c r="Q163" s="269">
        <f t="shared" si="9"/>
        <v>7.6876380124438022E-3</v>
      </c>
      <c r="R163" s="269">
        <f t="shared" si="9"/>
        <v>7.3496815081308476E-3</v>
      </c>
      <c r="S163" s="269">
        <f t="shared" si="9"/>
        <v>7.1875755345796365E-3</v>
      </c>
      <c r="T163" s="269">
        <f t="shared" si="9"/>
        <v>8.0827452810935101E-3</v>
      </c>
      <c r="U163" s="269">
        <f t="shared" si="9"/>
        <v>8.0114709787102098E-3</v>
      </c>
      <c r="V163" s="269">
        <f t="shared" si="9"/>
        <v>7.971503171976509E-3</v>
      </c>
      <c r="W163" s="269">
        <f t="shared" si="9"/>
        <v>8.2410318559859759E-3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7.5795594287490428E-3</v>
      </c>
      <c r="C164" s="269">
        <f t="shared" si="10"/>
        <v>7.5505755328891429E-3</v>
      </c>
      <c r="D164" s="269">
        <f t="shared" si="10"/>
        <v>7.3025634985678335E-3</v>
      </c>
      <c r="E164" s="269">
        <f t="shared" si="10"/>
        <v>6.5146026059821295E-3</v>
      </c>
      <c r="F164" s="269">
        <f t="shared" si="10"/>
        <v>6.6544788132723931E-3</v>
      </c>
      <c r="G164" s="269">
        <f t="shared" si="10"/>
        <v>6.8210089110466322E-3</v>
      </c>
      <c r="H164" s="269">
        <f t="shared" si="10"/>
        <v>7.1147313578568527E-3</v>
      </c>
      <c r="I164" s="269">
        <f t="shared" si="10"/>
        <v>7.355886164296329E-3</v>
      </c>
      <c r="J164" s="269">
        <f t="shared" si="10"/>
        <v>7.7780813444319231E-3</v>
      </c>
      <c r="K164" s="269">
        <f t="shared" si="10"/>
        <v>8.1129873714402192E-3</v>
      </c>
      <c r="L164" s="269">
        <f t="shared" si="10"/>
        <v>8.1900882438052953E-3</v>
      </c>
      <c r="M164" s="269">
        <f t="shared" si="10"/>
        <v>8.6960397450598411E-3</v>
      </c>
      <c r="N164" s="269">
        <f t="shared" si="10"/>
        <v>7.8977360088460201E-3</v>
      </c>
      <c r="O164" s="269">
        <f t="shared" si="10"/>
        <v>8.2587652524069976E-3</v>
      </c>
      <c r="P164" s="269">
        <f t="shared" si="10"/>
        <v>7.9879461928929699E-3</v>
      </c>
      <c r="Q164" s="269">
        <f t="shared" si="10"/>
        <v>8.8788508927883439E-3</v>
      </c>
      <c r="R164" s="269">
        <f t="shared" si="10"/>
        <v>8.4885274403591789E-3</v>
      </c>
      <c r="S164" s="269">
        <f t="shared" si="10"/>
        <v>8.3013028642720012E-3</v>
      </c>
      <c r="T164" s="269">
        <f t="shared" si="10"/>
        <v>9.3604568502076695E-3</v>
      </c>
      <c r="U164" s="269">
        <f t="shared" si="10"/>
        <v>9.2528623403870247E-3</v>
      </c>
      <c r="V164" s="269">
        <f t="shared" si="10"/>
        <v>9.2067014524880499E-3</v>
      </c>
      <c r="W164" s="269">
        <f t="shared" si="10"/>
        <v>9.5841266058213585E-3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5.3914426147133824E-3</v>
      </c>
      <c r="C165" s="270">
        <f t="shared" si="11"/>
        <v>5.1117843149732023E-3</v>
      </c>
      <c r="D165" s="270">
        <f t="shared" si="11"/>
        <v>4.6530382833833124E-3</v>
      </c>
      <c r="E165" s="270">
        <f t="shared" si="11"/>
        <v>4.249788314193678E-3</v>
      </c>
      <c r="F165" s="270">
        <f t="shared" si="11"/>
        <v>4.4165924717636538E-3</v>
      </c>
      <c r="G165" s="270">
        <f t="shared" si="11"/>
        <v>4.5295349373069638E-3</v>
      </c>
      <c r="H165" s="270">
        <f t="shared" si="11"/>
        <v>4.3682418984351042E-3</v>
      </c>
      <c r="I165" s="270">
        <f t="shared" si="11"/>
        <v>4.3227060028135375E-3</v>
      </c>
      <c r="J165" s="270">
        <f t="shared" si="11"/>
        <v>4.5759114852882907E-3</v>
      </c>
      <c r="K165" s="270">
        <f t="shared" si="11"/>
        <v>4.5264216823164083E-3</v>
      </c>
      <c r="L165" s="270">
        <f t="shared" si="11"/>
        <v>4.7656985074906342E-3</v>
      </c>
      <c r="M165" s="270">
        <f t="shared" si="11"/>
        <v>5.0602649532290184E-3</v>
      </c>
      <c r="N165" s="270">
        <f t="shared" si="11"/>
        <v>4.9259954071287923E-3</v>
      </c>
      <c r="O165" s="270">
        <f t="shared" si="11"/>
        <v>5.269747351199677E-3</v>
      </c>
      <c r="P165" s="270">
        <f t="shared" si="11"/>
        <v>4.9182813468234372E-3</v>
      </c>
      <c r="Q165" s="270">
        <f t="shared" si="11"/>
        <v>5.3263208022427079E-3</v>
      </c>
      <c r="R165" s="270">
        <f t="shared" si="11"/>
        <v>5.3802185512758713E-3</v>
      </c>
      <c r="S165" s="270">
        <f t="shared" si="11"/>
        <v>5.3835156273727139E-3</v>
      </c>
      <c r="T165" s="270">
        <f t="shared" si="11"/>
        <v>5.6417785980996636E-3</v>
      </c>
      <c r="U165" s="270">
        <f t="shared" si="11"/>
        <v>6.0127687555968047E-3</v>
      </c>
      <c r="V165" s="270">
        <f t="shared" si="11"/>
        <v>5.8613642402588614E-3</v>
      </c>
      <c r="W165" s="270">
        <f t="shared" si="11"/>
        <v>6.0726512709910986E-3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0.75773740801000444</v>
      </c>
      <c r="C166" s="319">
        <f t="shared" si="12"/>
        <v>0.75405645218611683</v>
      </c>
      <c r="D166" s="319">
        <f t="shared" si="12"/>
        <v>0.75750216695060202</v>
      </c>
      <c r="E166" s="319">
        <f t="shared" si="12"/>
        <v>0.77375630853766397</v>
      </c>
      <c r="F166" s="319">
        <f t="shared" si="12"/>
        <v>0.76780789248567904</v>
      </c>
      <c r="G166" s="319">
        <f t="shared" si="12"/>
        <v>0.7700779421336249</v>
      </c>
      <c r="H166" s="319">
        <f t="shared" si="12"/>
        <v>0.77731915215297376</v>
      </c>
      <c r="I166" s="319">
        <f t="shared" si="12"/>
        <v>0.76896442789290631</v>
      </c>
      <c r="J166" s="319">
        <f t="shared" si="12"/>
        <v>0.76591098523826373</v>
      </c>
      <c r="K166" s="319">
        <f t="shared" si="12"/>
        <v>0.76523448914491243</v>
      </c>
      <c r="L166" s="319">
        <f t="shared" si="12"/>
        <v>0.76163133302928954</v>
      </c>
      <c r="M166" s="319">
        <f t="shared" si="12"/>
        <v>0.75711713425906668</v>
      </c>
      <c r="N166" s="319">
        <f t="shared" si="12"/>
        <v>0.75559066222212035</v>
      </c>
      <c r="O166" s="319">
        <f t="shared" si="12"/>
        <v>0.75578845566516228</v>
      </c>
      <c r="P166" s="319">
        <f t="shared" si="12"/>
        <v>0.75766713429592691</v>
      </c>
      <c r="Q166" s="319">
        <f t="shared" si="12"/>
        <v>0.75854729635409224</v>
      </c>
      <c r="R166" s="319">
        <f t="shared" si="12"/>
        <v>0.7587322808953576</v>
      </c>
      <c r="S166" s="319">
        <f t="shared" si="12"/>
        <v>0.76994879159994911</v>
      </c>
      <c r="T166" s="319">
        <f t="shared" si="12"/>
        <v>0.75385551845078147</v>
      </c>
      <c r="U166" s="319">
        <f t="shared" si="12"/>
        <v>0.74329902189465369</v>
      </c>
      <c r="V166" s="319">
        <f t="shared" si="12"/>
        <v>0.75330636024648012</v>
      </c>
      <c r="W166" s="319">
        <f t="shared" si="12"/>
        <v>0.7451978271132278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0.16823874617171233</v>
      </c>
      <c r="C167" s="271">
        <f t="shared" si="13"/>
        <v>0.17366557616985931</v>
      </c>
      <c r="D167" s="271">
        <f t="shared" si="13"/>
        <v>0.17434050564361217</v>
      </c>
      <c r="E167" s="271">
        <f t="shared" si="13"/>
        <v>0.16394702068696826</v>
      </c>
      <c r="F167" s="271">
        <f t="shared" si="13"/>
        <v>0.1679632180666974</v>
      </c>
      <c r="G167" s="271">
        <f t="shared" si="13"/>
        <v>0.16469171438623656</v>
      </c>
      <c r="H167" s="271">
        <f t="shared" si="13"/>
        <v>0.15845348013500854</v>
      </c>
      <c r="I167" s="271">
        <f t="shared" si="13"/>
        <v>0.1659818705953697</v>
      </c>
      <c r="J167" s="271">
        <f t="shared" si="13"/>
        <v>0.1660904383030341</v>
      </c>
      <c r="K167" s="271">
        <f t="shared" si="13"/>
        <v>0.16635584190657801</v>
      </c>
      <c r="L167" s="271">
        <f t="shared" si="13"/>
        <v>0.16769100279071289</v>
      </c>
      <c r="M167" s="271">
        <f t="shared" si="13"/>
        <v>0.16868607729222881</v>
      </c>
      <c r="N167" s="271">
        <f t="shared" si="13"/>
        <v>0.17265090301901748</v>
      </c>
      <c r="O167" s="271">
        <f t="shared" si="13"/>
        <v>0.16924388910860885</v>
      </c>
      <c r="P167" s="271">
        <f t="shared" si="13"/>
        <v>0.17062715628751179</v>
      </c>
      <c r="Q167" s="271">
        <f t="shared" si="13"/>
        <v>0.16495991453582851</v>
      </c>
      <c r="R167" s="271">
        <f t="shared" si="13"/>
        <v>0.16516228750225265</v>
      </c>
      <c r="S167" s="271">
        <f t="shared" si="13"/>
        <v>0.15519573894541835</v>
      </c>
      <c r="T167" s="271">
        <f t="shared" si="13"/>
        <v>0.16588105246507701</v>
      </c>
      <c r="U167" s="271">
        <f t="shared" si="13"/>
        <v>0.17315248392717167</v>
      </c>
      <c r="V167" s="271">
        <f t="shared" si="13"/>
        <v>0.16511276282718798</v>
      </c>
      <c r="W167" s="271">
        <f t="shared" si="13"/>
        <v>0.17036828101393969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3.1706993527943157E-2</v>
      </c>
      <c r="C168" s="271">
        <f t="shared" si="14"/>
        <v>3.0254547239183138E-2</v>
      </c>
      <c r="D168" s="271">
        <f t="shared" si="14"/>
        <v>2.7706130150922235E-2</v>
      </c>
      <c r="E168" s="271">
        <f t="shared" si="14"/>
        <v>2.535109077314231E-2</v>
      </c>
      <c r="F168" s="271">
        <f t="shared" si="14"/>
        <v>2.6311513147421181E-2</v>
      </c>
      <c r="G168" s="271">
        <f t="shared" si="14"/>
        <v>2.6914379921467928E-2</v>
      </c>
      <c r="H168" s="271">
        <f t="shared" si="14"/>
        <v>2.5968799514327019E-2</v>
      </c>
      <c r="I168" s="271">
        <f t="shared" si="14"/>
        <v>2.5772985119401671E-2</v>
      </c>
      <c r="J168" s="271">
        <f t="shared" si="14"/>
        <v>2.7184914040886535E-2</v>
      </c>
      <c r="K168" s="271">
        <f t="shared" si="14"/>
        <v>2.6907970123479005E-2</v>
      </c>
      <c r="L168" s="271">
        <f t="shared" si="14"/>
        <v>2.8311020048273204E-2</v>
      </c>
      <c r="M168" s="271">
        <f t="shared" si="14"/>
        <v>2.9953998180729597E-2</v>
      </c>
      <c r="N168" s="271">
        <f t="shared" si="14"/>
        <v>2.9299487467748794E-2</v>
      </c>
      <c r="O168" s="271">
        <f t="shared" si="14"/>
        <v>3.1161563787911722E-2</v>
      </c>
      <c r="P168" s="271">
        <f t="shared" si="14"/>
        <v>2.9228177307336692E-2</v>
      </c>
      <c r="Q168" s="271">
        <f t="shared" si="14"/>
        <v>3.1414274271724246E-2</v>
      </c>
      <c r="R168" s="271">
        <f t="shared" si="14"/>
        <v>3.1732904064721228E-2</v>
      </c>
      <c r="S168" s="271">
        <f t="shared" si="14"/>
        <v>3.1629421703504232E-2</v>
      </c>
      <c r="T168" s="271">
        <f t="shared" si="14"/>
        <v>3.3205266295268113E-2</v>
      </c>
      <c r="U168" s="271">
        <f t="shared" si="14"/>
        <v>3.5348538095224556E-2</v>
      </c>
      <c r="V168" s="271">
        <f t="shared" si="14"/>
        <v>3.440083088282541E-2</v>
      </c>
      <c r="W168" s="271">
        <f t="shared" si="14"/>
        <v>3.5626979051878706E-2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3.1487259155712759E-2</v>
      </c>
      <c r="C169" s="320">
        <f t="shared" si="15"/>
        <v>3.0007444963698351E-2</v>
      </c>
      <c r="D169" s="320">
        <f t="shared" si="15"/>
        <v>2.7428462232070103E-2</v>
      </c>
      <c r="E169" s="320">
        <f t="shared" si="15"/>
        <v>2.5110896679319285E-2</v>
      </c>
      <c r="F169" s="320">
        <f t="shared" si="15"/>
        <v>2.607524470621261E-2</v>
      </c>
      <c r="G169" s="320">
        <f t="shared" si="15"/>
        <v>2.6676550854195402E-2</v>
      </c>
      <c r="H169" s="320">
        <f t="shared" si="15"/>
        <v>2.5682198167552298E-2</v>
      </c>
      <c r="I169" s="320">
        <f t="shared" si="15"/>
        <v>2.5444968579747162E-2</v>
      </c>
      <c r="J169" s="320">
        <f t="shared" si="15"/>
        <v>2.6845508742520226E-2</v>
      </c>
      <c r="K169" s="320">
        <f t="shared" si="15"/>
        <v>2.6510586556618573E-2</v>
      </c>
      <c r="L169" s="320">
        <f t="shared" si="15"/>
        <v>2.7945690681559509E-2</v>
      </c>
      <c r="M169" s="320">
        <f t="shared" si="15"/>
        <v>2.9575347723335612E-2</v>
      </c>
      <c r="N169" s="320">
        <f t="shared" si="15"/>
        <v>2.8989758852789285E-2</v>
      </c>
      <c r="O169" s="320">
        <f t="shared" si="15"/>
        <v>3.0862991932326632E-2</v>
      </c>
      <c r="P169" s="320">
        <f t="shared" si="15"/>
        <v>2.8910387102226907E-2</v>
      </c>
      <c r="Q169" s="320">
        <f t="shared" si="15"/>
        <v>3.1059091020309394E-2</v>
      </c>
      <c r="R169" s="320">
        <f t="shared" si="15"/>
        <v>3.1426578351155039E-2</v>
      </c>
      <c r="S169" s="320">
        <f t="shared" si="15"/>
        <v>3.1349374728298109E-2</v>
      </c>
      <c r="T169" s="320">
        <f t="shared" si="15"/>
        <v>3.2839684955184315E-2</v>
      </c>
      <c r="U169" s="320">
        <f t="shared" si="15"/>
        <v>3.5036304456737416E-2</v>
      </c>
      <c r="V169" s="320">
        <f t="shared" si="15"/>
        <v>3.4082163405712275E-2</v>
      </c>
      <c r="W169" s="320">
        <f t="shared" si="15"/>
        <v>3.5293309345070099E-2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2.1973437223039787E-4</v>
      </c>
      <c r="C170" s="320">
        <f t="shared" si="16"/>
        <v>2.4710227548479179E-4</v>
      </c>
      <c r="D170" s="320">
        <f t="shared" si="16"/>
        <v>2.7766791885213766E-4</v>
      </c>
      <c r="E170" s="320">
        <f t="shared" si="16"/>
        <v>2.4019409382302462E-4</v>
      </c>
      <c r="F170" s="320">
        <f t="shared" si="16"/>
        <v>2.3626844120857153E-4</v>
      </c>
      <c r="G170" s="320">
        <f t="shared" si="16"/>
        <v>2.3782906727253051E-4</v>
      </c>
      <c r="H170" s="320">
        <f t="shared" si="16"/>
        <v>2.8660134677472167E-4</v>
      </c>
      <c r="I170" s="320">
        <f t="shared" si="16"/>
        <v>3.2801653965450477E-4</v>
      </c>
      <c r="J170" s="320">
        <f t="shared" si="16"/>
        <v>3.3940529836630256E-4</v>
      </c>
      <c r="K170" s="320">
        <f t="shared" si="16"/>
        <v>3.9738356686044017E-4</v>
      </c>
      <c r="L170" s="320">
        <f t="shared" si="16"/>
        <v>3.6532936671370141E-4</v>
      </c>
      <c r="M170" s="320">
        <f t="shared" si="16"/>
        <v>3.786504573939855E-4</v>
      </c>
      <c r="N170" s="320">
        <f t="shared" si="16"/>
        <v>3.0972861495950758E-4</v>
      </c>
      <c r="O170" s="320">
        <f t="shared" si="16"/>
        <v>2.9857185558509233E-4</v>
      </c>
      <c r="P170" s="320">
        <f t="shared" si="16"/>
        <v>3.1779020510978103E-4</v>
      </c>
      <c r="Q170" s="320">
        <f t="shared" si="16"/>
        <v>3.5518325141485678E-4</v>
      </c>
      <c r="R170" s="320">
        <f t="shared" si="16"/>
        <v>3.0632571356618171E-4</v>
      </c>
      <c r="S170" s="320">
        <f t="shared" si="16"/>
        <v>2.80046975206125E-4</v>
      </c>
      <c r="T170" s="320">
        <f t="shared" si="16"/>
        <v>3.6558134008380234E-4</v>
      </c>
      <c r="U170" s="320">
        <f t="shared" si="16"/>
        <v>3.1223363848714334E-4</v>
      </c>
      <c r="V170" s="320">
        <f t="shared" si="16"/>
        <v>3.1866747711313623E-4</v>
      </c>
      <c r="W170" s="320">
        <f t="shared" si="16"/>
        <v>3.3366970680860441E-4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7.9192527415672207E-3</v>
      </c>
      <c r="C171" s="271">
        <f t="shared" si="17"/>
        <v>7.8025510725190893E-3</v>
      </c>
      <c r="D171" s="271">
        <f t="shared" si="17"/>
        <v>7.4415465767595466E-3</v>
      </c>
      <c r="E171" s="271">
        <f t="shared" si="17"/>
        <v>6.8861175846788338E-3</v>
      </c>
      <c r="F171" s="271">
        <f t="shared" si="17"/>
        <v>7.1041461733981782E-3</v>
      </c>
      <c r="G171" s="271">
        <f t="shared" si="17"/>
        <v>7.1342940210243075E-3</v>
      </c>
      <c r="H171" s="271">
        <f t="shared" si="17"/>
        <v>6.890736943812645E-3</v>
      </c>
      <c r="I171" s="271">
        <f t="shared" si="17"/>
        <v>7.0149369516043433E-3</v>
      </c>
      <c r="J171" s="271">
        <f t="shared" si="17"/>
        <v>7.2323689998657912E-3</v>
      </c>
      <c r="K171" s="271">
        <f t="shared" si="17"/>
        <v>7.2132443575448251E-3</v>
      </c>
      <c r="L171" s="271">
        <f t="shared" si="17"/>
        <v>7.4307124069115538E-3</v>
      </c>
      <c r="M171" s="271">
        <f t="shared" si="17"/>
        <v>7.7013638925183051E-3</v>
      </c>
      <c r="N171" s="271">
        <f t="shared" si="17"/>
        <v>7.6463685413326833E-3</v>
      </c>
      <c r="O171" s="271">
        <f t="shared" si="17"/>
        <v>7.8631449048498833E-3</v>
      </c>
      <c r="P171" s="271">
        <f t="shared" si="17"/>
        <v>7.6026616954686611E-3</v>
      </c>
      <c r="Q171" s="271">
        <f t="shared" si="17"/>
        <v>7.8429885160481612E-3</v>
      </c>
      <c r="R171" s="271">
        <f t="shared" si="17"/>
        <v>7.8767588779903898E-3</v>
      </c>
      <c r="S171" s="271">
        <f t="shared" si="17"/>
        <v>7.6732724647871012E-3</v>
      </c>
      <c r="T171" s="271">
        <f t="shared" si="17"/>
        <v>8.1277499154920729E-3</v>
      </c>
      <c r="U171" s="271">
        <f t="shared" si="17"/>
        <v>8.5659011718563511E-3</v>
      </c>
      <c r="V171" s="271">
        <f t="shared" si="17"/>
        <v>8.2820485386833533E-3</v>
      </c>
      <c r="W171" s="271">
        <f t="shared" si="17"/>
        <v>8.5678934799406359E-3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4.198501266577722E-3</v>
      </c>
      <c r="C172" s="320">
        <f t="shared" si="18"/>
        <v>3.9333433517829012E-3</v>
      </c>
      <c r="D172" s="320">
        <f t="shared" si="18"/>
        <v>3.5210082175147366E-3</v>
      </c>
      <c r="E172" s="320">
        <f t="shared" si="18"/>
        <v>3.2321558505178172E-3</v>
      </c>
      <c r="F172" s="320">
        <f t="shared" si="18"/>
        <v>3.3748433035474816E-3</v>
      </c>
      <c r="G172" s="320">
        <f t="shared" si="18"/>
        <v>3.4659721978226488E-3</v>
      </c>
      <c r="H172" s="320">
        <f t="shared" si="18"/>
        <v>3.2745494889380015E-3</v>
      </c>
      <c r="I172" s="320">
        <f t="shared" si="18"/>
        <v>3.1901735899510395E-3</v>
      </c>
      <c r="J172" s="320">
        <f t="shared" si="18"/>
        <v>3.3855978265644156E-3</v>
      </c>
      <c r="K172" s="320">
        <f t="shared" si="18"/>
        <v>3.2803453018586583E-3</v>
      </c>
      <c r="L172" s="320">
        <f t="shared" si="18"/>
        <v>3.5125791218498883E-3</v>
      </c>
      <c r="M172" s="320">
        <f t="shared" si="18"/>
        <v>3.738360037117563E-3</v>
      </c>
      <c r="N172" s="320">
        <f t="shared" si="18"/>
        <v>3.7084622236134451E-3</v>
      </c>
      <c r="O172" s="320">
        <f t="shared" si="18"/>
        <v>4.0040237593646872E-3</v>
      </c>
      <c r="P172" s="320">
        <f t="shared" si="18"/>
        <v>3.6916310826144009E-3</v>
      </c>
      <c r="Q172" s="320">
        <f t="shared" si="18"/>
        <v>3.9835960972558785E-3</v>
      </c>
      <c r="R172" s="320">
        <f t="shared" si="18"/>
        <v>4.0862060927106692E-3</v>
      </c>
      <c r="S172" s="320">
        <f t="shared" si="18"/>
        <v>4.1194315777948569E-3</v>
      </c>
      <c r="T172" s="320">
        <f t="shared" si="18"/>
        <v>4.228878465647617E-3</v>
      </c>
      <c r="U172" s="320">
        <f t="shared" si="18"/>
        <v>4.6007533698807961E-3</v>
      </c>
      <c r="V172" s="320">
        <f t="shared" si="18"/>
        <v>4.4676446690650566E-3</v>
      </c>
      <c r="W172" s="320">
        <f t="shared" si="18"/>
        <v>4.6241785580130043E-3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3.346221180576417E-3</v>
      </c>
      <c r="C173" s="320">
        <f t="shared" si="19"/>
        <v>3.4541592976654063E-3</v>
      </c>
      <c r="D173" s="320">
        <f t="shared" si="19"/>
        <v>3.4675834544179883E-3</v>
      </c>
      <c r="E173" s="320">
        <f t="shared" si="19"/>
        <v>3.2608599719068467E-3</v>
      </c>
      <c r="F173" s="320">
        <f t="shared" si="19"/>
        <v>3.3407410043279316E-3</v>
      </c>
      <c r="G173" s="320">
        <f t="shared" si="19"/>
        <v>3.2756717194158892E-3</v>
      </c>
      <c r="H173" s="320">
        <f t="shared" si="19"/>
        <v>3.1515950007297523E-3</v>
      </c>
      <c r="I173" s="320">
        <f t="shared" si="19"/>
        <v>3.3013325623042879E-3</v>
      </c>
      <c r="J173" s="320">
        <f t="shared" si="19"/>
        <v>3.3034919433694728E-3</v>
      </c>
      <c r="K173" s="320">
        <f t="shared" si="19"/>
        <v>3.3087707461410599E-3</v>
      </c>
      <c r="L173" s="320">
        <f t="shared" si="19"/>
        <v>3.3353267193139058E-3</v>
      </c>
      <c r="M173" s="320">
        <f t="shared" si="19"/>
        <v>3.3551184703165295E-3</v>
      </c>
      <c r="N173" s="320">
        <f t="shared" si="19"/>
        <v>3.4339777350588714E-3</v>
      </c>
      <c r="O173" s="320">
        <f t="shared" si="19"/>
        <v>3.3662131899172181E-3</v>
      </c>
      <c r="P173" s="320">
        <f t="shared" si="19"/>
        <v>3.3937259837163187E-3</v>
      </c>
      <c r="Q173" s="320">
        <f t="shared" si="19"/>
        <v>3.2810061446991272E-3</v>
      </c>
      <c r="R173" s="320">
        <f t="shared" si="19"/>
        <v>3.2850312858870748E-3</v>
      </c>
      <c r="S173" s="320">
        <f t="shared" si="19"/>
        <v>3.0867994478770396E-3</v>
      </c>
      <c r="T173" s="320">
        <f t="shared" si="19"/>
        <v>3.2993273181459253E-3</v>
      </c>
      <c r="U173" s="320">
        <f t="shared" si="19"/>
        <v>3.4439540377645826E-3</v>
      </c>
      <c r="V173" s="320">
        <f t="shared" si="19"/>
        <v>3.2840462540770247E-3</v>
      </c>
      <c r="W173" s="320">
        <f t="shared" si="19"/>
        <v>3.3885770275854251E-3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3.7453029441308168E-4</v>
      </c>
      <c r="C174" s="320">
        <f t="shared" si="20"/>
        <v>4.150484230707824E-4</v>
      </c>
      <c r="D174" s="320">
        <f t="shared" si="20"/>
        <v>4.529549048268225E-4</v>
      </c>
      <c r="E174" s="320">
        <f t="shared" si="20"/>
        <v>3.9310176225417008E-4</v>
      </c>
      <c r="F174" s="320">
        <f t="shared" si="20"/>
        <v>3.8856186552276538E-4</v>
      </c>
      <c r="G174" s="320">
        <f t="shared" si="20"/>
        <v>3.9265010378576918E-4</v>
      </c>
      <c r="H174" s="320">
        <f t="shared" si="20"/>
        <v>4.6459245414489216E-4</v>
      </c>
      <c r="I174" s="320">
        <f t="shared" si="20"/>
        <v>5.2343079934901587E-4</v>
      </c>
      <c r="J174" s="320">
        <f t="shared" si="20"/>
        <v>5.4327922993190265E-4</v>
      </c>
      <c r="K174" s="320">
        <f t="shared" si="20"/>
        <v>6.2412830954510694E-4</v>
      </c>
      <c r="L174" s="320">
        <f t="shared" si="20"/>
        <v>5.8280656574776E-4</v>
      </c>
      <c r="M174" s="320">
        <f t="shared" si="20"/>
        <v>6.0788538508421306E-4</v>
      </c>
      <c r="N174" s="320">
        <f t="shared" si="20"/>
        <v>5.0392858266036728E-4</v>
      </c>
      <c r="O174" s="320">
        <f t="shared" si="20"/>
        <v>4.9290795556797642E-4</v>
      </c>
      <c r="P174" s="320">
        <f t="shared" si="20"/>
        <v>5.1730462913794108E-4</v>
      </c>
      <c r="Q174" s="320">
        <f t="shared" si="20"/>
        <v>5.7838627409315558E-4</v>
      </c>
      <c r="R174" s="320">
        <f t="shared" si="20"/>
        <v>5.0552149939264593E-4</v>
      </c>
      <c r="S174" s="320">
        <f t="shared" si="20"/>
        <v>4.6704143911520412E-4</v>
      </c>
      <c r="T174" s="320">
        <f t="shared" si="20"/>
        <v>5.9954413169853026E-4</v>
      </c>
      <c r="U174" s="320">
        <f t="shared" si="20"/>
        <v>5.2119376421097237E-4</v>
      </c>
      <c r="V174" s="320">
        <f t="shared" si="20"/>
        <v>5.3035761554127135E-4</v>
      </c>
      <c r="W174" s="320">
        <f t="shared" si="20"/>
        <v>5.5513789434220829E-4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1.3237641137362373E-2</v>
      </c>
      <c r="C175" s="321">
        <f t="shared" si="21"/>
        <v>1.3400871318979313E-2</v>
      </c>
      <c r="D175" s="321">
        <f t="shared" si="21"/>
        <v>1.3164358944370203E-2</v>
      </c>
      <c r="E175" s="321">
        <f t="shared" si="21"/>
        <v>1.2256694531480037E-2</v>
      </c>
      <c r="F175" s="321">
        <f t="shared" si="21"/>
        <v>1.2552659614856545E-2</v>
      </c>
      <c r="G175" s="321">
        <f t="shared" si="21"/>
        <v>1.2461707336811635E-2</v>
      </c>
      <c r="H175" s="321">
        <f t="shared" si="21"/>
        <v>1.2198101899576826E-2</v>
      </c>
      <c r="I175" s="321">
        <f t="shared" si="21"/>
        <v>1.2639887511231865E-2</v>
      </c>
      <c r="J175" s="321">
        <f t="shared" si="21"/>
        <v>1.2823861133119343E-2</v>
      </c>
      <c r="K175" s="321">
        <f t="shared" si="21"/>
        <v>1.2883773471082475E-2</v>
      </c>
      <c r="L175" s="321">
        <f t="shared" si="21"/>
        <v>1.3150269156641621E-2</v>
      </c>
      <c r="M175" s="321">
        <f t="shared" si="21"/>
        <v>1.338991992228308E-2</v>
      </c>
      <c r="N175" s="321">
        <f t="shared" si="21"/>
        <v>1.3456132973561807E-2</v>
      </c>
      <c r="O175" s="321">
        <f t="shared" si="21"/>
        <v>1.3491663557672097E-2</v>
      </c>
      <c r="P175" s="321">
        <f t="shared" si="21"/>
        <v>1.3338465426653061E-2</v>
      </c>
      <c r="Q175" s="321">
        <f t="shared" si="21"/>
        <v>1.3437643699675251E-2</v>
      </c>
      <c r="R175" s="321">
        <f t="shared" si="21"/>
        <v>1.3456017217044003E-2</v>
      </c>
      <c r="S175" s="321">
        <f t="shared" si="21"/>
        <v>1.2899228784622123E-2</v>
      </c>
      <c r="T175" s="321">
        <f t="shared" si="21"/>
        <v>1.3837321939329872E-2</v>
      </c>
      <c r="U175" s="321">
        <f t="shared" si="21"/>
        <v>1.4371630901703876E-2</v>
      </c>
      <c r="V175" s="321">
        <f t="shared" si="21"/>
        <v>1.3883011124155712E-2</v>
      </c>
      <c r="W175" s="321">
        <f t="shared" si="21"/>
        <v>1.4287972145441082E-2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0.99999999999999978</v>
      </c>
      <c r="C178" s="234">
        <f t="shared" si="22"/>
        <v>0.99999999999999989</v>
      </c>
      <c r="D178" s="234">
        <f t="shared" si="22"/>
        <v>0.99999999999999989</v>
      </c>
      <c r="E178" s="234">
        <f t="shared" si="22"/>
        <v>1.0000000000000002</v>
      </c>
      <c r="F178" s="234">
        <f t="shared" si="22"/>
        <v>1</v>
      </c>
      <c r="G178" s="234">
        <f t="shared" si="22"/>
        <v>1</v>
      </c>
      <c r="H178" s="234">
        <f t="shared" si="22"/>
        <v>1</v>
      </c>
      <c r="I178" s="234">
        <f t="shared" si="22"/>
        <v>1.0000000000000002</v>
      </c>
      <c r="J178" s="234">
        <f t="shared" si="22"/>
        <v>0.99999999999999989</v>
      </c>
      <c r="K178" s="234">
        <f t="shared" si="22"/>
        <v>0.99999999999999967</v>
      </c>
      <c r="L178" s="234">
        <f t="shared" si="22"/>
        <v>1.0000000000000002</v>
      </c>
      <c r="M178" s="234">
        <f t="shared" si="22"/>
        <v>0.99999999999999967</v>
      </c>
      <c r="N178" s="234">
        <f t="shared" si="22"/>
        <v>0.99999999999999956</v>
      </c>
      <c r="O178" s="234">
        <f t="shared" si="22"/>
        <v>1.0000000000000004</v>
      </c>
      <c r="P178" s="234">
        <f t="shared" si="22"/>
        <v>0.99999999999999967</v>
      </c>
      <c r="Q178" s="234">
        <f t="shared" si="22"/>
        <v>1.0000000000000002</v>
      </c>
      <c r="R178" s="234">
        <f t="shared" si="22"/>
        <v>1.0000000000000002</v>
      </c>
      <c r="S178" s="234">
        <f t="shared" si="22"/>
        <v>0.99999999999999978</v>
      </c>
      <c r="T178" s="234">
        <f t="shared" si="22"/>
        <v>0.99999999999999989</v>
      </c>
      <c r="U178" s="234">
        <f t="shared" si="22"/>
        <v>1</v>
      </c>
      <c r="V178" s="234">
        <f t="shared" si="22"/>
        <v>1.0000000000000002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2.420251278361994E-3</v>
      </c>
      <c r="C179" s="268">
        <f t="shared" si="23"/>
        <v>2.3747078350837129E-3</v>
      </c>
      <c r="D179" s="268">
        <f t="shared" si="23"/>
        <v>2.3288998792229021E-3</v>
      </c>
      <c r="E179" s="268">
        <f t="shared" si="23"/>
        <v>2.2279391469154902E-3</v>
      </c>
      <c r="F179" s="268">
        <f t="shared" si="23"/>
        <v>2.2168418154502371E-3</v>
      </c>
      <c r="G179" s="268">
        <f t="shared" si="23"/>
        <v>2.2943338866297357E-3</v>
      </c>
      <c r="H179" s="268">
        <f t="shared" si="23"/>
        <v>2.474059851841892E-3</v>
      </c>
      <c r="I179" s="268">
        <f t="shared" si="23"/>
        <v>2.4636413647322361E-3</v>
      </c>
      <c r="J179" s="268">
        <f t="shared" si="23"/>
        <v>2.5693641746829298E-3</v>
      </c>
      <c r="K179" s="268">
        <f t="shared" si="23"/>
        <v>2.6711131591661708E-3</v>
      </c>
      <c r="L179" s="268">
        <f t="shared" si="23"/>
        <v>2.6547014716770297E-3</v>
      </c>
      <c r="M179" s="268">
        <f t="shared" si="23"/>
        <v>2.7673544059595031E-3</v>
      </c>
      <c r="N179" s="268">
        <f t="shared" si="23"/>
        <v>2.5025024496543357E-3</v>
      </c>
      <c r="O179" s="268">
        <f t="shared" si="23"/>
        <v>2.6181350830800977E-3</v>
      </c>
      <c r="P179" s="268">
        <f t="shared" si="23"/>
        <v>2.5515008743629795E-3</v>
      </c>
      <c r="Q179" s="268">
        <f t="shared" si="23"/>
        <v>2.8456818765351787E-3</v>
      </c>
      <c r="R179" s="268">
        <f t="shared" si="23"/>
        <v>2.7264814662547186E-3</v>
      </c>
      <c r="S179" s="268">
        <f t="shared" si="23"/>
        <v>2.7975755049927517E-3</v>
      </c>
      <c r="T179" s="268">
        <f t="shared" si="23"/>
        <v>2.9431193253872919E-3</v>
      </c>
      <c r="U179" s="268">
        <f t="shared" si="23"/>
        <v>2.7935708925272739E-3</v>
      </c>
      <c r="V179" s="268">
        <f t="shared" si="23"/>
        <v>2.8931551955786567E-3</v>
      </c>
      <c r="W179" s="268">
        <f t="shared" si="23"/>
        <v>2.9078763455955142E-3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5.1091488756829888E-3</v>
      </c>
      <c r="C180" s="269">
        <f t="shared" si="24"/>
        <v>5.013006696521557E-3</v>
      </c>
      <c r="D180" s="269">
        <f t="shared" si="24"/>
        <v>4.9163061314703108E-3</v>
      </c>
      <c r="E180" s="269">
        <f t="shared" si="24"/>
        <v>4.7031780911844945E-3</v>
      </c>
      <c r="F180" s="269">
        <f t="shared" si="24"/>
        <v>4.6797516316735783E-3</v>
      </c>
      <c r="G180" s="269">
        <f t="shared" si="24"/>
        <v>4.8433373435708311E-3</v>
      </c>
      <c r="H180" s="269">
        <f t="shared" si="24"/>
        <v>5.2227387393284615E-3</v>
      </c>
      <c r="I180" s="269">
        <f t="shared" si="24"/>
        <v>5.2007453198110332E-3</v>
      </c>
      <c r="J180" s="269">
        <f t="shared" si="24"/>
        <v>5.4239261029069103E-3</v>
      </c>
      <c r="K180" s="269">
        <f t="shared" si="24"/>
        <v>5.6387181430236121E-3</v>
      </c>
      <c r="L180" s="269">
        <f t="shared" si="24"/>
        <v>5.6040730814001134E-3</v>
      </c>
      <c r="M180" s="269">
        <f t="shared" si="24"/>
        <v>5.8418833524564425E-3</v>
      </c>
      <c r="N180" s="269">
        <f t="shared" si="24"/>
        <v>5.2827810448254761E-3</v>
      </c>
      <c r="O180" s="269">
        <f t="shared" si="24"/>
        <v>5.526881458836755E-3</v>
      </c>
      <c r="P180" s="269">
        <f t="shared" si="24"/>
        <v>5.3862166875409852E-3</v>
      </c>
      <c r="Q180" s="269">
        <f t="shared" si="24"/>
        <v>6.0072325919360908E-3</v>
      </c>
      <c r="R180" s="269">
        <f t="shared" si="24"/>
        <v>5.7556006033032646E-3</v>
      </c>
      <c r="S180" s="269">
        <f t="shared" si="24"/>
        <v>5.9056800728747123E-3</v>
      </c>
      <c r="T180" s="269">
        <f t="shared" si="24"/>
        <v>6.2129229831375862E-3</v>
      </c>
      <c r="U180" s="269">
        <f t="shared" si="24"/>
        <v>5.8972263385627171E-3</v>
      </c>
      <c r="V180" s="269">
        <f t="shared" si="24"/>
        <v>6.1074487375836102E-3</v>
      </c>
      <c r="W180" s="269">
        <f t="shared" si="24"/>
        <v>6.1385250757018161E-3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3.0415356410915889E-2</v>
      </c>
      <c r="C181" s="269">
        <f t="shared" si="25"/>
        <v>2.9843010856603548E-2</v>
      </c>
      <c r="D181" s="269">
        <f t="shared" si="25"/>
        <v>2.9267341166262551E-2</v>
      </c>
      <c r="E181" s="269">
        <f t="shared" si="25"/>
        <v>2.7998565199035198E-2</v>
      </c>
      <c r="F181" s="269">
        <f t="shared" si="25"/>
        <v>2.785910476583826E-2</v>
      </c>
      <c r="G181" s="269">
        <f t="shared" si="25"/>
        <v>2.883294950048073E-2</v>
      </c>
      <c r="H181" s="269">
        <f t="shared" si="25"/>
        <v>3.1064265158828319E-2</v>
      </c>
      <c r="I181" s="269">
        <f t="shared" si="25"/>
        <v>3.0960640676830856E-2</v>
      </c>
      <c r="J181" s="269">
        <f t="shared" si="25"/>
        <v>3.2289261789094102E-2</v>
      </c>
      <c r="K181" s="269">
        <f t="shared" si="25"/>
        <v>3.3567943740499158E-2</v>
      </c>
      <c r="L181" s="269">
        <f t="shared" si="25"/>
        <v>3.3361697666486279E-2</v>
      </c>
      <c r="M181" s="269">
        <f t="shared" si="25"/>
        <v>3.4777409819009487E-2</v>
      </c>
      <c r="N181" s="269">
        <f t="shared" si="25"/>
        <v>3.1449008871897138E-2</v>
      </c>
      <c r="O181" s="269">
        <f t="shared" si="25"/>
        <v>3.2902166975694355E-2</v>
      </c>
      <c r="P181" s="269">
        <f t="shared" si="25"/>
        <v>3.2064773261492013E-2</v>
      </c>
      <c r="Q181" s="269">
        <f t="shared" si="25"/>
        <v>3.5761753038089254E-2</v>
      </c>
      <c r="R181" s="269">
        <f t="shared" si="25"/>
        <v>3.4263758596180985E-2</v>
      </c>
      <c r="S181" s="269">
        <f t="shared" si="25"/>
        <v>3.5157199102231335E-2</v>
      </c>
      <c r="T181" s="269">
        <f t="shared" si="25"/>
        <v>3.6986251816833036E-2</v>
      </c>
      <c r="U181" s="269">
        <f t="shared" si="25"/>
        <v>3.5106873040423599E-2</v>
      </c>
      <c r="V181" s="269">
        <f t="shared" si="25"/>
        <v>3.6358351387866264E-2</v>
      </c>
      <c r="W181" s="269">
        <f t="shared" si="25"/>
        <v>3.654335243653601E-2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3.599562413494941E-2</v>
      </c>
      <c r="C182" s="269">
        <f t="shared" si="26"/>
        <v>3.5318271051526649E-2</v>
      </c>
      <c r="D182" s="269">
        <f t="shared" si="26"/>
        <v>3.4636983956960125E-2</v>
      </c>
      <c r="E182" s="269">
        <f t="shared" si="26"/>
        <v>3.313542723637599E-2</v>
      </c>
      <c r="F182" s="269">
        <f t="shared" si="26"/>
        <v>3.2970380170438865E-2</v>
      </c>
      <c r="G182" s="269">
        <f t="shared" si="26"/>
        <v>3.4122894990926349E-2</v>
      </c>
      <c r="H182" s="269">
        <f t="shared" si="26"/>
        <v>3.6795901859637173E-2</v>
      </c>
      <c r="I182" s="269">
        <f t="shared" si="26"/>
        <v>3.6640951028949986E-2</v>
      </c>
      <c r="J182" s="269">
        <f t="shared" si="26"/>
        <v>3.821333260911855E-2</v>
      </c>
      <c r="K182" s="269">
        <f t="shared" si="26"/>
        <v>3.9726612752513539E-2</v>
      </c>
      <c r="L182" s="269">
        <f t="shared" si="26"/>
        <v>3.9482526967057736E-2</v>
      </c>
      <c r="M182" s="269">
        <f t="shared" si="26"/>
        <v>4.1157978072645186E-2</v>
      </c>
      <c r="N182" s="269">
        <f t="shared" si="26"/>
        <v>3.7218919531162249E-2</v>
      </c>
      <c r="O182" s="269">
        <f t="shared" si="26"/>
        <v>3.8938686750268944E-2</v>
      </c>
      <c r="P182" s="269">
        <f t="shared" si="26"/>
        <v>3.7947657449735155E-2</v>
      </c>
      <c r="Q182" s="269">
        <f t="shared" si="26"/>
        <v>4.2322917521490991E-2</v>
      </c>
      <c r="R182" s="269">
        <f t="shared" si="26"/>
        <v>4.0550087896919461E-2</v>
      </c>
      <c r="S182" s="269">
        <f t="shared" si="26"/>
        <v>4.1607446824700613E-2</v>
      </c>
      <c r="T182" s="269">
        <f t="shared" si="26"/>
        <v>4.377207357272659E-2</v>
      </c>
      <c r="U182" s="269">
        <f t="shared" si="26"/>
        <v>4.1547887502740043E-2</v>
      </c>
      <c r="V182" s="269">
        <f t="shared" si="26"/>
        <v>4.3028973030687555E-2</v>
      </c>
      <c r="W182" s="269">
        <f t="shared" si="26"/>
        <v>4.3247915992345516E-2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2.4584236056065644E-2</v>
      </c>
      <c r="C183" s="270">
        <f t="shared" si="27"/>
        <v>2.2958202613161324E-2</v>
      </c>
      <c r="D183" s="270">
        <f t="shared" si="27"/>
        <v>2.1190799222194412E-2</v>
      </c>
      <c r="E183" s="270">
        <f t="shared" si="27"/>
        <v>2.0754770162909039E-2</v>
      </c>
      <c r="F183" s="270">
        <f t="shared" si="27"/>
        <v>2.101083056360524E-2</v>
      </c>
      <c r="G183" s="270">
        <f t="shared" si="27"/>
        <v>2.1756891755662356E-2</v>
      </c>
      <c r="H183" s="270">
        <f t="shared" si="27"/>
        <v>2.1691701030376227E-2</v>
      </c>
      <c r="I183" s="270">
        <f t="shared" si="27"/>
        <v>2.0674424124645117E-2</v>
      </c>
      <c r="J183" s="270">
        <f t="shared" si="27"/>
        <v>2.1585694845468593E-2</v>
      </c>
      <c r="K183" s="270">
        <f t="shared" si="27"/>
        <v>2.1281475329477464E-2</v>
      </c>
      <c r="L183" s="270">
        <f t="shared" si="27"/>
        <v>2.2059156822027116E-2</v>
      </c>
      <c r="M183" s="270">
        <f t="shared" si="27"/>
        <v>2.2995971239918245E-2</v>
      </c>
      <c r="N183" s="270">
        <f t="shared" si="27"/>
        <v>2.2289541527251704E-2</v>
      </c>
      <c r="O183" s="270">
        <f t="shared" si="27"/>
        <v>2.3856237909940625E-2</v>
      </c>
      <c r="P183" s="270">
        <f t="shared" si="27"/>
        <v>2.2434128023287429E-2</v>
      </c>
      <c r="Q183" s="270">
        <f t="shared" si="27"/>
        <v>2.4377666990578618E-2</v>
      </c>
      <c r="R183" s="270">
        <f t="shared" si="27"/>
        <v>2.4677737774798335E-2</v>
      </c>
      <c r="S183" s="270">
        <f t="shared" si="27"/>
        <v>2.5908171930591615E-2</v>
      </c>
      <c r="T183" s="270">
        <f t="shared" si="27"/>
        <v>2.5331569479507748E-2</v>
      </c>
      <c r="U183" s="270">
        <f t="shared" si="27"/>
        <v>2.5923481842066519E-2</v>
      </c>
      <c r="V183" s="270">
        <f t="shared" si="27"/>
        <v>2.6302777753179726E-2</v>
      </c>
      <c r="W183" s="270">
        <f t="shared" si="27"/>
        <v>2.6310976646456742E-2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0.73026422324188833</v>
      </c>
      <c r="C184" s="271">
        <f t="shared" si="28"/>
        <v>0.74231204817776364</v>
      </c>
      <c r="D184" s="271">
        <f t="shared" si="28"/>
        <v>0.75548385524494499</v>
      </c>
      <c r="E184" s="271">
        <f t="shared" si="28"/>
        <v>0.76179733406027972</v>
      </c>
      <c r="F184" s="271">
        <f t="shared" si="28"/>
        <v>0.76053585743944252</v>
      </c>
      <c r="G184" s="271">
        <f t="shared" si="28"/>
        <v>0.75296437595938759</v>
      </c>
      <c r="H184" s="271">
        <f t="shared" si="28"/>
        <v>0.74720509545107416</v>
      </c>
      <c r="I184" s="271">
        <f t="shared" si="28"/>
        <v>0.75428941900727786</v>
      </c>
      <c r="J184" s="271">
        <f t="shared" si="28"/>
        <v>0.74470357492746075</v>
      </c>
      <c r="K184" s="271">
        <f t="shared" si="28"/>
        <v>0.74322606494985799</v>
      </c>
      <c r="L184" s="271">
        <f t="shared" si="28"/>
        <v>0.73847876367414977</v>
      </c>
      <c r="M184" s="271">
        <f t="shared" si="28"/>
        <v>0.72851628044486527</v>
      </c>
      <c r="N184" s="271">
        <f t="shared" si="28"/>
        <v>0.7419852734314728</v>
      </c>
      <c r="O184" s="271">
        <f t="shared" si="28"/>
        <v>0.72782722522466514</v>
      </c>
      <c r="P184" s="271">
        <f t="shared" si="28"/>
        <v>0.73939347908559672</v>
      </c>
      <c r="Q184" s="271">
        <f t="shared" si="28"/>
        <v>0.71670887973766384</v>
      </c>
      <c r="R184" s="271">
        <f t="shared" si="28"/>
        <v>0.71873599524510379</v>
      </c>
      <c r="S184" s="271">
        <f t="shared" si="28"/>
        <v>0.70829648621458885</v>
      </c>
      <c r="T184" s="271">
        <f t="shared" si="28"/>
        <v>0.70703935776886417</v>
      </c>
      <c r="U184" s="271">
        <f t="shared" si="28"/>
        <v>0.70824767536300959</v>
      </c>
      <c r="V184" s="271">
        <f t="shared" si="28"/>
        <v>0.70243119426875877</v>
      </c>
      <c r="W184" s="271">
        <f t="shared" si="28"/>
        <v>0.70192121923324313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0.73012987770819382</v>
      </c>
      <c r="C185" s="320">
        <f t="shared" si="29"/>
        <v>0.74218023071140182</v>
      </c>
      <c r="D185" s="320">
        <f t="shared" si="29"/>
        <v>0.7553545805287234</v>
      </c>
      <c r="E185" s="320">
        <f t="shared" si="29"/>
        <v>0.76167366356523358</v>
      </c>
      <c r="F185" s="320">
        <f t="shared" si="29"/>
        <v>0.7604128029452768</v>
      </c>
      <c r="G185" s="320">
        <f t="shared" si="29"/>
        <v>0.75283701996407082</v>
      </c>
      <c r="H185" s="320">
        <f t="shared" si="29"/>
        <v>0.74706776306159905</v>
      </c>
      <c r="I185" s="320">
        <f t="shared" si="29"/>
        <v>0.75415266493676636</v>
      </c>
      <c r="J185" s="320">
        <f t="shared" si="29"/>
        <v>0.74456095229798858</v>
      </c>
      <c r="K185" s="320">
        <f t="shared" si="29"/>
        <v>0.74307779434418364</v>
      </c>
      <c r="L185" s="320">
        <f t="shared" si="29"/>
        <v>0.73833140406351738</v>
      </c>
      <c r="M185" s="320">
        <f t="shared" si="29"/>
        <v>0.72836266759155777</v>
      </c>
      <c r="N185" s="320">
        <f t="shared" si="29"/>
        <v>0.74184636222412159</v>
      </c>
      <c r="O185" s="320">
        <f t="shared" si="29"/>
        <v>0.72768189537475847</v>
      </c>
      <c r="P185" s="320">
        <f t="shared" si="29"/>
        <v>0.73925184802862642</v>
      </c>
      <c r="Q185" s="320">
        <f t="shared" si="29"/>
        <v>0.71655091901108725</v>
      </c>
      <c r="R185" s="320">
        <f t="shared" si="29"/>
        <v>0.71858465120452131</v>
      </c>
      <c r="S185" s="320">
        <f t="shared" si="29"/>
        <v>0.70814119582072399</v>
      </c>
      <c r="T185" s="320">
        <f t="shared" si="29"/>
        <v>0.70687598839477039</v>
      </c>
      <c r="U185" s="320">
        <f t="shared" si="29"/>
        <v>0.7080926072608561</v>
      </c>
      <c r="V185" s="320">
        <f t="shared" si="29"/>
        <v>0.70227059834953098</v>
      </c>
      <c r="W185" s="320">
        <f t="shared" si="29"/>
        <v>0.70175980615888212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1.3434553369448605E-4</v>
      </c>
      <c r="C186" s="320">
        <f t="shared" si="30"/>
        <v>1.3181746636188826E-4</v>
      </c>
      <c r="D186" s="320">
        <f t="shared" si="30"/>
        <v>1.2927471622160562E-4</v>
      </c>
      <c r="E186" s="320">
        <f t="shared" si="30"/>
        <v>1.2367049504618906E-4</v>
      </c>
      <c r="F186" s="320">
        <f t="shared" si="30"/>
        <v>1.2305449416577912E-4</v>
      </c>
      <c r="G186" s="320">
        <f t="shared" si="30"/>
        <v>1.2735599531682768E-4</v>
      </c>
      <c r="H186" s="320">
        <f t="shared" si="30"/>
        <v>1.3733238947517522E-4</v>
      </c>
      <c r="I186" s="320">
        <f t="shared" si="30"/>
        <v>1.367540705115414E-4</v>
      </c>
      <c r="J186" s="320">
        <f t="shared" si="30"/>
        <v>1.4262262947212977E-4</v>
      </c>
      <c r="K186" s="320">
        <f t="shared" si="30"/>
        <v>1.4827060567422249E-4</v>
      </c>
      <c r="L186" s="320">
        <f t="shared" si="30"/>
        <v>1.4735961063239844E-4</v>
      </c>
      <c r="M186" s="320">
        <f t="shared" si="30"/>
        <v>1.53612853307544E-4</v>
      </c>
      <c r="N186" s="320">
        <f t="shared" si="30"/>
        <v>1.3891120735120855E-4</v>
      </c>
      <c r="O186" s="320">
        <f t="shared" si="30"/>
        <v>1.4532984990661975E-4</v>
      </c>
      <c r="P186" s="320">
        <f t="shared" si="30"/>
        <v>1.4163105697034682E-4</v>
      </c>
      <c r="Q186" s="320">
        <f t="shared" si="30"/>
        <v>1.5796072657653379E-4</v>
      </c>
      <c r="R186" s="320">
        <f t="shared" si="30"/>
        <v>1.5134404058243802E-4</v>
      </c>
      <c r="S186" s="320">
        <f t="shared" si="30"/>
        <v>1.5529039386490441E-4</v>
      </c>
      <c r="T186" s="320">
        <f t="shared" si="30"/>
        <v>1.6336937409379716E-4</v>
      </c>
      <c r="U186" s="320">
        <f t="shared" si="30"/>
        <v>1.5506810215340977E-4</v>
      </c>
      <c r="V186" s="320">
        <f t="shared" si="30"/>
        <v>1.6059591922787747E-4</v>
      </c>
      <c r="W186" s="320">
        <f t="shared" si="30"/>
        <v>1.614130743610212E-4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0.1250692405928697</v>
      </c>
      <c r="C187" s="271">
        <f t="shared" si="31"/>
        <v>0.11754380360827925</v>
      </c>
      <c r="D187" s="271">
        <f t="shared" si="31"/>
        <v>0.10915164858649742</v>
      </c>
      <c r="E187" s="271">
        <f t="shared" si="31"/>
        <v>0.10710037693614329</v>
      </c>
      <c r="F187" s="271">
        <f t="shared" si="31"/>
        <v>0.10827929910170722</v>
      </c>
      <c r="G187" s="271">
        <f t="shared" si="31"/>
        <v>0.11183334997775735</v>
      </c>
      <c r="H187" s="271">
        <f t="shared" si="31"/>
        <v>0.11155332564628676</v>
      </c>
      <c r="I187" s="271">
        <f t="shared" si="31"/>
        <v>0.10663165842671503</v>
      </c>
      <c r="J187" s="271">
        <f t="shared" si="31"/>
        <v>0.11093283216177861</v>
      </c>
      <c r="K187" s="271">
        <f t="shared" si="31"/>
        <v>0.1094388137446624</v>
      </c>
      <c r="L187" s="271">
        <f t="shared" si="31"/>
        <v>0.11336045489373658</v>
      </c>
      <c r="M187" s="271">
        <f t="shared" si="31"/>
        <v>0.11775436575038749</v>
      </c>
      <c r="N187" s="271">
        <f t="shared" si="31"/>
        <v>0.11468612390828119</v>
      </c>
      <c r="O187" s="271">
        <f t="shared" si="31"/>
        <v>0.12203239236656485</v>
      </c>
      <c r="P187" s="271">
        <f t="shared" si="31"/>
        <v>0.11532973048582384</v>
      </c>
      <c r="Q187" s="271">
        <f t="shared" si="31"/>
        <v>0.12437570903782061</v>
      </c>
      <c r="R187" s="271">
        <f t="shared" si="31"/>
        <v>0.12590963497149668</v>
      </c>
      <c r="S187" s="271">
        <f t="shared" si="31"/>
        <v>0.13167573842864455</v>
      </c>
      <c r="T187" s="271">
        <f t="shared" si="31"/>
        <v>0.12897238929037066</v>
      </c>
      <c r="U187" s="271">
        <f t="shared" si="31"/>
        <v>0.13183599660522669</v>
      </c>
      <c r="V187" s="271">
        <f t="shared" si="31"/>
        <v>0.13354128649863667</v>
      </c>
      <c r="W187" s="271">
        <f t="shared" si="31"/>
        <v>0.13353076717235715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0.12420249139942167</v>
      </c>
      <c r="C188" s="320">
        <f t="shared" si="32"/>
        <v>0.11658377134895904</v>
      </c>
      <c r="D188" s="320">
        <f t="shared" si="32"/>
        <v>0.10805774225828783</v>
      </c>
      <c r="E188" s="320">
        <f t="shared" si="32"/>
        <v>0.10608563251285658</v>
      </c>
      <c r="F188" s="320">
        <f t="shared" si="32"/>
        <v>0.10730698781460725</v>
      </c>
      <c r="G188" s="320">
        <f t="shared" si="32"/>
        <v>0.1108451339611603</v>
      </c>
      <c r="H188" s="320">
        <f t="shared" si="32"/>
        <v>0.11032218158243481</v>
      </c>
      <c r="I188" s="320">
        <f t="shared" si="32"/>
        <v>0.10527454176162132</v>
      </c>
      <c r="J188" s="320">
        <f t="shared" si="32"/>
        <v>0.10954782903313678</v>
      </c>
      <c r="K188" s="320">
        <f t="shared" si="32"/>
        <v>0.10782259423946523</v>
      </c>
      <c r="L188" s="320">
        <f t="shared" si="32"/>
        <v>0.11189763571145028</v>
      </c>
      <c r="M188" s="320">
        <f t="shared" si="32"/>
        <v>0.11626582508271102</v>
      </c>
      <c r="N188" s="320">
        <f t="shared" si="32"/>
        <v>0.11347376228071737</v>
      </c>
      <c r="O188" s="320">
        <f t="shared" si="32"/>
        <v>0.12086314944671797</v>
      </c>
      <c r="P188" s="320">
        <f t="shared" si="32"/>
        <v>0.11407578097262086</v>
      </c>
      <c r="Q188" s="320">
        <f t="shared" si="32"/>
        <v>0.12296946395474241</v>
      </c>
      <c r="R188" s="320">
        <f t="shared" si="32"/>
        <v>0.12469419755994314</v>
      </c>
      <c r="S188" s="320">
        <f t="shared" si="32"/>
        <v>0.13050988112652104</v>
      </c>
      <c r="T188" s="320">
        <f t="shared" si="32"/>
        <v>0.12755243684995607</v>
      </c>
      <c r="U188" s="320">
        <f t="shared" si="32"/>
        <v>0.13067148924164806</v>
      </c>
      <c r="V188" s="320">
        <f t="shared" si="32"/>
        <v>0.13230424472473554</v>
      </c>
      <c r="W188" s="320">
        <f t="shared" si="32"/>
        <v>0.13228016515338023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8.6674919344803601E-4</v>
      </c>
      <c r="C189" s="320">
        <f t="shared" si="33"/>
        <v>9.6003225932021893E-4</v>
      </c>
      <c r="D189" s="320">
        <f t="shared" si="33"/>
        <v>1.0939063282095992E-3</v>
      </c>
      <c r="E189" s="320">
        <f t="shared" si="33"/>
        <v>1.0147444232867097E-3</v>
      </c>
      <c r="F189" s="320">
        <f t="shared" si="33"/>
        <v>9.7231128709997683E-4</v>
      </c>
      <c r="G189" s="320">
        <f t="shared" si="33"/>
        <v>9.8821601659704415E-4</v>
      </c>
      <c r="H189" s="320">
        <f t="shared" si="33"/>
        <v>1.2311440638519415E-3</v>
      </c>
      <c r="I189" s="320">
        <f t="shared" si="33"/>
        <v>1.3571166650937093E-3</v>
      </c>
      <c r="J189" s="320">
        <f t="shared" si="33"/>
        <v>1.3850031286418438E-3</v>
      </c>
      <c r="K189" s="320">
        <f t="shared" si="33"/>
        <v>1.6162195051971642E-3</v>
      </c>
      <c r="L189" s="320">
        <f t="shared" si="33"/>
        <v>1.4628191822862937E-3</v>
      </c>
      <c r="M189" s="320">
        <f t="shared" si="33"/>
        <v>1.4885406676764655E-3</v>
      </c>
      <c r="N189" s="320">
        <f t="shared" si="33"/>
        <v>1.2123616275638456E-3</v>
      </c>
      <c r="O189" s="320">
        <f t="shared" si="33"/>
        <v>1.1692429198469001E-3</v>
      </c>
      <c r="P189" s="320">
        <f t="shared" si="33"/>
        <v>1.2539495132029969E-3</v>
      </c>
      <c r="Q189" s="320">
        <f t="shared" si="33"/>
        <v>1.4062450830781704E-3</v>
      </c>
      <c r="R189" s="320">
        <f t="shared" si="33"/>
        <v>1.215437411553528E-3</v>
      </c>
      <c r="S189" s="320">
        <f t="shared" si="33"/>
        <v>1.165857302123528E-3</v>
      </c>
      <c r="T189" s="320">
        <f t="shared" si="33"/>
        <v>1.4199524404146281E-3</v>
      </c>
      <c r="U189" s="320">
        <f t="shared" si="33"/>
        <v>1.1645073635786268E-3</v>
      </c>
      <c r="V189" s="320">
        <f t="shared" si="33"/>
        <v>1.237041773901128E-3</v>
      </c>
      <c r="W189" s="320">
        <f t="shared" si="33"/>
        <v>1.2506020189769337E-3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3.6699824569172784E-2</v>
      </c>
      <c r="C190" s="271">
        <f t="shared" si="34"/>
        <v>3.5372532363996144E-2</v>
      </c>
      <c r="D190" s="271">
        <f t="shared" si="34"/>
        <v>3.3938458997910884E-2</v>
      </c>
      <c r="E190" s="271">
        <f t="shared" si="34"/>
        <v>3.3590579144710087E-2</v>
      </c>
      <c r="F190" s="271">
        <f t="shared" si="34"/>
        <v>3.3799398364336528E-2</v>
      </c>
      <c r="G190" s="271">
        <f t="shared" si="34"/>
        <v>3.4401011628467149E-2</v>
      </c>
      <c r="H190" s="271">
        <f t="shared" si="34"/>
        <v>3.4340894734526464E-2</v>
      </c>
      <c r="I190" s="271">
        <f t="shared" si="34"/>
        <v>3.3527148031219679E-2</v>
      </c>
      <c r="J190" s="271">
        <f t="shared" si="34"/>
        <v>3.4258186345996394E-2</v>
      </c>
      <c r="K190" s="271">
        <f t="shared" si="34"/>
        <v>3.4028479147253474E-2</v>
      </c>
      <c r="L190" s="271">
        <f t="shared" si="34"/>
        <v>3.464187309290874E-2</v>
      </c>
      <c r="M190" s="271">
        <f t="shared" si="34"/>
        <v>3.5392513156587931E-2</v>
      </c>
      <c r="N190" s="271">
        <f t="shared" si="34"/>
        <v>3.4822868970366926E-2</v>
      </c>
      <c r="O190" s="271">
        <f t="shared" si="34"/>
        <v>3.6084177876728213E-2</v>
      </c>
      <c r="P190" s="271">
        <f t="shared" si="34"/>
        <v>3.4938376949917131E-2</v>
      </c>
      <c r="Q190" s="271">
        <f t="shared" si="34"/>
        <v>3.6498337505304179E-2</v>
      </c>
      <c r="R190" s="271">
        <f t="shared" si="34"/>
        <v>3.6743916755944392E-2</v>
      </c>
      <c r="S190" s="271">
        <f t="shared" si="34"/>
        <v>3.7737556982532575E-2</v>
      </c>
      <c r="T190" s="271">
        <f t="shared" si="34"/>
        <v>3.7260362610430281E-2</v>
      </c>
      <c r="U190" s="271">
        <f t="shared" si="34"/>
        <v>3.7748766619137522E-2</v>
      </c>
      <c r="V190" s="271">
        <f t="shared" si="34"/>
        <v>3.8049784384871062E-2</v>
      </c>
      <c r="W190" s="271">
        <f t="shared" si="34"/>
        <v>3.805490692379486E-2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2.2200527266673022E-2</v>
      </c>
      <c r="C191" s="320">
        <f t="shared" si="35"/>
        <v>2.0485402071822159E-2</v>
      </c>
      <c r="D191" s="320">
        <f t="shared" si="35"/>
        <v>1.8594950212314842E-2</v>
      </c>
      <c r="E191" s="320">
        <f t="shared" si="35"/>
        <v>1.830459795722375E-2</v>
      </c>
      <c r="F191" s="320">
        <f t="shared" si="35"/>
        <v>1.8617732069351991E-2</v>
      </c>
      <c r="G191" s="320">
        <f t="shared" si="35"/>
        <v>1.9305701291820979E-2</v>
      </c>
      <c r="H191" s="320">
        <f t="shared" si="35"/>
        <v>1.8856268719311731E-2</v>
      </c>
      <c r="I191" s="320">
        <f t="shared" si="35"/>
        <v>1.7693319008948469E-2</v>
      </c>
      <c r="J191" s="320">
        <f t="shared" si="35"/>
        <v>1.8520003127814745E-2</v>
      </c>
      <c r="K191" s="320">
        <f t="shared" si="35"/>
        <v>1.7884777989047772E-2</v>
      </c>
      <c r="L191" s="320">
        <f t="shared" si="35"/>
        <v>1.8854096692869027E-2</v>
      </c>
      <c r="M191" s="320">
        <f t="shared" si="35"/>
        <v>1.9700483985673655E-2</v>
      </c>
      <c r="N191" s="320">
        <f t="shared" si="35"/>
        <v>1.9458898947920463E-2</v>
      </c>
      <c r="O191" s="320">
        <f t="shared" si="35"/>
        <v>2.1019678985348615E-2</v>
      </c>
      <c r="P191" s="320">
        <f t="shared" si="35"/>
        <v>1.9526814004943625E-2</v>
      </c>
      <c r="Q191" s="320">
        <f t="shared" si="35"/>
        <v>2.1142551072509241E-2</v>
      </c>
      <c r="R191" s="320">
        <f t="shared" si="35"/>
        <v>2.1734165252268192E-2</v>
      </c>
      <c r="S191" s="320">
        <f t="shared" si="35"/>
        <v>2.2989279292409601E-2</v>
      </c>
      <c r="T191" s="320">
        <f t="shared" si="35"/>
        <v>2.2018540774887043E-2</v>
      </c>
      <c r="U191" s="320">
        <f t="shared" si="35"/>
        <v>2.3001971114353384E-2</v>
      </c>
      <c r="V191" s="320">
        <f t="shared" si="35"/>
        <v>2.3248706766397082E-2</v>
      </c>
      <c r="W191" s="320">
        <f t="shared" si="35"/>
        <v>2.3233278213539856E-2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1.2518883463041711E-2</v>
      </c>
      <c r="C192" s="320">
        <f t="shared" si="36"/>
        <v>1.2725500079539038E-2</v>
      </c>
      <c r="D192" s="320">
        <f t="shared" si="36"/>
        <v>1.2951388863301848E-2</v>
      </c>
      <c r="E192" s="320">
        <f t="shared" si="36"/>
        <v>1.3059736523824477E-2</v>
      </c>
      <c r="F192" s="320">
        <f t="shared" si="36"/>
        <v>1.3038117675389005E-2</v>
      </c>
      <c r="G192" s="320">
        <f t="shared" si="36"/>
        <v>1.2908222505805343E-2</v>
      </c>
      <c r="H192" s="320">
        <f t="shared" si="36"/>
        <v>1.2809302221845589E-2</v>
      </c>
      <c r="I192" s="320">
        <f t="shared" si="36"/>
        <v>1.2930780692498927E-2</v>
      </c>
      <c r="J192" s="320">
        <f t="shared" si="36"/>
        <v>1.2766320181565243E-2</v>
      </c>
      <c r="K192" s="320">
        <f t="shared" si="36"/>
        <v>1.2740889799727904E-2</v>
      </c>
      <c r="L192" s="320">
        <f t="shared" si="36"/>
        <v>1.2659507694149254E-2</v>
      </c>
      <c r="M192" s="320">
        <f t="shared" si="36"/>
        <v>1.2488582693027595E-2</v>
      </c>
      <c r="N192" s="320">
        <f t="shared" si="36"/>
        <v>1.271977553543825E-2</v>
      </c>
      <c r="O192" s="320">
        <f t="shared" si="36"/>
        <v>1.2476910101195381E-2</v>
      </c>
      <c r="P192" s="320">
        <f t="shared" si="36"/>
        <v>1.2675289722916006E-2</v>
      </c>
      <c r="Q192" s="320">
        <f t="shared" si="36"/>
        <v>1.2286057212988599E-2</v>
      </c>
      <c r="R192" s="320">
        <f t="shared" si="36"/>
        <v>1.2320927798485731E-2</v>
      </c>
      <c r="S192" s="320">
        <f t="shared" si="36"/>
        <v>1.214186321711069E-2</v>
      </c>
      <c r="T192" s="320">
        <f t="shared" si="36"/>
        <v>1.2120169837883686E-2</v>
      </c>
      <c r="U192" s="320">
        <f t="shared" si="36"/>
        <v>1.2141030112566968E-2</v>
      </c>
      <c r="V192" s="320">
        <f t="shared" si="36"/>
        <v>1.2041205337130505E-2</v>
      </c>
      <c r="W192" s="320">
        <f t="shared" si="36"/>
        <v>1.2032447240655074E-2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1.9804138394580559E-3</v>
      </c>
      <c r="C193" s="320">
        <f t="shared" si="37"/>
        <v>2.1616302126349473E-3</v>
      </c>
      <c r="D193" s="320">
        <f t="shared" si="37"/>
        <v>2.3921199222941936E-3</v>
      </c>
      <c r="E193" s="320">
        <f t="shared" si="37"/>
        <v>2.2262446636618564E-3</v>
      </c>
      <c r="F193" s="320">
        <f t="shared" si="37"/>
        <v>2.1435486195955297E-3</v>
      </c>
      <c r="G193" s="320">
        <f t="shared" si="37"/>
        <v>2.1870878308408309E-3</v>
      </c>
      <c r="H193" s="320">
        <f t="shared" si="37"/>
        <v>2.6753237933691419E-3</v>
      </c>
      <c r="I193" s="320">
        <f t="shared" si="37"/>
        <v>2.903048329772289E-3</v>
      </c>
      <c r="J193" s="320">
        <f t="shared" si="37"/>
        <v>2.9718630366164043E-3</v>
      </c>
      <c r="K193" s="320">
        <f t="shared" si="37"/>
        <v>3.4028113584777964E-3</v>
      </c>
      <c r="L193" s="320">
        <f t="shared" si="37"/>
        <v>3.128268705890459E-3</v>
      </c>
      <c r="M193" s="320">
        <f t="shared" si="37"/>
        <v>3.2034464778866885E-3</v>
      </c>
      <c r="N193" s="320">
        <f t="shared" si="37"/>
        <v>2.6441944870082067E-3</v>
      </c>
      <c r="O193" s="320">
        <f t="shared" si="37"/>
        <v>2.5875887901842197E-3</v>
      </c>
      <c r="P193" s="320">
        <f t="shared" si="37"/>
        <v>2.7362732220574978E-3</v>
      </c>
      <c r="Q193" s="320">
        <f t="shared" si="37"/>
        <v>3.0697292198063409E-3</v>
      </c>
      <c r="R193" s="320">
        <f t="shared" si="37"/>
        <v>2.6888237051904658E-3</v>
      </c>
      <c r="S193" s="320">
        <f t="shared" si="37"/>
        <v>2.6064144730122826E-3</v>
      </c>
      <c r="T193" s="320">
        <f t="shared" si="37"/>
        <v>3.1216519976595492E-3</v>
      </c>
      <c r="U193" s="320">
        <f t="shared" si="37"/>
        <v>2.6057653922171688E-3</v>
      </c>
      <c r="V193" s="320">
        <f t="shared" si="37"/>
        <v>2.7598722813434715E-3</v>
      </c>
      <c r="W193" s="320">
        <f t="shared" si="37"/>
        <v>2.7891814695999348E-3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9.442094840093021E-3</v>
      </c>
      <c r="C194" s="321">
        <f t="shared" si="38"/>
        <v>9.2644167970639697E-3</v>
      </c>
      <c r="D194" s="321">
        <f t="shared" si="38"/>
        <v>9.0857068145363262E-3</v>
      </c>
      <c r="E194" s="321">
        <f t="shared" si="38"/>
        <v>8.6918300224467938E-3</v>
      </c>
      <c r="F194" s="321">
        <f t="shared" si="38"/>
        <v>8.6485361475075757E-3</v>
      </c>
      <c r="G194" s="321">
        <f t="shared" si="38"/>
        <v>8.9508549571178184E-3</v>
      </c>
      <c r="H194" s="321">
        <f t="shared" si="38"/>
        <v>9.6520175281005084E-3</v>
      </c>
      <c r="I194" s="321">
        <f t="shared" si="38"/>
        <v>9.6113720198183188E-3</v>
      </c>
      <c r="J194" s="321">
        <f t="shared" si="38"/>
        <v>1.0023827043493045E-2</v>
      </c>
      <c r="K194" s="321">
        <f t="shared" si="38"/>
        <v>1.0420779033545959E-2</v>
      </c>
      <c r="L194" s="321">
        <f t="shared" si="38"/>
        <v>1.0356752330556955E-2</v>
      </c>
      <c r="M194" s="321">
        <f t="shared" si="38"/>
        <v>1.0796243758170112E-2</v>
      </c>
      <c r="N194" s="321">
        <f t="shared" si="38"/>
        <v>9.7629802650876698E-3</v>
      </c>
      <c r="O194" s="321">
        <f t="shared" si="38"/>
        <v>1.0214096354221474E-2</v>
      </c>
      <c r="P194" s="321">
        <f t="shared" si="38"/>
        <v>9.954137182243512E-3</v>
      </c>
      <c r="Q194" s="321">
        <f t="shared" si="38"/>
        <v>1.1101821700581391E-2</v>
      </c>
      <c r="R194" s="321">
        <f t="shared" si="38"/>
        <v>1.0636786689998595E-2</v>
      </c>
      <c r="S194" s="321">
        <f t="shared" si="38"/>
        <v>1.0914144938842928E-2</v>
      </c>
      <c r="T194" s="321">
        <f t="shared" si="38"/>
        <v>1.1481953152742433E-2</v>
      </c>
      <c r="U194" s="321">
        <f t="shared" si="38"/>
        <v>1.0898521796306074E-2</v>
      </c>
      <c r="V194" s="321">
        <f t="shared" si="38"/>
        <v>1.1287028742837714E-2</v>
      </c>
      <c r="W194" s="321">
        <f t="shared" si="38"/>
        <v>1.1344460173969308E-2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0.99999999999999978</v>
      </c>
      <c r="C197" s="234">
        <f t="shared" si="39"/>
        <v>1.0000000000000002</v>
      </c>
      <c r="D197" s="234">
        <f t="shared" si="39"/>
        <v>0.99999999999999944</v>
      </c>
      <c r="E197" s="234">
        <f t="shared" si="39"/>
        <v>1</v>
      </c>
      <c r="F197" s="234">
        <f t="shared" si="39"/>
        <v>1</v>
      </c>
      <c r="G197" s="234">
        <f t="shared" si="39"/>
        <v>1</v>
      </c>
      <c r="H197" s="234">
        <f t="shared" si="39"/>
        <v>1.0000000000000002</v>
      </c>
      <c r="I197" s="234">
        <f t="shared" si="39"/>
        <v>1</v>
      </c>
      <c r="J197" s="234">
        <f t="shared" si="39"/>
        <v>0.99999999999999989</v>
      </c>
      <c r="K197" s="234">
        <f t="shared" si="39"/>
        <v>1.0000000000000004</v>
      </c>
      <c r="L197" s="234">
        <f t="shared" si="39"/>
        <v>0.99999999999999978</v>
      </c>
      <c r="M197" s="234">
        <f t="shared" si="39"/>
        <v>0.99999999999999989</v>
      </c>
      <c r="N197" s="234">
        <f t="shared" si="39"/>
        <v>0.99999999999999978</v>
      </c>
      <c r="O197" s="234">
        <f t="shared" si="39"/>
        <v>0.99999999999999989</v>
      </c>
      <c r="P197" s="234">
        <f t="shared" si="39"/>
        <v>1</v>
      </c>
      <c r="Q197" s="234">
        <f t="shared" si="39"/>
        <v>1</v>
      </c>
      <c r="R197" s="234">
        <f t="shared" si="39"/>
        <v>0.99999999999999978</v>
      </c>
      <c r="S197" s="234">
        <f t="shared" si="39"/>
        <v>0.99999999999999989</v>
      </c>
      <c r="T197" s="234">
        <f t="shared" si="39"/>
        <v>1.0000000000000002</v>
      </c>
      <c r="U197" s="234">
        <f t="shared" si="39"/>
        <v>1.0000000000000002</v>
      </c>
      <c r="V197" s="234">
        <f t="shared" si="39"/>
        <v>0.99999999999999989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1.7600239493914302E-3</v>
      </c>
      <c r="C198" s="268">
        <f t="shared" si="40"/>
        <v>1.7367024474730414E-3</v>
      </c>
      <c r="D198" s="268">
        <f t="shared" si="40"/>
        <v>1.7136480209130353E-3</v>
      </c>
      <c r="E198" s="268">
        <f t="shared" si="40"/>
        <v>1.6441124782287332E-3</v>
      </c>
      <c r="F198" s="268">
        <f t="shared" si="40"/>
        <v>1.6349233372953634E-3</v>
      </c>
      <c r="G198" s="268">
        <f t="shared" si="40"/>
        <v>1.6861841480585167E-3</v>
      </c>
      <c r="H198" s="268">
        <f t="shared" si="40"/>
        <v>1.8125909519599434E-3</v>
      </c>
      <c r="I198" s="268">
        <f t="shared" si="40"/>
        <v>1.8118057800535661E-3</v>
      </c>
      <c r="J198" s="268">
        <f t="shared" si="40"/>
        <v>1.8812579403188047E-3</v>
      </c>
      <c r="K198" s="268">
        <f t="shared" si="40"/>
        <v>1.9544096192202292E-3</v>
      </c>
      <c r="L198" s="268">
        <f t="shared" si="40"/>
        <v>1.938353253347567E-3</v>
      </c>
      <c r="M198" s="268">
        <f t="shared" si="40"/>
        <v>2.0114393622493393E-3</v>
      </c>
      <c r="N198" s="268">
        <f t="shared" si="40"/>
        <v>1.8302473363578204E-3</v>
      </c>
      <c r="O198" s="268">
        <f t="shared" si="40"/>
        <v>1.9023858186332106E-3</v>
      </c>
      <c r="P198" s="268">
        <f t="shared" si="40"/>
        <v>1.8638674359054918E-3</v>
      </c>
      <c r="Q198" s="268">
        <f t="shared" si="40"/>
        <v>2.0490631282868402E-3</v>
      </c>
      <c r="R198" s="268">
        <f t="shared" si="40"/>
        <v>1.9405973830389706E-3</v>
      </c>
      <c r="S198" s="268">
        <f t="shared" si="40"/>
        <v>2.1532818177955899E-3</v>
      </c>
      <c r="T198" s="268">
        <f t="shared" si="40"/>
        <v>2.5554049606717989E-3</v>
      </c>
      <c r="U198" s="268">
        <f t="shared" si="40"/>
        <v>2.8161757938156722E-3</v>
      </c>
      <c r="V198" s="268">
        <f t="shared" si="40"/>
        <v>2.8875171279638501E-3</v>
      </c>
      <c r="W198" s="268">
        <f t="shared" si="40"/>
        <v>2.9437088125806744E-3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3.7850900552358676E-3</v>
      </c>
      <c r="C199" s="269">
        <f t="shared" si="41"/>
        <v>3.7349350644387356E-3</v>
      </c>
      <c r="D199" s="269">
        <f t="shared" si="41"/>
        <v>3.6853544432593381E-3</v>
      </c>
      <c r="E199" s="269">
        <f t="shared" si="41"/>
        <v>3.5358119945950507E-3</v>
      </c>
      <c r="F199" s="269">
        <f t="shared" si="41"/>
        <v>3.5160499192124482E-3</v>
      </c>
      <c r="G199" s="269">
        <f t="shared" si="41"/>
        <v>3.6262909105978383E-3</v>
      </c>
      <c r="H199" s="269">
        <f t="shared" si="41"/>
        <v>3.8981401297672009E-3</v>
      </c>
      <c r="I199" s="269">
        <f t="shared" si="41"/>
        <v>3.8964515468501858E-3</v>
      </c>
      <c r="J199" s="269">
        <f t="shared" si="41"/>
        <v>4.0458146741107585E-3</v>
      </c>
      <c r="K199" s="269">
        <f t="shared" si="41"/>
        <v>4.2031339494702346E-3</v>
      </c>
      <c r="L199" s="269">
        <f t="shared" si="41"/>
        <v>4.1686032882205081E-3</v>
      </c>
      <c r="M199" s="269">
        <f t="shared" si="41"/>
        <v>4.3257815493888546E-3</v>
      </c>
      <c r="N199" s="269">
        <f t="shared" si="41"/>
        <v>3.9361117749933568E-3</v>
      </c>
      <c r="O199" s="269">
        <f t="shared" si="41"/>
        <v>4.0912520797345524E-3</v>
      </c>
      <c r="P199" s="269">
        <f t="shared" si="41"/>
        <v>4.0084148277432542E-3</v>
      </c>
      <c r="Q199" s="269">
        <f t="shared" si="41"/>
        <v>4.4066948475961322E-3</v>
      </c>
      <c r="R199" s="269">
        <f t="shared" si="41"/>
        <v>4.1842091531379064E-3</v>
      </c>
      <c r="S199" s="269">
        <f t="shared" si="41"/>
        <v>4.630826527943826E-3</v>
      </c>
      <c r="T199" s="269">
        <f t="shared" si="41"/>
        <v>5.4956285720337483E-3</v>
      </c>
      <c r="U199" s="269">
        <f t="shared" si="41"/>
        <v>6.1407082363852394E-3</v>
      </c>
      <c r="V199" s="269">
        <f t="shared" si="41"/>
        <v>6.3463545791408258E-3</v>
      </c>
      <c r="W199" s="269">
        <f t="shared" si="41"/>
        <v>6.343290919692773E-3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2.434706720323539E-2</v>
      </c>
      <c r="C200" s="269">
        <f t="shared" si="42"/>
        <v>2.4024452175932076E-2</v>
      </c>
      <c r="D200" s="269">
        <f t="shared" si="42"/>
        <v>2.370553170159273E-2</v>
      </c>
      <c r="E200" s="269">
        <f t="shared" si="42"/>
        <v>2.2743620625704515E-2</v>
      </c>
      <c r="F200" s="269">
        <f t="shared" si="42"/>
        <v>2.2616503814639453E-2</v>
      </c>
      <c r="G200" s="269">
        <f t="shared" si="42"/>
        <v>2.3325613713385075E-2</v>
      </c>
      <c r="H200" s="269">
        <f t="shared" si="42"/>
        <v>2.5074246140005408E-2</v>
      </c>
      <c r="I200" s="269">
        <f t="shared" si="42"/>
        <v>2.5063384564413052E-2</v>
      </c>
      <c r="J200" s="269">
        <f t="shared" si="42"/>
        <v>2.6024142180224093E-2</v>
      </c>
      <c r="K200" s="269">
        <f t="shared" si="42"/>
        <v>2.7036076616035763E-2</v>
      </c>
      <c r="L200" s="269">
        <f t="shared" si="42"/>
        <v>2.6813962923164368E-2</v>
      </c>
      <c r="M200" s="269">
        <f t="shared" si="42"/>
        <v>2.7824990304734797E-2</v>
      </c>
      <c r="N200" s="269">
        <f t="shared" si="42"/>
        <v>2.5318493485417894E-2</v>
      </c>
      <c r="O200" s="269">
        <f t="shared" si="42"/>
        <v>2.6316411994711846E-2</v>
      </c>
      <c r="P200" s="269">
        <f t="shared" si="42"/>
        <v>2.578357285172405E-2</v>
      </c>
      <c r="Q200" s="269">
        <f t="shared" si="42"/>
        <v>2.8345453881648382E-2</v>
      </c>
      <c r="R200" s="269">
        <f t="shared" si="42"/>
        <v>2.6795162854169396E-2</v>
      </c>
      <c r="S200" s="269">
        <f t="shared" si="42"/>
        <v>2.9787149852990136E-2</v>
      </c>
      <c r="T200" s="269">
        <f t="shared" si="42"/>
        <v>3.5349869148354598E-2</v>
      </c>
      <c r="U200" s="269">
        <f t="shared" si="42"/>
        <v>3.8886880033011155E-2</v>
      </c>
      <c r="V200" s="269">
        <f t="shared" si="42"/>
        <v>3.9810127353007464E-2</v>
      </c>
      <c r="W200" s="269">
        <f t="shared" si="42"/>
        <v>4.0530425234238346E-2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3.3955137515008733E-2</v>
      </c>
      <c r="C201" s="269">
        <f t="shared" si="43"/>
        <v>3.3505209089336317E-2</v>
      </c>
      <c r="D201" s="269">
        <f t="shared" si="43"/>
        <v>3.3060433196118857E-2</v>
      </c>
      <c r="E201" s="269">
        <f t="shared" si="43"/>
        <v>3.1718923658795431E-2</v>
      </c>
      <c r="F201" s="269">
        <f t="shared" si="43"/>
        <v>3.15416428075063E-2</v>
      </c>
      <c r="G201" s="269">
        <f t="shared" si="43"/>
        <v>3.2530588372250209E-2</v>
      </c>
      <c r="H201" s="269">
        <f t="shared" si="43"/>
        <v>3.4969282692739294E-2</v>
      </c>
      <c r="I201" s="269">
        <f t="shared" si="43"/>
        <v>3.495413481928953E-2</v>
      </c>
      <c r="J201" s="269">
        <f t="shared" si="43"/>
        <v>3.6294035707192814E-2</v>
      </c>
      <c r="K201" s="269">
        <f t="shared" si="43"/>
        <v>3.7705309296629179E-2</v>
      </c>
      <c r="L201" s="269">
        <f t="shared" si="43"/>
        <v>3.7395542994081946E-2</v>
      </c>
      <c r="M201" s="269">
        <f t="shared" si="43"/>
        <v>3.8805551578939397E-2</v>
      </c>
      <c r="N201" s="269">
        <f t="shared" si="43"/>
        <v>3.5309917239476643E-2</v>
      </c>
      <c r="O201" s="269">
        <f t="shared" si="43"/>
        <v>3.6701643804692902E-2</v>
      </c>
      <c r="P201" s="269">
        <f t="shared" si="43"/>
        <v>3.5958530631245642E-2</v>
      </c>
      <c r="Q201" s="269">
        <f t="shared" si="43"/>
        <v>3.9531405423188268E-2</v>
      </c>
      <c r="R201" s="269">
        <f t="shared" si="43"/>
        <v>3.7535539475428002E-2</v>
      </c>
      <c r="S201" s="269">
        <f t="shared" si="43"/>
        <v>4.1542037116653122E-2</v>
      </c>
      <c r="T201" s="269">
        <f t="shared" si="43"/>
        <v>4.9299969398796453E-2</v>
      </c>
      <c r="U201" s="269">
        <f t="shared" si="43"/>
        <v>5.5080495964905836E-2</v>
      </c>
      <c r="V201" s="269">
        <f t="shared" si="43"/>
        <v>5.6931628920069088E-2</v>
      </c>
      <c r="W201" s="269">
        <f t="shared" si="43"/>
        <v>5.6904145563969277E-2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4.1423572996025872E-2</v>
      </c>
      <c r="C202" s="270">
        <f t="shared" si="44"/>
        <v>3.8903245622968465E-2</v>
      </c>
      <c r="D202" s="270">
        <f t="shared" si="44"/>
        <v>3.6128577449723087E-2</v>
      </c>
      <c r="E202" s="270">
        <f t="shared" si="44"/>
        <v>3.5487781381025416E-2</v>
      </c>
      <c r="F202" s="270">
        <f t="shared" si="44"/>
        <v>3.5903652222855693E-2</v>
      </c>
      <c r="G202" s="270">
        <f t="shared" si="44"/>
        <v>3.704912480680049E-2</v>
      </c>
      <c r="H202" s="270">
        <f t="shared" si="44"/>
        <v>3.6822725949204348E-2</v>
      </c>
      <c r="I202" s="270">
        <f t="shared" si="44"/>
        <v>3.5228998289984936E-2</v>
      </c>
      <c r="J202" s="270">
        <f t="shared" si="44"/>
        <v>3.6620260935347024E-2</v>
      </c>
      <c r="K202" s="270">
        <f t="shared" si="44"/>
        <v>3.6079271200094659E-2</v>
      </c>
      <c r="L202" s="270">
        <f t="shared" si="44"/>
        <v>3.7319761942348748E-2</v>
      </c>
      <c r="M202" s="270">
        <f t="shared" si="44"/>
        <v>3.872814001904383E-2</v>
      </c>
      <c r="N202" s="270">
        <f t="shared" si="44"/>
        <v>3.7771925763967318E-2</v>
      </c>
      <c r="O202" s="270">
        <f t="shared" si="44"/>
        <v>4.016439471242695E-2</v>
      </c>
      <c r="P202" s="270">
        <f t="shared" si="44"/>
        <v>3.7971802453861669E-2</v>
      </c>
      <c r="Q202" s="270">
        <f t="shared" si="44"/>
        <v>4.0859491120183909E-2</v>
      </c>
      <c r="R202" s="270">
        <f t="shared" si="44"/>
        <v>4.1528750361320914E-2</v>
      </c>
      <c r="S202" s="270">
        <f t="shared" si="44"/>
        <v>4.2813601311181095E-2</v>
      </c>
      <c r="T202" s="270">
        <f t="shared" si="44"/>
        <v>4.0952453179359E-2</v>
      </c>
      <c r="U202" s="270">
        <f t="shared" si="44"/>
        <v>4.096987852539466E-2</v>
      </c>
      <c r="V202" s="270">
        <f t="shared" si="44"/>
        <v>4.1482678952969823E-2</v>
      </c>
      <c r="W202" s="270">
        <f t="shared" si="44"/>
        <v>4.1265607397633228E-2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0.60673545796723682</v>
      </c>
      <c r="C203" s="271">
        <f t="shared" si="45"/>
        <v>0.62024541580468695</v>
      </c>
      <c r="D203" s="271">
        <f t="shared" si="45"/>
        <v>0.63512371045241123</v>
      </c>
      <c r="E203" s="271">
        <f t="shared" si="45"/>
        <v>0.64228674086113557</v>
      </c>
      <c r="F203" s="271">
        <f t="shared" si="45"/>
        <v>0.6408266355969795</v>
      </c>
      <c r="G203" s="271">
        <f t="shared" si="45"/>
        <v>0.63224024547495983</v>
      </c>
      <c r="H203" s="271">
        <f t="shared" si="45"/>
        <v>0.62594022656653214</v>
      </c>
      <c r="I203" s="271">
        <f t="shared" si="45"/>
        <v>0.63379347011434217</v>
      </c>
      <c r="J203" s="271">
        <f t="shared" si="45"/>
        <v>0.62298957610434935</v>
      </c>
      <c r="K203" s="271">
        <f t="shared" si="45"/>
        <v>0.62133019903977171</v>
      </c>
      <c r="L203" s="271">
        <f t="shared" si="45"/>
        <v>0.61607971186329413</v>
      </c>
      <c r="M203" s="271">
        <f t="shared" si="45"/>
        <v>0.60500766702539455</v>
      </c>
      <c r="N203" s="271">
        <f t="shared" si="45"/>
        <v>0.6200269462024105</v>
      </c>
      <c r="O203" s="271">
        <f t="shared" si="45"/>
        <v>0.60424848135815301</v>
      </c>
      <c r="P203" s="271">
        <f t="shared" si="45"/>
        <v>0.61712569635592551</v>
      </c>
      <c r="Q203" s="271">
        <f t="shared" si="45"/>
        <v>0.59238082646721268</v>
      </c>
      <c r="R203" s="271">
        <f t="shared" si="45"/>
        <v>0.59535114323399319</v>
      </c>
      <c r="S203" s="271">
        <f t="shared" si="45"/>
        <v>0.57719867651962831</v>
      </c>
      <c r="T203" s="271">
        <f t="shared" si="45"/>
        <v>0.5636770603823964</v>
      </c>
      <c r="U203" s="271">
        <f t="shared" si="45"/>
        <v>0.54884927039194287</v>
      </c>
      <c r="V203" s="271">
        <f t="shared" si="45"/>
        <v>0.54201458518120049</v>
      </c>
      <c r="W203" s="271">
        <f t="shared" si="45"/>
        <v>0.54133002421080489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0.60657914182692629</v>
      </c>
      <c r="C204" s="320">
        <f t="shared" si="46"/>
        <v>0.62009117095844457</v>
      </c>
      <c r="D204" s="320">
        <f t="shared" si="46"/>
        <v>0.63497151317999756</v>
      </c>
      <c r="E204" s="320">
        <f t="shared" si="46"/>
        <v>0.64214071937266548</v>
      </c>
      <c r="F204" s="320">
        <f t="shared" si="46"/>
        <v>0.64068143024004209</v>
      </c>
      <c r="G204" s="320">
        <f t="shared" si="46"/>
        <v>0.63209048740037876</v>
      </c>
      <c r="H204" s="320">
        <f t="shared" si="46"/>
        <v>0.62577924169943966</v>
      </c>
      <c r="I204" s="320">
        <f t="shared" si="46"/>
        <v>0.63363255498212012</v>
      </c>
      <c r="J204" s="320">
        <f t="shared" si="46"/>
        <v>0.62282249259377487</v>
      </c>
      <c r="K204" s="320">
        <f t="shared" si="46"/>
        <v>0.62115661857891036</v>
      </c>
      <c r="L204" s="320">
        <f t="shared" si="46"/>
        <v>0.61590755744503956</v>
      </c>
      <c r="M204" s="320">
        <f t="shared" si="46"/>
        <v>0.60482902148043804</v>
      </c>
      <c r="N204" s="320">
        <f t="shared" si="46"/>
        <v>0.61986439318741771</v>
      </c>
      <c r="O204" s="320">
        <f t="shared" si="46"/>
        <v>0.60407952137970888</v>
      </c>
      <c r="P204" s="320">
        <f t="shared" si="46"/>
        <v>0.6169601573791792</v>
      </c>
      <c r="Q204" s="320">
        <f t="shared" si="46"/>
        <v>0.59219799973905107</v>
      </c>
      <c r="R204" s="320">
        <f t="shared" si="46"/>
        <v>0.59517527046809937</v>
      </c>
      <c r="S204" s="320">
        <f t="shared" si="46"/>
        <v>0.57702147014823613</v>
      </c>
      <c r="T204" s="320">
        <f t="shared" si="46"/>
        <v>0.56349467995864699</v>
      </c>
      <c r="U204" s="320">
        <f t="shared" si="46"/>
        <v>0.54868003797111575</v>
      </c>
      <c r="V204" s="320">
        <f t="shared" si="46"/>
        <v>0.54183968533129523</v>
      </c>
      <c r="W204" s="320">
        <f t="shared" si="46"/>
        <v>0.54115520879261092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1.5631614031057456E-4</v>
      </c>
      <c r="C205" s="320">
        <f t="shared" si="47"/>
        <v>1.54244846242452E-4</v>
      </c>
      <c r="D205" s="320">
        <f t="shared" si="47"/>
        <v>1.5219727241359599E-4</v>
      </c>
      <c r="E205" s="320">
        <f t="shared" si="47"/>
        <v>1.4602148847010497E-4</v>
      </c>
      <c r="F205" s="320">
        <f t="shared" si="47"/>
        <v>1.4520535693736582E-4</v>
      </c>
      <c r="G205" s="320">
        <f t="shared" si="47"/>
        <v>1.49758074581042E-4</v>
      </c>
      <c r="H205" s="320">
        <f t="shared" si="47"/>
        <v>1.6098486709241594E-4</v>
      </c>
      <c r="I205" s="320">
        <f t="shared" si="47"/>
        <v>1.6091513222208791E-4</v>
      </c>
      <c r="J205" s="320">
        <f t="shared" si="47"/>
        <v>1.6708351057435265E-4</v>
      </c>
      <c r="K205" s="320">
        <f t="shared" si="47"/>
        <v>1.7358046086134318E-4</v>
      </c>
      <c r="L205" s="320">
        <f t="shared" si="47"/>
        <v>1.721544182546521E-4</v>
      </c>
      <c r="M205" s="320">
        <f t="shared" si="47"/>
        <v>1.7864554495653241E-4</v>
      </c>
      <c r="N205" s="320">
        <f t="shared" si="47"/>
        <v>1.6255301499282969E-4</v>
      </c>
      <c r="O205" s="320">
        <f t="shared" si="47"/>
        <v>1.6895997844412313E-4</v>
      </c>
      <c r="P205" s="320">
        <f t="shared" si="47"/>
        <v>1.655389767463424E-4</v>
      </c>
      <c r="Q205" s="320">
        <f t="shared" si="47"/>
        <v>1.8282672816153828E-4</v>
      </c>
      <c r="R205" s="320">
        <f t="shared" si="47"/>
        <v>1.7587276589384134E-4</v>
      </c>
      <c r="S205" s="320">
        <f t="shared" si="47"/>
        <v>1.7720637139222119E-4</v>
      </c>
      <c r="T205" s="320">
        <f t="shared" si="47"/>
        <v>1.8238042374940441E-4</v>
      </c>
      <c r="U205" s="320">
        <f t="shared" si="47"/>
        <v>1.6923242082719439E-4</v>
      </c>
      <c r="V205" s="320">
        <f t="shared" si="47"/>
        <v>1.748998499052568E-4</v>
      </c>
      <c r="W205" s="320">
        <f t="shared" si="47"/>
        <v>1.7481541819395807E-4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0.11021080396040317</v>
      </c>
      <c r="C206" s="271">
        <f t="shared" si="48"/>
        <v>0.10416708460876541</v>
      </c>
      <c r="D206" s="271">
        <f t="shared" si="48"/>
        <v>9.7323258947089542E-2</v>
      </c>
      <c r="E206" s="271">
        <f t="shared" si="48"/>
        <v>9.5771157993126105E-2</v>
      </c>
      <c r="F206" s="271">
        <f t="shared" si="48"/>
        <v>9.6766194617347936E-2</v>
      </c>
      <c r="G206" s="271">
        <f t="shared" si="48"/>
        <v>9.9594476994305556E-2</v>
      </c>
      <c r="H206" s="271">
        <f t="shared" si="48"/>
        <v>9.9034762948740945E-2</v>
      </c>
      <c r="I206" s="271">
        <f t="shared" si="48"/>
        <v>9.5024557431315076E-2</v>
      </c>
      <c r="J206" s="271">
        <f t="shared" si="48"/>
        <v>9.842339032453605E-2</v>
      </c>
      <c r="K206" s="271">
        <f t="shared" si="48"/>
        <v>9.7030935781461131E-2</v>
      </c>
      <c r="L206" s="271">
        <f t="shared" si="48"/>
        <v>0.10029848087509148</v>
      </c>
      <c r="M206" s="271">
        <f t="shared" si="48"/>
        <v>0.10371336355545251</v>
      </c>
      <c r="N206" s="271">
        <f t="shared" si="48"/>
        <v>0.10163930470928473</v>
      </c>
      <c r="O206" s="271">
        <f t="shared" si="48"/>
        <v>0.10744772220659199</v>
      </c>
      <c r="P206" s="271">
        <f t="shared" si="48"/>
        <v>0.102088333562839</v>
      </c>
      <c r="Q206" s="271">
        <f t="shared" si="48"/>
        <v>0.10902326940518668</v>
      </c>
      <c r="R206" s="271">
        <f t="shared" si="48"/>
        <v>0.11081161931453738</v>
      </c>
      <c r="S206" s="271">
        <f t="shared" si="48"/>
        <v>0.11379772273116387</v>
      </c>
      <c r="T206" s="271">
        <f t="shared" si="48"/>
        <v>0.10904289877389622</v>
      </c>
      <c r="U206" s="271">
        <f t="shared" si="48"/>
        <v>0.10896528755571591</v>
      </c>
      <c r="V206" s="271">
        <f t="shared" si="48"/>
        <v>0.11014468732932073</v>
      </c>
      <c r="W206" s="271">
        <f t="shared" si="48"/>
        <v>0.10952554821226955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0.10944702603236015</v>
      </c>
      <c r="C207" s="320">
        <f t="shared" si="49"/>
        <v>0.10331630593295338</v>
      </c>
      <c r="D207" s="320">
        <f t="shared" si="49"/>
        <v>9.6347895494289015E-2</v>
      </c>
      <c r="E207" s="320">
        <f t="shared" si="49"/>
        <v>9.4863754571537978E-2</v>
      </c>
      <c r="F207" s="320">
        <f t="shared" si="49"/>
        <v>9.5897267093650304E-2</v>
      </c>
      <c r="G207" s="320">
        <f t="shared" si="49"/>
        <v>9.8714409846625967E-2</v>
      </c>
      <c r="H207" s="320">
        <f t="shared" si="49"/>
        <v>9.7941778406927027E-2</v>
      </c>
      <c r="I207" s="320">
        <f t="shared" si="49"/>
        <v>9.3815166033057659E-2</v>
      </c>
      <c r="J207" s="320">
        <f t="shared" si="49"/>
        <v>9.7194568334917839E-2</v>
      </c>
      <c r="K207" s="320">
        <f t="shared" si="49"/>
        <v>9.5597958890982188E-2</v>
      </c>
      <c r="L207" s="320">
        <f t="shared" si="49"/>
        <v>9.9004215234434062E-2</v>
      </c>
      <c r="M207" s="320">
        <f t="shared" si="49"/>
        <v>0.10240231611827248</v>
      </c>
      <c r="N207" s="320">
        <f t="shared" si="49"/>
        <v>0.10056486266971984</v>
      </c>
      <c r="O207" s="320">
        <f t="shared" si="49"/>
        <v>0.10641822105523903</v>
      </c>
      <c r="P207" s="320">
        <f t="shared" si="49"/>
        <v>0.10097835423976619</v>
      </c>
      <c r="Q207" s="320">
        <f t="shared" si="49"/>
        <v>0.10779060558579466</v>
      </c>
      <c r="R207" s="320">
        <f t="shared" si="49"/>
        <v>0.10974192684993603</v>
      </c>
      <c r="S207" s="320">
        <f t="shared" si="49"/>
        <v>0.11279015742266893</v>
      </c>
      <c r="T207" s="320">
        <f t="shared" si="49"/>
        <v>0.1078423648373241</v>
      </c>
      <c r="U207" s="320">
        <f t="shared" si="49"/>
        <v>0.10800279716613698</v>
      </c>
      <c r="V207" s="320">
        <f t="shared" si="49"/>
        <v>0.10912437680983927</v>
      </c>
      <c r="W207" s="320">
        <f t="shared" si="49"/>
        <v>0.10849977059843303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7.6377792804304431E-4</v>
      </c>
      <c r="C208" s="320">
        <f t="shared" si="50"/>
        <v>8.5077867581196428E-4</v>
      </c>
      <c r="D208" s="320">
        <f t="shared" si="50"/>
        <v>9.7536345280059013E-4</v>
      </c>
      <c r="E208" s="320">
        <f t="shared" si="50"/>
        <v>9.0740342158813179E-4</v>
      </c>
      <c r="F208" s="320">
        <f t="shared" si="50"/>
        <v>8.6892752369762012E-4</v>
      </c>
      <c r="G208" s="320">
        <f t="shared" si="50"/>
        <v>8.8006714767959262E-4</v>
      </c>
      <c r="H208" s="320">
        <f t="shared" si="50"/>
        <v>1.0929845418139279E-3</v>
      </c>
      <c r="I208" s="320">
        <f t="shared" si="50"/>
        <v>1.2093913982574138E-3</v>
      </c>
      <c r="J208" s="320">
        <f t="shared" si="50"/>
        <v>1.2288219896182096E-3</v>
      </c>
      <c r="K208" s="320">
        <f t="shared" si="50"/>
        <v>1.4329768904789465E-3</v>
      </c>
      <c r="L208" s="320">
        <f t="shared" si="50"/>
        <v>1.2942656406574227E-3</v>
      </c>
      <c r="M208" s="320">
        <f t="shared" si="50"/>
        <v>1.3110474371800297E-3</v>
      </c>
      <c r="N208" s="320">
        <f t="shared" si="50"/>
        <v>1.074442039564897E-3</v>
      </c>
      <c r="O208" s="320">
        <f t="shared" si="50"/>
        <v>1.0295011513529559E-3</v>
      </c>
      <c r="P208" s="320">
        <f t="shared" si="50"/>
        <v>1.109979323072834E-3</v>
      </c>
      <c r="Q208" s="320">
        <f t="shared" si="50"/>
        <v>1.2326638193920197E-3</v>
      </c>
      <c r="R208" s="320">
        <f t="shared" si="50"/>
        <v>1.0696924646013473E-3</v>
      </c>
      <c r="S208" s="320">
        <f t="shared" si="50"/>
        <v>1.0075653084949383E-3</v>
      </c>
      <c r="T208" s="320">
        <f t="shared" si="50"/>
        <v>1.2005339365721091E-3</v>
      </c>
      <c r="U208" s="320">
        <f t="shared" si="50"/>
        <v>9.6249038957894981E-4</v>
      </c>
      <c r="V208" s="320">
        <f t="shared" si="50"/>
        <v>1.0203105194814717E-3</v>
      </c>
      <c r="W208" s="320">
        <f t="shared" si="50"/>
        <v>1.0257776138365151E-3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0.13394045749368136</v>
      </c>
      <c r="C209" s="271">
        <f t="shared" si="51"/>
        <v>0.13042150748725051</v>
      </c>
      <c r="D209" s="271">
        <f t="shared" si="51"/>
        <v>0.12657232637402044</v>
      </c>
      <c r="E209" s="271">
        <f t="shared" si="51"/>
        <v>0.1258568295574557</v>
      </c>
      <c r="F209" s="271">
        <f t="shared" si="51"/>
        <v>0.12646827873878244</v>
      </c>
      <c r="G209" s="271">
        <f t="shared" si="51"/>
        <v>0.12794444423797133</v>
      </c>
      <c r="H209" s="271">
        <f t="shared" si="51"/>
        <v>0.12729618598440817</v>
      </c>
      <c r="I209" s="271">
        <f t="shared" si="51"/>
        <v>0.12509491753507559</v>
      </c>
      <c r="J209" s="271">
        <f t="shared" si="51"/>
        <v>0.12685918131547549</v>
      </c>
      <c r="K209" s="271">
        <f t="shared" si="51"/>
        <v>0.12597610736570683</v>
      </c>
      <c r="L209" s="271">
        <f t="shared" si="51"/>
        <v>0.12770099155686646</v>
      </c>
      <c r="M209" s="271">
        <f t="shared" si="51"/>
        <v>0.12947789234390186</v>
      </c>
      <c r="N209" s="271">
        <f t="shared" si="51"/>
        <v>0.12857539238715943</v>
      </c>
      <c r="O209" s="271">
        <f t="shared" si="51"/>
        <v>0.13173906944960326</v>
      </c>
      <c r="P209" s="271">
        <f t="shared" si="51"/>
        <v>0.12877064042713637</v>
      </c>
      <c r="Q209" s="271">
        <f t="shared" si="51"/>
        <v>0.13236140934345839</v>
      </c>
      <c r="R209" s="271">
        <f t="shared" si="51"/>
        <v>0.13364965332757875</v>
      </c>
      <c r="S209" s="271">
        <f t="shared" si="51"/>
        <v>0.13443821879797935</v>
      </c>
      <c r="T209" s="271">
        <f t="shared" si="51"/>
        <v>0.12997129883932471</v>
      </c>
      <c r="U209" s="271">
        <f t="shared" si="51"/>
        <v>0.1283335991450204</v>
      </c>
      <c r="V209" s="271">
        <f t="shared" si="51"/>
        <v>0.12882274054372342</v>
      </c>
      <c r="W209" s="271">
        <f t="shared" si="51"/>
        <v>0.12835475190938769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7.4257135878297395E-2</v>
      </c>
      <c r="C210" s="320">
        <f t="shared" si="52"/>
        <v>6.8909089157138517E-2</v>
      </c>
      <c r="D210" s="320">
        <f t="shared" si="52"/>
        <v>6.2933605168888518E-2</v>
      </c>
      <c r="E210" s="320">
        <f t="shared" si="52"/>
        <v>6.2130547595389843E-2</v>
      </c>
      <c r="F210" s="320">
        <f t="shared" si="52"/>
        <v>6.3154783433355927E-2</v>
      </c>
      <c r="G210" s="320">
        <f t="shared" si="52"/>
        <v>6.5260553177653419E-2</v>
      </c>
      <c r="H210" s="320">
        <f t="shared" si="52"/>
        <v>6.3542185861529932E-2</v>
      </c>
      <c r="I210" s="320">
        <f t="shared" si="52"/>
        <v>5.984946151358124E-2</v>
      </c>
      <c r="J210" s="320">
        <f t="shared" si="52"/>
        <v>6.237068635193125E-2</v>
      </c>
      <c r="K210" s="320">
        <f t="shared" si="52"/>
        <v>6.0189903069980899E-2</v>
      </c>
      <c r="L210" s="320">
        <f t="shared" si="52"/>
        <v>6.3319831842878205E-2</v>
      </c>
      <c r="M210" s="320">
        <f t="shared" si="52"/>
        <v>6.5862141081974343E-2</v>
      </c>
      <c r="N210" s="320">
        <f t="shared" si="52"/>
        <v>6.5459143853731236E-2</v>
      </c>
      <c r="O210" s="320">
        <f t="shared" si="52"/>
        <v>7.0250499185158091E-2</v>
      </c>
      <c r="P210" s="320">
        <f t="shared" si="52"/>
        <v>6.5609612794245487E-2</v>
      </c>
      <c r="Q210" s="320">
        <f t="shared" si="52"/>
        <v>7.0346463293876477E-2</v>
      </c>
      <c r="R210" s="320">
        <f t="shared" si="52"/>
        <v>7.260567192190294E-2</v>
      </c>
      <c r="S210" s="320">
        <f t="shared" si="52"/>
        <v>7.5414423030142799E-2</v>
      </c>
      <c r="T210" s="320">
        <f t="shared" si="52"/>
        <v>7.0662731953219163E-2</v>
      </c>
      <c r="U210" s="320">
        <f t="shared" si="52"/>
        <v>7.2163977765546949E-2</v>
      </c>
      <c r="V210" s="320">
        <f t="shared" si="52"/>
        <v>7.2786032331838543E-2</v>
      </c>
      <c r="W210" s="320">
        <f t="shared" si="52"/>
        <v>7.2334558009050365E-2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5.3059160945440734E-2</v>
      </c>
      <c r="C211" s="320">
        <f t="shared" si="53"/>
        <v>5.4241095632857443E-2</v>
      </c>
      <c r="D211" s="320">
        <f t="shared" si="53"/>
        <v>5.5542720463672854E-2</v>
      </c>
      <c r="E211" s="320">
        <f t="shared" si="53"/>
        <v>5.6169830825697716E-2</v>
      </c>
      <c r="F211" s="320">
        <f t="shared" si="53"/>
        <v>5.6042182755372386E-2</v>
      </c>
      <c r="G211" s="320">
        <f t="shared" si="53"/>
        <v>5.5290709143157715E-2</v>
      </c>
      <c r="H211" s="320">
        <f t="shared" si="53"/>
        <v>5.4738646966400725E-2</v>
      </c>
      <c r="I211" s="320">
        <f t="shared" si="53"/>
        <v>5.5425598074158394E-2</v>
      </c>
      <c r="J211" s="320">
        <f t="shared" si="53"/>
        <v>5.4480011916405002E-2</v>
      </c>
      <c r="K211" s="320">
        <f t="shared" si="53"/>
        <v>5.4334293293104984E-2</v>
      </c>
      <c r="L211" s="320">
        <f t="shared" si="53"/>
        <v>5.3875143348259102E-2</v>
      </c>
      <c r="M211" s="320">
        <f t="shared" si="53"/>
        <v>5.2906073061708796E-2</v>
      </c>
      <c r="N211" s="320">
        <f t="shared" si="53"/>
        <v>5.4221258751860346E-2</v>
      </c>
      <c r="O211" s="320">
        <f t="shared" si="53"/>
        <v>5.2840512207846552E-2</v>
      </c>
      <c r="P211" s="320">
        <f t="shared" si="53"/>
        <v>5.3967217185728132E-2</v>
      </c>
      <c r="Q211" s="320">
        <f t="shared" si="53"/>
        <v>5.1801202535724199E-2</v>
      </c>
      <c r="R211" s="320">
        <f t="shared" si="53"/>
        <v>5.2061632669069914E-2</v>
      </c>
      <c r="S211" s="320">
        <f t="shared" si="53"/>
        <v>5.0473669373724925E-2</v>
      </c>
      <c r="T211" s="320">
        <f t="shared" si="53"/>
        <v>4.9290443495593105E-2</v>
      </c>
      <c r="U211" s="320">
        <f t="shared" si="53"/>
        <v>4.7994565646582311E-2</v>
      </c>
      <c r="V211" s="320">
        <f t="shared" si="53"/>
        <v>4.7396221017476418E-2</v>
      </c>
      <c r="W211" s="320">
        <f t="shared" si="53"/>
        <v>4.7336347955042921E-2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6.6241606699432168E-3</v>
      </c>
      <c r="C212" s="320">
        <f t="shared" si="54"/>
        <v>7.2713226972545477E-3</v>
      </c>
      <c r="D212" s="320">
        <f t="shared" si="54"/>
        <v>8.0960007414590494E-3</v>
      </c>
      <c r="E212" s="320">
        <f t="shared" si="54"/>
        <v>7.5564511363681534E-3</v>
      </c>
      <c r="F212" s="320">
        <f t="shared" si="54"/>
        <v>7.2713125500541475E-3</v>
      </c>
      <c r="G212" s="320">
        <f t="shared" si="54"/>
        <v>7.3931819171601763E-3</v>
      </c>
      <c r="H212" s="320">
        <f t="shared" si="54"/>
        <v>9.0153531564775135E-3</v>
      </c>
      <c r="I212" s="320">
        <f t="shared" si="54"/>
        <v>9.8198579473359523E-3</v>
      </c>
      <c r="J212" s="320">
        <f t="shared" si="54"/>
        <v>1.0008483047139253E-2</v>
      </c>
      <c r="K212" s="320">
        <f t="shared" si="54"/>
        <v>1.1451911002620926E-2</v>
      </c>
      <c r="L212" s="320">
        <f t="shared" si="54"/>
        <v>1.0506016365729162E-2</v>
      </c>
      <c r="M212" s="320">
        <f t="shared" si="54"/>
        <v>1.0709678200218701E-2</v>
      </c>
      <c r="N212" s="320">
        <f t="shared" si="54"/>
        <v>8.8949897815678199E-3</v>
      </c>
      <c r="O212" s="320">
        <f t="shared" si="54"/>
        <v>8.6480580565986218E-3</v>
      </c>
      <c r="P212" s="320">
        <f t="shared" si="54"/>
        <v>9.1938104471627636E-3</v>
      </c>
      <c r="Q212" s="320">
        <f t="shared" si="54"/>
        <v>1.0213743513857711E-2</v>
      </c>
      <c r="R212" s="320">
        <f t="shared" si="54"/>
        <v>8.9823487366058712E-3</v>
      </c>
      <c r="S212" s="320">
        <f t="shared" si="54"/>
        <v>8.5501263941116182E-3</v>
      </c>
      <c r="T212" s="320">
        <f t="shared" si="54"/>
        <v>1.0018123390512442E-2</v>
      </c>
      <c r="U212" s="320">
        <f t="shared" si="54"/>
        <v>8.1750557328911615E-3</v>
      </c>
      <c r="V212" s="320">
        <f t="shared" si="54"/>
        <v>8.6404871944084465E-3</v>
      </c>
      <c r="W212" s="320">
        <f t="shared" si="54"/>
        <v>8.6838459452944008E-3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4.3842388859781145E-2</v>
      </c>
      <c r="C213" s="321">
        <f t="shared" si="55"/>
        <v>4.3261447699148831E-2</v>
      </c>
      <c r="D213" s="321">
        <f t="shared" si="55"/>
        <v>4.268715941487148E-2</v>
      </c>
      <c r="E213" s="321">
        <f t="shared" si="55"/>
        <v>4.0955021449933453E-2</v>
      </c>
      <c r="F213" s="321">
        <f t="shared" si="55"/>
        <v>4.072611894538089E-2</v>
      </c>
      <c r="G213" s="321">
        <f t="shared" si="55"/>
        <v>4.2003031341671264E-2</v>
      </c>
      <c r="H213" s="321">
        <f t="shared" si="55"/>
        <v>4.5151838636642842E-2</v>
      </c>
      <c r="I213" s="321">
        <f t="shared" si="55"/>
        <v>4.5132279918675931E-2</v>
      </c>
      <c r="J213" s="321">
        <f t="shared" si="55"/>
        <v>4.6862340818445675E-2</v>
      </c>
      <c r="K213" s="321">
        <f t="shared" si="55"/>
        <v>4.8684557131610635E-2</v>
      </c>
      <c r="L213" s="321">
        <f t="shared" si="55"/>
        <v>4.8284591303584506E-2</v>
      </c>
      <c r="M213" s="321">
        <f t="shared" si="55"/>
        <v>5.0105174260894732E-2</v>
      </c>
      <c r="N213" s="321">
        <f t="shared" si="55"/>
        <v>4.5591661100932164E-2</v>
      </c>
      <c r="O213" s="321">
        <f t="shared" si="55"/>
        <v>4.738863857545212E-2</v>
      </c>
      <c r="P213" s="321">
        <f t="shared" si="55"/>
        <v>4.6429141453618948E-2</v>
      </c>
      <c r="Q213" s="321">
        <f t="shared" si="55"/>
        <v>5.1042386383238783E-2</v>
      </c>
      <c r="R213" s="321">
        <f t="shared" si="55"/>
        <v>4.8203324896795387E-2</v>
      </c>
      <c r="S213" s="321">
        <f t="shared" si="55"/>
        <v>5.3638485324664725E-2</v>
      </c>
      <c r="T213" s="321">
        <f t="shared" si="55"/>
        <v>6.3655416745167309E-2</v>
      </c>
      <c r="U213" s="321">
        <f t="shared" si="55"/>
        <v>6.9957704353808367E-2</v>
      </c>
      <c r="V213" s="321">
        <f t="shared" si="55"/>
        <v>7.1559680012604224E-2</v>
      </c>
      <c r="W213" s="321">
        <f t="shared" si="55"/>
        <v>7.2802497739423766E-2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0.54606320721897317</v>
      </c>
      <c r="C217" s="324">
        <f>IF(C$5=0,0,(C$5-C$16)/(CHI_fec!C$5-CHI_fec!C$16))</f>
        <v>0.5482315831640544</v>
      </c>
      <c r="D217" s="324">
        <f>IF(D$5=0,0,(D$5-D$16)/(CHI_fec!D$5-CHI_fec!D$16))</f>
        <v>0.55026235346988128</v>
      </c>
      <c r="E217" s="324">
        <f>IF(E$5=0,0,(E$5-E$16)/(CHI_fec!E$5-CHI_fec!E$16))</f>
        <v>0.55486652380277757</v>
      </c>
      <c r="F217" s="324">
        <f>IF(F$5=0,0,(F$5-F$16)/(CHI_fec!F$5-CHI_fec!F$16))</f>
        <v>0.55997086693592235</v>
      </c>
      <c r="G217" s="324">
        <f>IF(G$5=0,0,(G$5-G$16)/(CHI_fec!G$5-CHI_fec!G$16))</f>
        <v>0.55854326853889391</v>
      </c>
      <c r="H217" s="324">
        <f>IF(H$5=0,0,(H$5-H$16)/(CHI_fec!H$5-CHI_fec!H$16))</f>
        <v>0.55264257708077635</v>
      </c>
      <c r="I217" s="324">
        <f>IF(I$5=0,0,(I$5-I$16)/(CHI_fec!I$5-CHI_fec!I$16))</f>
        <v>0.56303478799832551</v>
      </c>
      <c r="J217" s="324">
        <f>IF(J$5=0,0,(J$5-J$16)/(CHI_fec!J$5-CHI_fec!J$16))</f>
        <v>0.56229188130521235</v>
      </c>
      <c r="K217" s="324">
        <f>IF(K$5=0,0,(K$5-K$16)/(CHI_fec!K$5-CHI_fec!K$16))</f>
        <v>0.56129451847052581</v>
      </c>
      <c r="L217" s="324">
        <f>IF(L$5=0,0,(L$5-L$16)/(CHI_fec!L$5-CHI_fec!L$16))</f>
        <v>0.57376570548542405</v>
      </c>
      <c r="M217" s="324">
        <f>IF(M$5=0,0,(M$5-M$16)/(CHI_fec!M$5-CHI_fec!M$16))</f>
        <v>0.57416796691316729</v>
      </c>
      <c r="N217" s="324">
        <f>IF(N$5=0,0,(N$5-N$16)/(CHI_fec!N$5-CHI_fec!N$16))</f>
        <v>0.5790055749951698</v>
      </c>
      <c r="O217" s="324">
        <f>IF(O$5=0,0,(O$5-O$16)/(CHI_fec!O$5-CHI_fec!O$16))</f>
        <v>0.58138741950920902</v>
      </c>
      <c r="P217" s="324">
        <f>IF(P$5=0,0,(P$5-P$16)/(CHI_fec!P$5-CHI_fec!P$16))</f>
        <v>0.58354102410316699</v>
      </c>
      <c r="Q217" s="324">
        <f>IF(Q$5=0,0,(Q$5-Q$16)/(CHI_fec!Q$5-CHI_fec!Q$16))</f>
        <v>0.58232620744445762</v>
      </c>
      <c r="R217" s="324">
        <f>IF(R$5=0,0,(R$5-R$16)/(CHI_fec!R$5-CHI_fec!R$16))</f>
        <v>0.58108554086506303</v>
      </c>
      <c r="S217" s="324">
        <f>IF(S$5=0,0,(S$5-S$16)/(CHI_fec!S$5-CHI_fec!S$16))</f>
        <v>0.58397889182439289</v>
      </c>
      <c r="T217" s="324">
        <f>IF(T$5=0,0,(T$5-T$16)/(CHI_fec!T$5-CHI_fec!T$16))</f>
        <v>0.59426867818018236</v>
      </c>
      <c r="U217" s="324">
        <f>IF(U$5=0,0,(U$5-U$16)/(CHI_fec!U$5-CHI_fec!U$16))</f>
        <v>0.5967140326572502</v>
      </c>
      <c r="V217" s="324">
        <f>IF(V$5=0,0,(V$5-V$16)/(CHI_fec!V$5-CHI_fec!V$16))</f>
        <v>0.60002118574302765</v>
      </c>
      <c r="W217" s="324">
        <f>IF(W$5=0,0,(W$5-W$16)/(CHI_fec!W$5-CHI_fec!W$16))</f>
        <v>0.61247982749748164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0.41838280847178722</v>
      </c>
      <c r="C218" s="307">
        <f>IF(C$6=0,0,C$6/CHI_fec!C$6)</f>
        <v>0.41885945752791509</v>
      </c>
      <c r="D218" s="307">
        <f>IF(D$6=0,0,D$6/CHI_fec!D$6)</f>
        <v>0.4188594575279152</v>
      </c>
      <c r="E218" s="307">
        <f>IF(E$6=0,0,E$6/CHI_fec!E$6)</f>
        <v>0.42149466240181138</v>
      </c>
      <c r="F218" s="307">
        <f>IF(F$6=0,0,F$6/CHI_fec!F$6)</f>
        <v>0.42448309894967945</v>
      </c>
      <c r="G218" s="307">
        <f>IF(G$6=0,0,G$6/CHI_fec!G$6)</f>
        <v>0.42448309894967956</v>
      </c>
      <c r="H218" s="307">
        <f>IF(H$6=0,0,H$6/CHI_fec!H$6)</f>
        <v>0.42448309894967934</v>
      </c>
      <c r="I218" s="307">
        <f>IF(I$6=0,0,I$6/CHI_fec!I$6)</f>
        <v>0.4319229264514387</v>
      </c>
      <c r="J218" s="307">
        <f>IF(J$6=0,0,J$6/CHI_fec!J$6)</f>
        <v>0.43192292645143865</v>
      </c>
      <c r="K218" s="307">
        <f>IF(K$6=0,0,K$6/CHI_fec!K$6)</f>
        <v>0.43192292645143854</v>
      </c>
      <c r="L218" s="307">
        <f>IF(L$6=0,0,L$6/CHI_fec!L$6)</f>
        <v>0.44373063380629468</v>
      </c>
      <c r="M218" s="307">
        <f>IF(M$6=0,0,M$6/CHI_fec!M$6)</f>
        <v>0.44384029902686711</v>
      </c>
      <c r="N218" s="307">
        <f>IF(N$6=0,0,N$6/CHI_fec!N$6)</f>
        <v>0.44698391243005198</v>
      </c>
      <c r="O218" s="307">
        <f>IF(O$6=0,0,O$6/CHI_fec!O$6)</f>
        <v>0.4503722402322346</v>
      </c>
      <c r="P218" s="307">
        <f>IF(P$6=0,0,P$6/CHI_fec!P$6)</f>
        <v>0.4503722402322346</v>
      </c>
      <c r="Q218" s="307">
        <f>IF(Q$6=0,0,Q$6/CHI_fec!Q$6)</f>
        <v>0.45442692539735491</v>
      </c>
      <c r="R218" s="307">
        <f>IF(R$6=0,0,R$6/CHI_fec!R$6)</f>
        <v>0.45442692539735485</v>
      </c>
      <c r="S218" s="307">
        <f>IF(S$6=0,0,S$6/CHI_fec!S$6)</f>
        <v>0.45913779870178029</v>
      </c>
      <c r="T218" s="307">
        <f>IF(T$6=0,0,T$6/CHI_fec!T$6)</f>
        <v>0.46822401883160247</v>
      </c>
      <c r="U218" s="307">
        <f>IF(U$6=0,0,U$6/CHI_fec!U$6)</f>
        <v>0.46843728356487474</v>
      </c>
      <c r="V218" s="307">
        <f>IF(V$6=0,0,V$6/CHI_fec!V$6)</f>
        <v>0.4734770958840358</v>
      </c>
      <c r="W218" s="307">
        <f>IF(W$6=0,0,W$6/CHI_fec!W$6)</f>
        <v>0.48112938629563212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0.10962422170523214</v>
      </c>
      <c r="C219" s="308">
        <f>IF(C$7=0,0,C$7/CHI_fec!C$7)</f>
        <v>0.10974911278762488</v>
      </c>
      <c r="D219" s="308">
        <f>IF(D$7=0,0,D$7/CHI_fec!D$7)</f>
        <v>0.10974911278762486</v>
      </c>
      <c r="E219" s="308">
        <f>IF(E$7=0,0,E$7/CHI_fec!E$7)</f>
        <v>0.11043958638616949</v>
      </c>
      <c r="F219" s="308">
        <f>IF(F$7=0,0,F$7/CHI_fec!F$7)</f>
        <v>0.11122261337495068</v>
      </c>
      <c r="G219" s="308">
        <f>IF(G$7=0,0,G$7/CHI_fec!G$7)</f>
        <v>0.11122261337495067</v>
      </c>
      <c r="H219" s="308">
        <f>IF(H$7=0,0,H$7/CHI_fec!H$7)</f>
        <v>0.11122261337495071</v>
      </c>
      <c r="I219" s="308">
        <f>IF(I$7=0,0,I$7/CHI_fec!I$7)</f>
        <v>0.11317198912124531</v>
      </c>
      <c r="J219" s="308">
        <f>IF(J$7=0,0,J$7/CHI_fec!J$7)</f>
        <v>0.11317198912124525</v>
      </c>
      <c r="K219" s="308">
        <f>IF(K$7=0,0,K$7/CHI_fec!K$7)</f>
        <v>0.11317198912124533</v>
      </c>
      <c r="L219" s="308">
        <f>IF(L$7=0,0,L$7/CHI_fec!L$7)</f>
        <v>0.11629456649990147</v>
      </c>
      <c r="M219" s="308">
        <f>IF(M$7=0,0,M$7/CHI_fec!M$7)</f>
        <v>0.11629456649990147</v>
      </c>
      <c r="N219" s="308">
        <f>IF(N$7=0,0,N$7/CHI_fec!N$7)</f>
        <v>0.11711825276446149</v>
      </c>
      <c r="O219" s="308">
        <f>IF(O$7=0,0,O$7/CHI_fec!O$7)</f>
        <v>0.11800605883745299</v>
      </c>
      <c r="P219" s="308">
        <f>IF(P$7=0,0,P$7/CHI_fec!P$7)</f>
        <v>0.11800605883745298</v>
      </c>
      <c r="Q219" s="308">
        <f>IF(Q$7=0,0,Q$7/CHI_fec!Q$7)</f>
        <v>0.11906846316307439</v>
      </c>
      <c r="R219" s="308">
        <f>IF(R$7=0,0,R$7/CHI_fec!R$7)</f>
        <v>0.11906846316307437</v>
      </c>
      <c r="S219" s="308">
        <f>IF(S$7=0,0,S$7/CHI_fec!S$7)</f>
        <v>0.12030280121208725</v>
      </c>
      <c r="T219" s="308">
        <f>IF(T$7=0,0,T$7/CHI_fec!T$7)</f>
        <v>0.12273944241658617</v>
      </c>
      <c r="U219" s="308">
        <f>IF(U$7=0,0,U$7/CHI_fec!U$7)</f>
        <v>0.12273944241658614</v>
      </c>
      <c r="V219" s="308">
        <f>IF(V$7=0,0,V$7/CHI_fec!V$7)</f>
        <v>0.1240599687189132</v>
      </c>
      <c r="W219" s="308">
        <f>IF(W$7=0,0,W$7/CHI_fec!W$7)</f>
        <v>0.12666346378395363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0.59417618023690033</v>
      </c>
      <c r="C220" s="308">
        <f>IF(C$8=0,0,C$8/CHI_fec!C$8)</f>
        <v>0.59485310459839136</v>
      </c>
      <c r="D220" s="308">
        <f>IF(D$8=0,0,D$8/CHI_fec!D$8)</f>
        <v>0.59485310459839158</v>
      </c>
      <c r="E220" s="308">
        <f>IF(E$8=0,0,E$8/CHI_fec!E$8)</f>
        <v>0.59859555274494081</v>
      </c>
      <c r="F220" s="308">
        <f>IF(F$8=0,0,F$8/CHI_fec!F$8)</f>
        <v>0.60283965115658089</v>
      </c>
      <c r="G220" s="308">
        <f>IF(G$8=0,0,G$8/CHI_fec!G$8)</f>
        <v>0.60283965115658056</v>
      </c>
      <c r="H220" s="308">
        <f>IF(H$8=0,0,H$8/CHI_fec!H$8)</f>
        <v>0.60283965115658067</v>
      </c>
      <c r="I220" s="308">
        <f>IF(I$8=0,0,I$8/CHI_fec!I$8)</f>
        <v>0.61340549706875791</v>
      </c>
      <c r="J220" s="308">
        <f>IF(J$8=0,0,J$8/CHI_fec!J$8)</f>
        <v>0.61340549706875758</v>
      </c>
      <c r="K220" s="308">
        <f>IF(K$8=0,0,K$8/CHI_fec!K$8)</f>
        <v>0.61340549706875769</v>
      </c>
      <c r="L220" s="308">
        <f>IF(L$8=0,0,L$8/CHI_fec!L$8)</f>
        <v>0.62868094927761509</v>
      </c>
      <c r="M220" s="308">
        <f>IF(M$8=0,0,M$8/CHI_fec!M$8)</f>
        <v>0.63033023386947074</v>
      </c>
      <c r="N220" s="308">
        <f>IF(N$8=0,0,N$8/CHI_fec!N$8)</f>
        <v>0.634794710339879</v>
      </c>
      <c r="O220" s="308">
        <f>IF(O$8=0,0,O$8/CHI_fec!O$8)</f>
        <v>0.63960672371644522</v>
      </c>
      <c r="P220" s="308">
        <f>IF(P$8=0,0,P$8/CHI_fec!P$8)</f>
        <v>0.63960672371644511</v>
      </c>
      <c r="Q220" s="308">
        <f>IF(Q$8=0,0,Q$8/CHI_fec!Q$8)</f>
        <v>0.64536508016582816</v>
      </c>
      <c r="R220" s="308">
        <f>IF(R$8=0,0,R$8/CHI_fec!R$8)</f>
        <v>0.64536508016582816</v>
      </c>
      <c r="S220" s="308">
        <f>IF(S$8=0,0,S$8/CHI_fec!S$8)</f>
        <v>0.65205533762604118</v>
      </c>
      <c r="T220" s="308">
        <f>IF(T$8=0,0,T$8/CHI_fec!T$8)</f>
        <v>0.66346580577917014</v>
      </c>
      <c r="U220" s="308">
        <f>IF(U$8=0,0,U$8/CHI_fec!U$8)</f>
        <v>0.6652622196542668</v>
      </c>
      <c r="V220" s="308">
        <f>IF(V$8=0,0,V$8/CHI_fec!V$8)</f>
        <v>0.67241962758851703</v>
      </c>
      <c r="W220" s="308">
        <f>IF(W$8=0,0,W$8/CHI_fec!W$8)</f>
        <v>0.68179366674539832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0.4217773049684011</v>
      </c>
      <c r="C221" s="308">
        <f>IF(C$9=0,0,C$9/CHI_fec!C$9)</f>
        <v>0.42225782125692607</v>
      </c>
      <c r="D221" s="308">
        <f>IF(D$9=0,0,D$9/CHI_fec!D$9)</f>
        <v>0.42225782125692579</v>
      </c>
      <c r="E221" s="308">
        <f>IF(E$9=0,0,E$9/CHI_fec!E$9)</f>
        <v>0.42491440653539675</v>
      </c>
      <c r="F221" s="308">
        <f>IF(F$9=0,0,F$9/CHI_fec!F$9)</f>
        <v>0.42792708938876983</v>
      </c>
      <c r="G221" s="308">
        <f>IF(G$9=0,0,G$9/CHI_fec!G$9)</f>
        <v>0.42792708938876955</v>
      </c>
      <c r="H221" s="308">
        <f>IF(H$9=0,0,H$9/CHI_fec!H$9)</f>
        <v>0.4279270893887695</v>
      </c>
      <c r="I221" s="308">
        <f>IF(I$9=0,0,I$9/CHI_fec!I$9)</f>
        <v>0.43542727899881523</v>
      </c>
      <c r="J221" s="308">
        <f>IF(J$9=0,0,J$9/CHI_fec!J$9)</f>
        <v>0.43542727899881523</v>
      </c>
      <c r="K221" s="308">
        <f>IF(K$9=0,0,K$9/CHI_fec!K$9)</f>
        <v>0.43542727899881523</v>
      </c>
      <c r="L221" s="308">
        <f>IF(L$9=0,0,L$9/CHI_fec!L$9)</f>
        <v>0.44744134168348587</v>
      </c>
      <c r="M221" s="308">
        <f>IF(M$9=0,0,M$9/CHI_fec!M$9)</f>
        <v>0.44744134168348576</v>
      </c>
      <c r="N221" s="308">
        <f>IF(N$9=0,0,N$9/CHI_fec!N$9)</f>
        <v>0.45061046040014857</v>
      </c>
      <c r="O221" s="308">
        <f>IF(O$9=0,0,O$9/CHI_fec!O$9)</f>
        <v>0.45402627897542441</v>
      </c>
      <c r="P221" s="308">
        <f>IF(P$9=0,0,P$9/CHI_fec!P$9)</f>
        <v>0.45402627897542436</v>
      </c>
      <c r="Q221" s="308">
        <f>IF(Q$9=0,0,Q$9/CHI_fec!Q$9)</f>
        <v>0.45811386132061344</v>
      </c>
      <c r="R221" s="308">
        <f>IF(R$9=0,0,R$9/CHI_fec!R$9)</f>
        <v>0.45811386132061332</v>
      </c>
      <c r="S221" s="308">
        <f>IF(S$9=0,0,S$9/CHI_fec!S$9)</f>
        <v>0.46286295570536051</v>
      </c>
      <c r="T221" s="308">
        <f>IF(T$9=0,0,T$9/CHI_fec!T$9)</f>
        <v>0.47223789077374279</v>
      </c>
      <c r="U221" s="308">
        <f>IF(U$9=0,0,U$9/CHI_fec!U$9)</f>
        <v>0.47223789077374279</v>
      </c>
      <c r="V221" s="308">
        <f>IF(V$9=0,0,V$9/CHI_fec!V$9)</f>
        <v>0.4773185929787081</v>
      </c>
      <c r="W221" s="308">
        <f>IF(W$9=0,0,W$9/CHI_fec!W$9)</f>
        <v>0.48733549540182375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0.60157733447751183</v>
      </c>
      <c r="C222" s="309">
        <f>IF(C$10=0,0,C$10/CHI_fec!C$10)</f>
        <v>0.60362844814252914</v>
      </c>
      <c r="D222" s="309">
        <f>IF(D$10=0,0,D$10/CHI_fec!D$10)</f>
        <v>0.605522149285881</v>
      </c>
      <c r="E222" s="309">
        <f>IF(E$10=0,0,E$10/CHI_fec!E$10)</f>
        <v>0.60876986889950868</v>
      </c>
      <c r="F222" s="309">
        <f>IF(F$10=0,0,F$10/CHI_fec!F$10)</f>
        <v>0.61256285694191059</v>
      </c>
      <c r="G222" s="309">
        <f>IF(G$10=0,0,G$10/CHI_fec!G$10)</f>
        <v>0.61245608305792809</v>
      </c>
      <c r="H222" s="309">
        <f>IF(H$10=0,0,H$10/CHI_fec!H$10)</f>
        <v>0.61475428140403698</v>
      </c>
      <c r="I222" s="309">
        <f>IF(I$10=0,0,I$10/CHI_fec!I$10)</f>
        <v>0.62733583034159157</v>
      </c>
      <c r="J222" s="309">
        <f>IF(J$10=0,0,J$10/CHI_fec!J$10)</f>
        <v>0.62705078255065283</v>
      </c>
      <c r="K222" s="309">
        <f>IF(K$10=0,0,K$10/CHI_fec!K$10)</f>
        <v>0.62935728104756061</v>
      </c>
      <c r="L222" s="309">
        <f>IF(L$10=0,0,L$10/CHI_fec!L$10)</f>
        <v>0.64479463396737102</v>
      </c>
      <c r="M222" s="309">
        <f>IF(M$10=0,0,M$10/CHI_fec!M$10)</f>
        <v>0.64452789168096025</v>
      </c>
      <c r="N222" s="309">
        <f>IF(N$10=0,0,N$10/CHI_fec!N$10)</f>
        <v>0.64683765374506685</v>
      </c>
      <c r="O222" s="309">
        <f>IF(O$10=0,0,O$10/CHI_fec!O$10)</f>
        <v>0.65069973378972246</v>
      </c>
      <c r="P222" s="309">
        <f>IF(P$10=0,0,P$10/CHI_fec!P$10)</f>
        <v>0.65214335764527664</v>
      </c>
      <c r="Q222" s="309">
        <f>IF(Q$10=0,0,Q$10/CHI_fec!Q$10)</f>
        <v>0.65845587308217213</v>
      </c>
      <c r="R222" s="309">
        <f>IF(R$10=0,0,R$10/CHI_fec!R$10)</f>
        <v>0.65662163316797439</v>
      </c>
      <c r="S222" s="309">
        <f>IF(S$10=0,0,S$10/CHI_fec!S$10)</f>
        <v>0.66252364726234958</v>
      </c>
      <c r="T222" s="309">
        <f>IF(T$10=0,0,T$10/CHI_fec!T$10)</f>
        <v>0.67819894074158804</v>
      </c>
      <c r="U222" s="309">
        <f>IF(U$10=0,0,U$10/CHI_fec!U$10)</f>
        <v>0.67581221117882673</v>
      </c>
      <c r="V222" s="309">
        <f>IF(V$10=0,0,V$10/CHI_fec!V$10)</f>
        <v>0.68366624349565364</v>
      </c>
      <c r="W222" s="309">
        <f>IF(W$10=0,0,W$10/CHI_fec!W$10)</f>
        <v>0.69812915927544805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0.60924006800097685</v>
      </c>
      <c r="C224" s="310">
        <f>IF(C$25=0,0,C$25/CHI_fec!C$25)</f>
        <v>0.60816158480598825</v>
      </c>
      <c r="D224" s="310">
        <f>IF(D$25=0,0,D$25/CHI_fec!D$25)</f>
        <v>0.60655253348227101</v>
      </c>
      <c r="E224" s="310">
        <f>IF(E$25=0,0,E$25/CHI_fec!E$25)</f>
        <v>0.61008387316571067</v>
      </c>
      <c r="F224" s="310">
        <f>IF(F$25=0,0,F$25/CHI_fec!F$25)</f>
        <v>0.61681457619102087</v>
      </c>
      <c r="G224" s="310">
        <f>IF(G$25=0,0,G$25/CHI_fec!G$25)</f>
        <v>0.61718219134712748</v>
      </c>
      <c r="H224" s="310">
        <f>IF(H$25=0,0,H$25/CHI_fec!H$25)</f>
        <v>0.6090812797039602</v>
      </c>
      <c r="I224" s="310">
        <f>IF(I$25=0,0,I$25/CHI_fec!I$25)</f>
        <v>0.6183615271135946</v>
      </c>
      <c r="J224" s="310">
        <f>IF(J$25=0,0,J$25/CHI_fec!J$25)</f>
        <v>0.62047542278632795</v>
      </c>
      <c r="K224" s="310">
        <f>IF(K$25=0,0,K$25/CHI_fec!K$25)</f>
        <v>0.61912147284934371</v>
      </c>
      <c r="L224" s="310">
        <f>IF(L$25=0,0,L$25/CHI_fec!L$25)</f>
        <v>0.63312036795708104</v>
      </c>
      <c r="M224" s="310">
        <f>IF(M$25=0,0,M$25/CHI_fec!M$25)</f>
        <v>0.63729243026213223</v>
      </c>
      <c r="N224" s="310">
        <f>IF(N$25=0,0,N$25/CHI_fec!N$25)</f>
        <v>0.63838244709555625</v>
      </c>
      <c r="O224" s="310">
        <f>IF(O$25=0,0,O$25/CHI_fec!O$25)</f>
        <v>0.64502943078459207</v>
      </c>
      <c r="P224" s="310">
        <f>IF(P$25=0,0,P$25/CHI_fec!P$25)</f>
        <v>0.64438770824760994</v>
      </c>
      <c r="Q224" s="310">
        <f>IF(Q$25=0,0,Q$25/CHI_fec!Q$25)</f>
        <v>0.64723469551896073</v>
      </c>
      <c r="R224" s="310">
        <f>IF(R$25=0,0,R$25/CHI_fec!R$25)</f>
        <v>0.64438651326422314</v>
      </c>
      <c r="S224" s="310">
        <f>IF(S$25=0,0,S$25/CHI_fec!S$25)</f>
        <v>0.64936566902813775</v>
      </c>
      <c r="T224" s="310">
        <f>IF(T$25=0,0,T$25/CHI_fec!T$25)</f>
        <v>0.66028976672518069</v>
      </c>
      <c r="U224" s="310">
        <f>IF(U$25=0,0,U$25/CHI_fec!U$25)</f>
        <v>0.66423833965983825</v>
      </c>
      <c r="V224" s="310">
        <f>IF(V$25=0,0,V$25/CHI_fec!V$25)</f>
        <v>0.66786021201501788</v>
      </c>
      <c r="W224" s="310">
        <f>IF(W$25=0,0,W$25/CHI_fec!W$25)</f>
        <v>0.68256466015582862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0.3934414170375603</v>
      </c>
      <c r="C225" s="310">
        <f>IF(C$36=0,0,C$36/CHI_fec!C$36)</f>
        <v>0.39384453568961936</v>
      </c>
      <c r="D225" s="310">
        <f>IF(D$36=0,0,D$36/CHI_fec!D$36)</f>
        <v>0.39449697175596599</v>
      </c>
      <c r="E225" s="310">
        <f>IF(E$36=0,0,E$36/CHI_fec!E$36)</f>
        <v>0.39689970842870659</v>
      </c>
      <c r="F225" s="310">
        <f>IF(F$36=0,0,F$36/CHI_fec!F$36)</f>
        <v>0.39971490911120633</v>
      </c>
      <c r="G225" s="310">
        <f>IF(G$36=0,0,G$36/CHI_fec!G$36)</f>
        <v>0.39971522906409601</v>
      </c>
      <c r="H225" s="310">
        <f>IF(H$36=0,0,H$36/CHI_fec!H$36)</f>
        <v>0.39982116859406186</v>
      </c>
      <c r="I225" s="310">
        <f>IF(I$36=0,0,I$36/CHI_fec!I$36)</f>
        <v>0.40698611492644465</v>
      </c>
      <c r="J225" s="310">
        <f>IF(J$36=0,0,J$36/CHI_fec!J$36)</f>
        <v>0.40703619451676626</v>
      </c>
      <c r="K225" s="310">
        <f>IF(K$36=0,0,K$36/CHI_fec!K$36)</f>
        <v>0.40721569517753003</v>
      </c>
      <c r="L225" s="310">
        <f>IF(L$36=0,0,L$36/CHI_fec!L$36)</f>
        <v>0.41830204379937375</v>
      </c>
      <c r="M225" s="310">
        <f>IF(M$36=0,0,M$36/CHI_fec!M$36)</f>
        <v>0.41827059780111658</v>
      </c>
      <c r="N225" s="310">
        <f>IF(N$36=0,0,N$36/CHI_fec!N$36)</f>
        <v>0.42097672019642413</v>
      </c>
      <c r="O225" s="310">
        <f>IF(O$36=0,0,O$36/CHI_fec!O$36)</f>
        <v>0.42414589204682474</v>
      </c>
      <c r="P225" s="310">
        <f>IF(P$36=0,0,P$36/CHI_fec!P$36)</f>
        <v>0.42422500319627626</v>
      </c>
      <c r="Q225" s="310">
        <f>IF(Q$36=0,0,Q$36/CHI_fec!Q$36)</f>
        <v>0.42814400059058322</v>
      </c>
      <c r="R225" s="310">
        <f>IF(R$36=0,0,R$36/CHI_fec!R$36)</f>
        <v>0.4280118490423237</v>
      </c>
      <c r="S225" s="310">
        <f>IF(S$36=0,0,S$36/CHI_fec!S$36)</f>
        <v>0.43238361521641833</v>
      </c>
      <c r="T225" s="310">
        <f>IF(T$36=0,0,T$36/CHI_fec!T$36)</f>
        <v>0.44120260915602039</v>
      </c>
      <c r="U225" s="310">
        <f>IF(U$36=0,0,U$36/CHI_fec!U$36)</f>
        <v>0.44108193377700061</v>
      </c>
      <c r="V225" s="310">
        <f>IF(V$36=0,0,V$36/CHI_fec!V$36)</f>
        <v>0.44590778371861939</v>
      </c>
      <c r="W225" s="310">
        <f>IF(W$36=0,0,W$36/CHI_fec!W$36)</f>
        <v>0.45527002747930406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0.51138487093259288</v>
      </c>
      <c r="C226" s="310">
        <f>IF(C$44=0,0,C$44/CHI_fec!C$44)</f>
        <v>0.51170283432638941</v>
      </c>
      <c r="D226" s="310">
        <f>IF(D$44=0,0,D$44/CHI_fec!D$44)</f>
        <v>0.51165457869136299</v>
      </c>
      <c r="E226" s="310">
        <f>IF(E$44=0,0,E$44/CHI_fec!E$44)</f>
        <v>0.51378042267145763</v>
      </c>
      <c r="F226" s="310">
        <f>IF(F$44=0,0,F$44/CHI_fec!F$44)</f>
        <v>0.51810096912822345</v>
      </c>
      <c r="G226" s="310">
        <f>IF(G$44=0,0,G$44/CHI_fec!G$44)</f>
        <v>0.51869539099006501</v>
      </c>
      <c r="H226" s="310">
        <f>IF(H$44=0,0,H$44/CHI_fec!H$44)</f>
        <v>0.51774816945692836</v>
      </c>
      <c r="I226" s="310">
        <f>IF(I$44=0,0,I$44/CHI_fec!I$44)</f>
        <v>0.52703768471993595</v>
      </c>
      <c r="J226" s="310">
        <f>IF(J$44=0,0,J$44/CHI_fec!J$44)</f>
        <v>0.52861305301127015</v>
      </c>
      <c r="K226" s="310">
        <f>IF(K$44=0,0,K$44/CHI_fec!K$44)</f>
        <v>0.53015111435982876</v>
      </c>
      <c r="L226" s="310">
        <f>IF(L$44=0,0,L$44/CHI_fec!L$44)</f>
        <v>0.54234435091146649</v>
      </c>
      <c r="M226" s="310">
        <f>IF(M$44=0,0,M$44/CHI_fec!M$44)</f>
        <v>0.54473166166755627</v>
      </c>
      <c r="N226" s="310">
        <f>IF(N$44=0,0,N$44/CHI_fec!N$44)</f>
        <v>0.54403285105945287</v>
      </c>
      <c r="O226" s="310">
        <f>IF(O$44=0,0,O$44/CHI_fec!O$44)</f>
        <v>0.54919764308815178</v>
      </c>
      <c r="P226" s="310">
        <f>IF(P$44=0,0,P$44/CHI_fec!P$44)</f>
        <v>0.54917953111480056</v>
      </c>
      <c r="Q226" s="310">
        <f>IF(Q$44=0,0,Q$44/CHI_fec!Q$44)</f>
        <v>0.55541517801154017</v>
      </c>
      <c r="R226" s="310">
        <f>IF(R$44=0,0,R$44/CHI_fec!R$44)</f>
        <v>0.55247033294847681</v>
      </c>
      <c r="S226" s="310">
        <f>IF(S$44=0,0,S$44/CHI_fec!S$44)</f>
        <v>0.55765759229700473</v>
      </c>
      <c r="T226" s="310">
        <f>IF(T$44=0,0,T$44/CHI_fec!T$44)</f>
        <v>0.57055471758577214</v>
      </c>
      <c r="U226" s="310">
        <f>IF(U$44=0,0,U$44/CHI_fec!U$44)</f>
        <v>0.56959998209728024</v>
      </c>
      <c r="V226" s="310">
        <f>IF(V$44=0,0,V$44/CHI_fec!V$44)</f>
        <v>0.57538395091553174</v>
      </c>
      <c r="W226" s="310">
        <f>IF(W$44=0,0,W$44/CHI_fec!W$44)</f>
        <v>0.5879312935423896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0.59675649600749148</v>
      </c>
      <c r="C227" s="311">
        <f>IF(C$58=0,0,C$58/CHI_fec!C$58)</f>
        <v>0.5974363600334518</v>
      </c>
      <c r="D227" s="311">
        <f>IF(D$58=0,0,D$58/CHI_fec!D$58)</f>
        <v>0.59743636003345191</v>
      </c>
      <c r="E227" s="311">
        <f>IF(E$58=0,0,E$58/CHI_fec!E$58)</f>
        <v>0.60119506042688398</v>
      </c>
      <c r="F227" s="311">
        <f>IF(F$58=0,0,F$58/CHI_fec!F$58)</f>
        <v>0.60545758959092999</v>
      </c>
      <c r="G227" s="311">
        <f>IF(G$58=0,0,G$58/CHI_fec!G$58)</f>
        <v>0.60545758959092999</v>
      </c>
      <c r="H227" s="311">
        <f>IF(H$58=0,0,H$58/CHI_fec!H$58)</f>
        <v>0.6054575895909301</v>
      </c>
      <c r="I227" s="311">
        <f>IF(I$58=0,0,I$58/CHI_fec!I$58)</f>
        <v>0.61606931956871513</v>
      </c>
      <c r="J227" s="311">
        <f>IF(J$58=0,0,J$58/CHI_fec!J$58)</f>
        <v>0.61606931956871502</v>
      </c>
      <c r="K227" s="311">
        <f>IF(K$58=0,0,K$58/CHI_fec!K$58)</f>
        <v>0.61606931956871513</v>
      </c>
      <c r="L227" s="311">
        <f>IF(L$58=0,0,L$58/CHI_fec!L$58)</f>
        <v>0.63306755505000911</v>
      </c>
      <c r="M227" s="311">
        <f>IF(M$58=0,0,M$58/CHI_fec!M$58)</f>
        <v>0.63306755505000878</v>
      </c>
      <c r="N227" s="311">
        <f>IF(N$58=0,0,N$58/CHI_fec!N$58)</f>
        <v>0.63755141930375037</v>
      </c>
      <c r="O227" s="311">
        <f>IF(O$58=0,0,O$58/CHI_fec!O$58)</f>
        <v>0.64238432970449333</v>
      </c>
      <c r="P227" s="311">
        <f>IF(P$58=0,0,P$58/CHI_fec!P$58)</f>
        <v>0.64238432970449333</v>
      </c>
      <c r="Q227" s="311">
        <f>IF(Q$58=0,0,Q$58/CHI_fec!Q$58)</f>
        <v>0.64816769284120779</v>
      </c>
      <c r="R227" s="311">
        <f>IF(R$58=0,0,R$58/CHI_fec!R$58)</f>
        <v>0.64816769284120801</v>
      </c>
      <c r="S227" s="311">
        <f>IF(S$58=0,0,S$58/CHI_fec!S$58)</f>
        <v>0.65488700393468391</v>
      </c>
      <c r="T227" s="311">
        <f>IF(T$58=0,0,T$58/CHI_fec!T$58)</f>
        <v>0.66815123919770902</v>
      </c>
      <c r="U227" s="311">
        <f>IF(U$58=0,0,U$58/CHI_fec!U$58)</f>
        <v>0.66815123919770902</v>
      </c>
      <c r="V227" s="311">
        <f>IF(V$58=0,0,V$58/CHI_fec!V$58)</f>
        <v>0.67533972944926424</v>
      </c>
      <c r="W227" s="311">
        <f>IF(W$58=0,0,W$58/CHI_fec!W$58)</f>
        <v>0.6868932565043383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0.65492458935589604</v>
      </c>
      <c r="C229" s="324">
        <f>IF(C$61=0,0,C$61/CHI_fec!C$61)</f>
        <v>0.6567341157174259</v>
      </c>
      <c r="D229" s="324">
        <f>IF(D$61=0,0,D$61/CHI_fec!D$61)</f>
        <v>0.6628903959873732</v>
      </c>
      <c r="E229" s="324">
        <f>IF(E$61=0,0,E$61/CHI_fec!E$61)</f>
        <v>0.66667471158990244</v>
      </c>
      <c r="F229" s="324">
        <f>IF(F$61=0,0,F$61/CHI_fec!F$61)</f>
        <v>0.67388175617317292</v>
      </c>
      <c r="G229" s="324">
        <f>IF(G$61=0,0,G$61/CHI_fec!G$61)</f>
        <v>0.67203820432371297</v>
      </c>
      <c r="H229" s="324">
        <f>IF(H$61=0,0,H$61/CHI_fec!H$61)</f>
        <v>0.67055591531851222</v>
      </c>
      <c r="I229" s="324">
        <f>IF(I$61=0,0,I$61/CHI_fec!I$61)</f>
        <v>0.67536637250202225</v>
      </c>
      <c r="J229" s="324">
        <f>IF(J$61=0,0,J$61/CHI_fec!J$61)</f>
        <v>0.67454058116460403</v>
      </c>
      <c r="K229" s="324">
        <f>IF(K$61=0,0,K$61/CHI_fec!K$61)</f>
        <v>0.67302778093136362</v>
      </c>
      <c r="L229" s="324">
        <f>IF(L$61=0,0,L$61/CHI_fec!L$61)</f>
        <v>0.67008526582499484</v>
      </c>
      <c r="M229" s="324">
        <f>IF(M$61=0,0,M$61/CHI_fec!M$61)</f>
        <v>0.66988570083327004</v>
      </c>
      <c r="N229" s="324">
        <f>IF(N$61=0,0,N$61/CHI_fec!N$61)</f>
        <v>0.6707768004475908</v>
      </c>
      <c r="O229" s="324">
        <f>IF(O$61=0,0,O$61/CHI_fec!O$61)</f>
        <v>0.6684190213395772</v>
      </c>
      <c r="P229" s="324">
        <f>IF(P$61=0,0,P$61/CHI_fec!P$61)</f>
        <v>0.67103550545110124</v>
      </c>
      <c r="Q229" s="324">
        <f>IF(Q$61=0,0,Q$61/CHI_fec!Q$61)</f>
        <v>0.6627540317136742</v>
      </c>
      <c r="R229" s="324">
        <f>IF(R$61=0,0,R$61/CHI_fec!R$61)</f>
        <v>0.66114399273497981</v>
      </c>
      <c r="S229" s="324">
        <f>IF(S$61=0,0,S$61/CHI_fec!S$61)</f>
        <v>0.65725377424133069</v>
      </c>
      <c r="T229" s="324">
        <f>IF(T$61=0,0,T$61/CHI_fec!T$61)</f>
        <v>0.65584888889360016</v>
      </c>
      <c r="U229" s="324">
        <f>IF(U$61=0,0,U$61/CHI_fec!U$61)</f>
        <v>0.65849731067098305</v>
      </c>
      <c r="V229" s="324">
        <f>IF(V$61=0,0,V$61/CHI_fec!V$61)</f>
        <v>0.65452711211579295</v>
      </c>
      <c r="W229" s="324">
        <f>IF(W$61=0,0,W$61/CHI_fec!W$61)</f>
        <v>0.65609301386577068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0.48306474581618558</v>
      </c>
      <c r="C230" s="307">
        <f>IF(C$62=0,0,C$62/CHI_fec!C$62)</f>
        <v>0.48306474581618564</v>
      </c>
      <c r="D230" s="307">
        <f>IF(D$62=0,0,D$62/CHI_fec!D$62)</f>
        <v>0.48582558148593441</v>
      </c>
      <c r="E230" s="307">
        <f>IF(E$62=0,0,E$62/CHI_fec!E$62)</f>
        <v>0.487499103021102</v>
      </c>
      <c r="F230" s="307">
        <f>IF(F$62=0,0,F$62/CHI_fec!F$62)</f>
        <v>0.49152915190562851</v>
      </c>
      <c r="G230" s="307">
        <f>IF(G$62=0,0,G$62/CHI_fec!G$62)</f>
        <v>0.49152915190562857</v>
      </c>
      <c r="H230" s="307">
        <f>IF(H$62=0,0,H$62/CHI_fec!H$62)</f>
        <v>0.49697171511104588</v>
      </c>
      <c r="I230" s="307">
        <f>IF(I$62=0,0,I$62/CHI_fec!I$62)</f>
        <v>0.49968558364218052</v>
      </c>
      <c r="J230" s="307">
        <f>IF(J$62=0,0,J$62/CHI_fec!J$62)</f>
        <v>0.49968558364218052</v>
      </c>
      <c r="K230" s="307">
        <f>IF(K$62=0,0,K$62/CHI_fec!K$62)</f>
        <v>0.49968558364218069</v>
      </c>
      <c r="L230" s="307">
        <f>IF(L$62=0,0,L$62/CHI_fec!L$62)</f>
        <v>0.49968558364218046</v>
      </c>
      <c r="M230" s="307">
        <f>IF(M$62=0,0,M$62/CHI_fec!M$62)</f>
        <v>0.49968558364218069</v>
      </c>
      <c r="N230" s="307">
        <f>IF(N$62=0,0,N$62/CHI_fec!N$62)</f>
        <v>0.49968558364218074</v>
      </c>
      <c r="O230" s="307">
        <f>IF(O$62=0,0,O$62/CHI_fec!O$62)</f>
        <v>0.49968558364218074</v>
      </c>
      <c r="P230" s="307">
        <f>IF(P$62=0,0,P$62/CHI_fec!P$62)</f>
        <v>0.49968558364218069</v>
      </c>
      <c r="Q230" s="307">
        <f>IF(Q$62=0,0,Q$62/CHI_fec!Q$62)</f>
        <v>0.49968558364218074</v>
      </c>
      <c r="R230" s="307">
        <f>IF(R$62=0,0,R$62/CHI_fec!R$62)</f>
        <v>0.49968558364218069</v>
      </c>
      <c r="S230" s="307">
        <f>IF(S$62=0,0,S$62/CHI_fec!S$62)</f>
        <v>0.49968558364218052</v>
      </c>
      <c r="T230" s="307">
        <f>IF(T$62=0,0,T$62/CHI_fec!T$62)</f>
        <v>0.49968558364218046</v>
      </c>
      <c r="U230" s="307">
        <f>IF(U$62=0,0,U$62/CHI_fec!U$62)</f>
        <v>0.49968558364218063</v>
      </c>
      <c r="V230" s="307">
        <f>IF(V$62=0,0,V$62/CHI_fec!V$62)</f>
        <v>0.49968558364218058</v>
      </c>
      <c r="W230" s="307">
        <f>IF(W$62=0,0,W$62/CHI_fec!W$62)</f>
        <v>0.49968558364218063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0.12849549817271319</v>
      </c>
      <c r="C231" s="308">
        <f>IF(C$63=0,0,C$63/CHI_fec!C$63)</f>
        <v>0.12849549817271311</v>
      </c>
      <c r="D231" s="308">
        <f>IF(D$63=0,0,D$63/CHI_fec!D$63)</f>
        <v>0.12922988203704985</v>
      </c>
      <c r="E231" s="308">
        <f>IF(E$63=0,0,E$63/CHI_fec!E$63)</f>
        <v>0.12967503972083164</v>
      </c>
      <c r="F231" s="308">
        <f>IF(F$63=0,0,F$63/CHI_fec!F$63)</f>
        <v>0.13074703502490351</v>
      </c>
      <c r="G231" s="308">
        <f>IF(G$63=0,0,G$63/CHI_fec!G$63)</f>
        <v>0.13074703502490348</v>
      </c>
      <c r="H231" s="308">
        <f>IF(H$63=0,0,H$63/CHI_fec!H$63)</f>
        <v>0.13219475994474827</v>
      </c>
      <c r="I231" s="308">
        <f>IF(I$63=0,0,I$63/CHI_fec!I$63)</f>
        <v>0.13291665052339988</v>
      </c>
      <c r="J231" s="308">
        <f>IF(J$63=0,0,J$63/CHI_fec!J$63)</f>
        <v>0.13291665052339985</v>
      </c>
      <c r="K231" s="308">
        <f>IF(K$63=0,0,K$63/CHI_fec!K$63)</f>
        <v>0.13291665052339985</v>
      </c>
      <c r="L231" s="308">
        <f>IF(L$63=0,0,L$63/CHI_fec!L$63)</f>
        <v>0.13291665052339988</v>
      </c>
      <c r="M231" s="308">
        <f>IF(M$63=0,0,M$63/CHI_fec!M$63)</f>
        <v>0.13291665052339993</v>
      </c>
      <c r="N231" s="308">
        <f>IF(N$63=0,0,N$63/CHI_fec!N$63)</f>
        <v>0.13291665052339985</v>
      </c>
      <c r="O231" s="308">
        <f>IF(O$63=0,0,O$63/CHI_fec!O$63)</f>
        <v>0.13291665052339985</v>
      </c>
      <c r="P231" s="308">
        <f>IF(P$63=0,0,P$63/CHI_fec!P$63)</f>
        <v>0.13291665052339985</v>
      </c>
      <c r="Q231" s="308">
        <f>IF(Q$63=0,0,Q$63/CHI_fec!Q$63)</f>
        <v>0.13291665052339982</v>
      </c>
      <c r="R231" s="308">
        <f>IF(R$63=0,0,R$63/CHI_fec!R$63)</f>
        <v>0.13291665052339977</v>
      </c>
      <c r="S231" s="308">
        <f>IF(S$63=0,0,S$63/CHI_fec!S$63)</f>
        <v>0.13291665052339985</v>
      </c>
      <c r="T231" s="308">
        <f>IF(T$63=0,0,T$63/CHI_fec!T$63)</f>
        <v>0.13291665052339988</v>
      </c>
      <c r="U231" s="308">
        <f>IF(U$63=0,0,U$63/CHI_fec!U$63)</f>
        <v>0.13291665052339985</v>
      </c>
      <c r="V231" s="308">
        <f>IF(V$63=0,0,V$63/CHI_fec!V$63)</f>
        <v>0.13291665052339988</v>
      </c>
      <c r="W231" s="308">
        <f>IF(W$63=0,0,W$63/CHI_fec!W$63)</f>
        <v>0.13291665052339985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0.68336687722633949</v>
      </c>
      <c r="C232" s="308">
        <f>IF(C$64=0,0,C$64/CHI_fec!C$64)</f>
        <v>0.68336687722633926</v>
      </c>
      <c r="D232" s="308">
        <f>IF(D$64=0,0,D$64/CHI_fec!D$64)</f>
        <v>0.68727248960337906</v>
      </c>
      <c r="E232" s="308">
        <f>IF(E$64=0,0,E$64/CHI_fec!E$64)</f>
        <v>0.68963993453775618</v>
      </c>
      <c r="F232" s="308">
        <f>IF(F$64=0,0,F$64/CHI_fec!F$64)</f>
        <v>0.69534103764068511</v>
      </c>
      <c r="G232" s="308">
        <f>IF(G$64=0,0,G$64/CHI_fec!G$64)</f>
        <v>0.69534103764068522</v>
      </c>
      <c r="H232" s="308">
        <f>IF(H$64=0,0,H$64/CHI_fec!H$64)</f>
        <v>0.70242293579234971</v>
      </c>
      <c r="I232" s="308">
        <f>IF(I$64=0,0,I$64/CHI_fec!I$64)</f>
        <v>0.70687952256096176</v>
      </c>
      <c r="J232" s="308">
        <f>IF(J$64=0,0,J$64/CHI_fec!J$64)</f>
        <v>0.70687952256096187</v>
      </c>
      <c r="K232" s="308">
        <f>IF(K$64=0,0,K$64/CHI_fec!K$64)</f>
        <v>0.70687952256096198</v>
      </c>
      <c r="L232" s="308">
        <f>IF(L$64=0,0,L$64/CHI_fec!L$64)</f>
        <v>0.7068795225609622</v>
      </c>
      <c r="M232" s="308">
        <f>IF(M$64=0,0,M$64/CHI_fec!M$64)</f>
        <v>0.7068795225609622</v>
      </c>
      <c r="N232" s="308">
        <f>IF(N$64=0,0,N$64/CHI_fec!N$64)</f>
        <v>0.70687952256096198</v>
      </c>
      <c r="O232" s="308">
        <f>IF(O$64=0,0,O$64/CHI_fec!O$64)</f>
        <v>0.70687952256096187</v>
      </c>
      <c r="P232" s="308">
        <f>IF(P$64=0,0,P$64/CHI_fec!P$64)</f>
        <v>0.70687952256096209</v>
      </c>
      <c r="Q232" s="308">
        <f>IF(Q$64=0,0,Q$64/CHI_fec!Q$64)</f>
        <v>0.70687952256096231</v>
      </c>
      <c r="R232" s="308">
        <f>IF(R$64=0,0,R$64/CHI_fec!R$64)</f>
        <v>0.70687952256096198</v>
      </c>
      <c r="S232" s="308">
        <f>IF(S$64=0,0,S$64/CHI_fec!S$64)</f>
        <v>0.70687952256096187</v>
      </c>
      <c r="T232" s="308">
        <f>IF(T$64=0,0,T$64/CHI_fec!T$64)</f>
        <v>0.70687952256096209</v>
      </c>
      <c r="U232" s="308">
        <f>IF(U$64=0,0,U$64/CHI_fec!U$64)</f>
        <v>0.70687952256096231</v>
      </c>
      <c r="V232" s="308">
        <f>IF(V$64=0,0,V$64/CHI_fec!V$64)</f>
        <v>0.70687952256096198</v>
      </c>
      <c r="W232" s="308">
        <f>IF(W$64=0,0,W$64/CHI_fec!W$64)</f>
        <v>0.70687952256096187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0.50235155896241945</v>
      </c>
      <c r="C233" s="308">
        <f>IF(C$65=0,0,C$65/CHI_fec!C$65)</f>
        <v>0.50235155896241945</v>
      </c>
      <c r="D233" s="308">
        <f>IF(D$65=0,0,D$65/CHI_fec!D$65)</f>
        <v>0.50522262358625969</v>
      </c>
      <c r="E233" s="308">
        <f>IF(E$65=0,0,E$65/CHI_fec!E$65)</f>
        <v>0.50696296203867208</v>
      </c>
      <c r="F233" s="308">
        <f>IF(F$65=0,0,F$65/CHI_fec!F$65)</f>
        <v>0.51115391440555646</v>
      </c>
      <c r="G233" s="308">
        <f>IF(G$65=0,0,G$65/CHI_fec!G$65)</f>
        <v>0.51115391440555646</v>
      </c>
      <c r="H233" s="308">
        <f>IF(H$65=0,0,H$65/CHI_fec!H$65)</f>
        <v>0.51681377705269149</v>
      </c>
      <c r="I233" s="308">
        <f>IF(I$65=0,0,I$65/CHI_fec!I$65)</f>
        <v>0.51963599933084836</v>
      </c>
      <c r="J233" s="308">
        <f>IF(J$65=0,0,J$65/CHI_fec!J$65)</f>
        <v>0.51963599933084836</v>
      </c>
      <c r="K233" s="308">
        <f>IF(K$65=0,0,K$65/CHI_fec!K$65)</f>
        <v>0.5196359993308487</v>
      </c>
      <c r="L233" s="308">
        <f>IF(L$65=0,0,L$65/CHI_fec!L$65)</f>
        <v>0.51963599933084847</v>
      </c>
      <c r="M233" s="308">
        <f>IF(M$65=0,0,M$65/CHI_fec!M$65)</f>
        <v>0.51963599933084836</v>
      </c>
      <c r="N233" s="308">
        <f>IF(N$65=0,0,N$65/CHI_fec!N$65)</f>
        <v>0.51963599933084825</v>
      </c>
      <c r="O233" s="308">
        <f>IF(O$65=0,0,O$65/CHI_fec!O$65)</f>
        <v>0.51963599933084825</v>
      </c>
      <c r="P233" s="308">
        <f>IF(P$65=0,0,P$65/CHI_fec!P$65)</f>
        <v>0.51963599933084836</v>
      </c>
      <c r="Q233" s="308">
        <f>IF(Q$65=0,0,Q$65/CHI_fec!Q$65)</f>
        <v>0.51963599933084825</v>
      </c>
      <c r="R233" s="308">
        <f>IF(R$65=0,0,R$65/CHI_fec!R$65)</f>
        <v>0.51963599933084814</v>
      </c>
      <c r="S233" s="308">
        <f>IF(S$65=0,0,S$65/CHI_fec!S$65)</f>
        <v>0.51963599933084836</v>
      </c>
      <c r="T233" s="308">
        <f>IF(T$65=0,0,T$65/CHI_fec!T$65)</f>
        <v>0.51963599933084825</v>
      </c>
      <c r="U233" s="308">
        <f>IF(U$65=0,0,U$65/CHI_fec!U$65)</f>
        <v>0.51963599933084836</v>
      </c>
      <c r="V233" s="308">
        <f>IF(V$65=0,0,V$65/CHI_fec!V$65)</f>
        <v>0.51963599933084814</v>
      </c>
      <c r="W233" s="308">
        <f>IF(W$65=0,0,W$65/CHI_fec!W$65)</f>
        <v>0.51963599933084847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0.69251014084030427</v>
      </c>
      <c r="C234" s="309">
        <f>IF(C$66=0,0,C$66/CHI_fec!C$66)</f>
        <v>0.69408055335471852</v>
      </c>
      <c r="D234" s="309">
        <f>IF(D$66=0,0,D$66/CHI_fec!D$66)</f>
        <v>0.70023730901991565</v>
      </c>
      <c r="E234" s="309">
        <f>IF(E$66=0,0,E$66/CHI_fec!E$66)</f>
        <v>0.70200151602737815</v>
      </c>
      <c r="F234" s="309">
        <f>IF(F$66=0,0,F$66/CHI_fec!F$66)</f>
        <v>0.7072007233578913</v>
      </c>
      <c r="G234" s="309">
        <f>IF(G$66=0,0,G$66/CHI_fec!G$66)</f>
        <v>0.70707745344830986</v>
      </c>
      <c r="H234" s="309">
        <f>IF(H$66=0,0,H$66/CHI_fec!H$66)</f>
        <v>0.71758935915865096</v>
      </c>
      <c r="I234" s="309">
        <f>IF(I$66=0,0,I$66/CHI_fec!I$66)</f>
        <v>0.72359209783135559</v>
      </c>
      <c r="J234" s="309">
        <f>IF(J$66=0,0,J$66/CHI_fec!J$66)</f>
        <v>0.72326331328079729</v>
      </c>
      <c r="K234" s="309">
        <f>IF(K$66=0,0,K$66/CHI_fec!K$66)</f>
        <v>0.72592371303050374</v>
      </c>
      <c r="L234" s="309">
        <f>IF(L$66=0,0,L$66/CHI_fec!L$66)</f>
        <v>0.72376014107480235</v>
      </c>
      <c r="M234" s="309">
        <f>IF(M$66=0,0,M$66/CHI_fec!M$66)</f>
        <v>0.72346073189136162</v>
      </c>
      <c r="N234" s="309">
        <f>IF(N$66=0,0,N$66/CHI_fec!N$66)</f>
        <v>0.72094706801751618</v>
      </c>
      <c r="O234" s="309">
        <f>IF(O$66=0,0,O$66/CHI_fec!O$66)</f>
        <v>0.71979528010435789</v>
      </c>
      <c r="P234" s="309">
        <f>IF(P$66=0,0,P$66/CHI_fec!P$66)</f>
        <v>0.72139219736667526</v>
      </c>
      <c r="Q234" s="309">
        <f>IF(Q$66=0,0,Q$66/CHI_fec!Q$66)</f>
        <v>0.7218759931698554</v>
      </c>
      <c r="R234" s="309">
        <f>IF(R$66=0,0,R$66/CHI_fec!R$66)</f>
        <v>0.71986508581235031</v>
      </c>
      <c r="S234" s="309">
        <f>IF(S$66=0,0,S$66/CHI_fec!S$66)</f>
        <v>0.7188831689620695</v>
      </c>
      <c r="T234" s="309">
        <f>IF(T$66=0,0,T$66/CHI_fec!T$66)</f>
        <v>0.7212828941374646</v>
      </c>
      <c r="U234" s="309">
        <f>IF(U$66=0,0,U$66/CHI_fec!U$66)</f>
        <v>0.7187445427730853</v>
      </c>
      <c r="V234" s="309">
        <f>IF(V$66=0,0,V$66/CHI_fec!V$66)</f>
        <v>0.71935810480386053</v>
      </c>
      <c r="W234" s="309">
        <f>IF(W$66=0,0,W$66/CHI_fec!W$66)</f>
        <v>0.71947728838693548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0.73551607963167343</v>
      </c>
      <c r="C235" s="310">
        <f>IF(C$72=0,0,C$72/CHI_fec!C$72)</f>
        <v>0.73322429203532336</v>
      </c>
      <c r="D235" s="310">
        <f>IF(D$72=0,0,D$72/CHI_fec!D$72)</f>
        <v>0.73531527577454736</v>
      </c>
      <c r="E235" s="310">
        <f>IF(E$72=0,0,E$72/CHI_fec!E$72)</f>
        <v>0.73745914240643351</v>
      </c>
      <c r="F235" s="310">
        <f>IF(F$72=0,0,F$72/CHI_fec!F$72)</f>
        <v>0.74674862441163337</v>
      </c>
      <c r="G235" s="310">
        <f>IF(G$72=0,0,G$72/CHI_fec!G$72)</f>
        <v>0.74720413004045949</v>
      </c>
      <c r="H235" s="310">
        <f>IF(H$72=0,0,H$72/CHI_fec!H$72)</f>
        <v>0.74382236000322965</v>
      </c>
      <c r="I235" s="310">
        <f>IF(I$72=0,0,I$72/CHI_fec!I$72)</f>
        <v>0.74663036468618627</v>
      </c>
      <c r="J235" s="310">
        <f>IF(J$72=0,0,J$72/CHI_fec!J$72)</f>
        <v>0.74943349729542375</v>
      </c>
      <c r="K235" s="310">
        <f>IF(K$72=0,0,K$72/CHI_fec!K$72)</f>
        <v>0.74759505601083653</v>
      </c>
      <c r="L235" s="310">
        <f>IF(L$72=0,0,L$72/CHI_fec!L$72)</f>
        <v>0.74488023514903512</v>
      </c>
      <c r="M235" s="310">
        <f>IF(M$72=0,0,M$72/CHI_fec!M$72)</f>
        <v>0.74894233176278968</v>
      </c>
      <c r="N235" s="310">
        <f>IF(N$72=0,0,N$72/CHI_fec!N$72)</f>
        <v>0.74451847506906921</v>
      </c>
      <c r="O235" s="310">
        <f>IF(O$72=0,0,O$72/CHI_fec!O$72)</f>
        <v>0.74674398714831136</v>
      </c>
      <c r="P235" s="310">
        <f>IF(P$72=0,0,P$72/CHI_fec!P$72)</f>
        <v>0.74605710200242659</v>
      </c>
      <c r="Q235" s="310">
        <f>IF(Q$72=0,0,Q$72/CHI_fec!Q$72)</f>
        <v>0.74207596310755264</v>
      </c>
      <c r="R235" s="310">
        <f>IF(R$72=0,0,R$72/CHI_fec!R$72)</f>
        <v>0.73840037734119046</v>
      </c>
      <c r="S235" s="310">
        <f>IF(S$72=0,0,S$72/CHI_fec!S$72)</f>
        <v>0.73614488366597741</v>
      </c>
      <c r="T235" s="310">
        <f>IF(T$72=0,0,T$72/CHI_fec!T$72)</f>
        <v>0.73439696254779285</v>
      </c>
      <c r="U235" s="310">
        <f>IF(U$72=0,0,U$72/CHI_fec!U$72)</f>
        <v>0.7383502589369495</v>
      </c>
      <c r="V235" s="310">
        <f>IF(V$72=0,0,V$72/CHI_fec!V$72)</f>
        <v>0.73393078462959738</v>
      </c>
      <c r="W235" s="310">
        <f>IF(W$72=0,0,W$72/CHI_fec!W$72)</f>
        <v>0.73690804669530108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0.47343247602262917</v>
      </c>
      <c r="C236" s="310">
        <f>IF(C$85=0,0,C$85/CHI_fec!C$85)</f>
        <v>0.47337824976489107</v>
      </c>
      <c r="D236" s="310">
        <f>IF(D$85=0,0,D$85/CHI_fec!D$85)</f>
        <v>0.47687239677917242</v>
      </c>
      <c r="E236" s="310">
        <f>IF(E$85=0,0,E$85/CHI_fec!E$85)</f>
        <v>0.47841961692501961</v>
      </c>
      <c r="F236" s="310">
        <f>IF(F$85=0,0,F$85/CHI_fec!F$85)</f>
        <v>0.48237598904793222</v>
      </c>
      <c r="G236" s="310">
        <f>IF(G$85=0,0,G$85/CHI_fec!G$85)</f>
        <v>0.4823763751671088</v>
      </c>
      <c r="H236" s="310">
        <f>IF(H$85=0,0,H$85/CHI_fec!H$85)</f>
        <v>0.48784685572315767</v>
      </c>
      <c r="I236" s="310">
        <f>IF(I$85=0,0,I$85/CHI_fec!I$85)</f>
        <v>0.49070062717695645</v>
      </c>
      <c r="J236" s="310">
        <f>IF(J$85=0,0,J$85/CHI_fec!J$85)</f>
        <v>0.49076100782749538</v>
      </c>
      <c r="K236" s="310">
        <f>IF(K$85=0,0,K$85/CHI_fec!K$85)</f>
        <v>0.49097743065762417</v>
      </c>
      <c r="L236" s="310">
        <f>IF(L$85=0,0,L$85/CHI_fec!L$85)</f>
        <v>0.49080223514179394</v>
      </c>
      <c r="M236" s="310">
        <f>IF(M$85=0,0,M$85/CHI_fec!M$85)</f>
        <v>0.49076533891702134</v>
      </c>
      <c r="N236" s="310">
        <f>IF(N$85=0,0,N$85/CHI_fec!N$85)</f>
        <v>0.49046663054751793</v>
      </c>
      <c r="O236" s="310">
        <f>IF(O$85=0,0,O$85/CHI_fec!O$85)</f>
        <v>0.49044117986165414</v>
      </c>
      <c r="P236" s="310">
        <f>IF(P$85=0,0,P$85/CHI_fec!P$85)</f>
        <v>0.49053265632342052</v>
      </c>
      <c r="Q236" s="310">
        <f>IF(Q$85=0,0,Q$85/CHI_fec!Q$85)</f>
        <v>0.4906469281430772</v>
      </c>
      <c r="R236" s="310">
        <f>IF(R$85=0,0,R$85/CHI_fec!R$85)</f>
        <v>0.49049548435053658</v>
      </c>
      <c r="S236" s="310">
        <f>IF(S$85=0,0,S$85/CHI_fec!S$85)</f>
        <v>0.49042145109761537</v>
      </c>
      <c r="T236" s="310">
        <f>IF(T$85=0,0,T$85/CHI_fec!T$85)</f>
        <v>0.49048970413231124</v>
      </c>
      <c r="U236" s="310">
        <f>IF(U$85=0,0,U$85/CHI_fec!U$85)</f>
        <v>0.4903555480105587</v>
      </c>
      <c r="V236" s="310">
        <f>IF(V$85=0,0,V$85/CHI_fec!V$85)</f>
        <v>0.49044392067141651</v>
      </c>
      <c r="W236" s="310">
        <f>IF(W$85=0,0,W$85/CHI_fec!W$85)</f>
        <v>0.49044879169206246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0.61336377033504486</v>
      </c>
      <c r="C237" s="310">
        <f>IF(C$93=0,0,C$93/CHI_fec!C$93)</f>
        <v>0.6134014851945464</v>
      </c>
      <c r="D237" s="310">
        <f>IF(D$93=0,0,D$93/CHI_fec!D$93)</f>
        <v>0.61727771351668081</v>
      </c>
      <c r="E237" s="310">
        <f>IF(E$93=0,0,E$93/CHI_fec!E$93)</f>
        <v>0.61797643876567321</v>
      </c>
      <c r="F237" s="310">
        <f>IF(F$93=0,0,F$93/CHI_fec!F$93)</f>
        <v>0.62369095321132317</v>
      </c>
      <c r="G237" s="310">
        <f>IF(G$93=0,0,G$93/CHI_fec!G$93)</f>
        <v>0.62436477803455115</v>
      </c>
      <c r="H237" s="310">
        <f>IF(H$93=0,0,H$93/CHI_fec!H$93)</f>
        <v>0.63072368261499234</v>
      </c>
      <c r="I237" s="310">
        <f>IF(I$93=0,0,I$93/CHI_fec!I$93)</f>
        <v>0.63499868360328071</v>
      </c>
      <c r="J237" s="310">
        <f>IF(J$93=0,0,J$93/CHI_fec!J$93)</f>
        <v>0.63676494185279753</v>
      </c>
      <c r="K237" s="310">
        <f>IF(K$93=0,0,K$93/CHI_fec!K$93)</f>
        <v>0.63911239525266672</v>
      </c>
      <c r="L237" s="310">
        <f>IF(L$93=0,0,L$93/CHI_fec!L$93)</f>
        <v>0.63644841607540303</v>
      </c>
      <c r="M237" s="310">
        <f>IF(M$93=0,0,M$93/CHI_fec!M$93)</f>
        <v>0.63859431864888994</v>
      </c>
      <c r="N237" s="310">
        <f>IF(N$93=0,0,N$93/CHI_fec!N$93)</f>
        <v>0.63302136363870964</v>
      </c>
      <c r="O237" s="310">
        <f>IF(O$93=0,0,O$93/CHI_fec!O$93)</f>
        <v>0.63393330709381246</v>
      </c>
      <c r="P237" s="310">
        <f>IF(P$93=0,0,P$93/CHI_fec!P$93)</f>
        <v>0.63423473755417215</v>
      </c>
      <c r="Q237" s="310">
        <f>IF(Q$93=0,0,Q$93/CHI_fec!Q$93)</f>
        <v>0.63586474643623214</v>
      </c>
      <c r="R237" s="310">
        <f>IF(R$93=0,0,R$93/CHI_fec!R$93)</f>
        <v>0.63227365913823452</v>
      </c>
      <c r="S237" s="310">
        <f>IF(S$93=0,0,S$93/CHI_fec!S$93)</f>
        <v>0.631540513849286</v>
      </c>
      <c r="T237" s="310">
        <f>IF(T$93=0,0,T$93/CHI_fec!T$93)</f>
        <v>0.63413476964574711</v>
      </c>
      <c r="U237" s="310">
        <f>IF(U$93=0,0,U$93/CHI_fec!U$93)</f>
        <v>0.63220651206276612</v>
      </c>
      <c r="V237" s="310">
        <f>IF(V$93=0,0,V$93/CHI_fec!V$93)</f>
        <v>0.63202729573527139</v>
      </c>
      <c r="W237" s="310">
        <f>IF(W$93=0,0,W$93/CHI_fec!W$93)</f>
        <v>0.63311169969855352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0.69475549713866191</v>
      </c>
      <c r="C238" s="311">
        <f>IF(C$107=0,0,C$107/CHI_fec!C$107)</f>
        <v>0.69475549713866191</v>
      </c>
      <c r="D238" s="311">
        <f>IF(D$107=0,0,D$107/CHI_fec!D$107)</f>
        <v>0.6987261983228551</v>
      </c>
      <c r="E238" s="311">
        <f>IF(E$107=0,0,E$107/CHI_fec!E$107)</f>
        <v>0.70113309780415223</v>
      </c>
      <c r="F238" s="311">
        <f>IF(F$107=0,0,F$107/CHI_fec!F$107)</f>
        <v>0.70692921238405493</v>
      </c>
      <c r="G238" s="311">
        <f>IF(G$107=0,0,G$107/CHI_fec!G$107)</f>
        <v>0.70692921238405493</v>
      </c>
      <c r="H238" s="311">
        <f>IF(H$107=0,0,H$107/CHI_fec!H$107)</f>
        <v>0.71475683950492819</v>
      </c>
      <c r="I238" s="311">
        <f>IF(I$107=0,0,I$107/CHI_fec!I$107)</f>
        <v>0.71865999140505632</v>
      </c>
      <c r="J238" s="311">
        <f>IF(J$107=0,0,J$107/CHI_fec!J$107)</f>
        <v>0.71865999140505621</v>
      </c>
      <c r="K238" s="311">
        <f>IF(K$107=0,0,K$107/CHI_fec!K$107)</f>
        <v>0.7186599914050561</v>
      </c>
      <c r="L238" s="311">
        <f>IF(L$107=0,0,L$107/CHI_fec!L$107)</f>
        <v>0.71865999140505621</v>
      </c>
      <c r="M238" s="311">
        <f>IF(M$107=0,0,M$107/CHI_fec!M$107)</f>
        <v>0.71865999140505621</v>
      </c>
      <c r="N238" s="311">
        <f>IF(N$107=0,0,N$107/CHI_fec!N$107)</f>
        <v>0.71865999140505621</v>
      </c>
      <c r="O238" s="311">
        <f>IF(O$107=0,0,O$107/CHI_fec!O$107)</f>
        <v>0.71865999140505632</v>
      </c>
      <c r="P238" s="311">
        <f>IF(P$107=0,0,P$107/CHI_fec!P$107)</f>
        <v>0.71865999140505632</v>
      </c>
      <c r="Q238" s="311">
        <f>IF(Q$107=0,0,Q$107/CHI_fec!Q$107)</f>
        <v>0.7186599914050561</v>
      </c>
      <c r="R238" s="311">
        <f>IF(R$107=0,0,R$107/CHI_fec!R$107)</f>
        <v>0.71865999140505632</v>
      </c>
      <c r="S238" s="311">
        <f>IF(S$107=0,0,S$107/CHI_fec!S$107)</f>
        <v>0.71865999140505621</v>
      </c>
      <c r="T238" s="311">
        <f>IF(T$107=0,0,T$107/CHI_fec!T$107)</f>
        <v>0.71865999140505599</v>
      </c>
      <c r="U238" s="311">
        <f>IF(U$107=0,0,U$107/CHI_fec!U$107)</f>
        <v>0.71865999140505621</v>
      </c>
      <c r="V238" s="311">
        <f>IF(V$107=0,0,V$107/CHI_fec!V$107)</f>
        <v>0.7186599914050561</v>
      </c>
      <c r="W238" s="311">
        <f>IF(W$107=0,0,W$107/CHI_fec!W$107)</f>
        <v>0.7186599914050561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0.56674841086237693</v>
      </c>
      <c r="C240" s="324">
        <f>IF(C$110=0,0,C$110/CHI_fec!C$110)</f>
        <v>0.56847011447579521</v>
      </c>
      <c r="D240" s="324">
        <f>IF(D$110=0,0,D$110/CHI_fec!D$110)</f>
        <v>0.57491553334373069</v>
      </c>
      <c r="E240" s="324">
        <f>IF(E$110=0,0,E$110/CHI_fec!E$110)</f>
        <v>0.57593533986365286</v>
      </c>
      <c r="F240" s="324">
        <f>IF(F$110=0,0,F$110/CHI_fec!F$110)</f>
        <v>0.57712772017962888</v>
      </c>
      <c r="G240" s="324">
        <f>IF(G$110=0,0,G$110/CHI_fec!G$110)</f>
        <v>0.57568881310732056</v>
      </c>
      <c r="H240" s="324">
        <f>IF(H$110=0,0,H$110/CHI_fec!H$110)</f>
        <v>0.56975475283173649</v>
      </c>
      <c r="I240" s="324">
        <f>IF(I$110=0,0,I$110/CHI_fec!I$110)</f>
        <v>0.5706188566354552</v>
      </c>
      <c r="J240" s="324">
        <f>IF(J$110=0,0,J$110/CHI_fec!J$110)</f>
        <v>0.57001646091988245</v>
      </c>
      <c r="K240" s="324">
        <f>IF(K$110=0,0,K$110/CHI_fec!K$110)</f>
        <v>0.57749959349597912</v>
      </c>
      <c r="L240" s="324">
        <f>IF(L$110=0,0,L$110/CHI_fec!L$110)</f>
        <v>0.57491988270557393</v>
      </c>
      <c r="M240" s="324">
        <f>IF(M$110=0,0,M$110/CHI_fec!M$110)</f>
        <v>0.57481551252977259</v>
      </c>
      <c r="N240" s="324">
        <f>IF(N$110=0,0,N$110/CHI_fec!N$110)</f>
        <v>0.57490839946813188</v>
      </c>
      <c r="O240" s="324">
        <f>IF(O$110=0,0,O$110/CHI_fec!O$110)</f>
        <v>0.57298933011051201</v>
      </c>
      <c r="P240" s="324">
        <f>IF(P$110=0,0,P$110/CHI_fec!P$110)</f>
        <v>0.57520629230448961</v>
      </c>
      <c r="Q240" s="324">
        <f>IF(Q$110=0,0,Q$110/CHI_fec!Q$110)</f>
        <v>0.56926598350535096</v>
      </c>
      <c r="R240" s="324">
        <f>IF(R$110=0,0,R$110/CHI_fec!R$110)</f>
        <v>0.58535238417383539</v>
      </c>
      <c r="S240" s="324">
        <f>IF(S$110=0,0,S$110/CHI_fec!S$110)</f>
        <v>0.58192904509792998</v>
      </c>
      <c r="T240" s="324">
        <f>IF(T$110=0,0,T$110/CHI_fec!T$110)</f>
        <v>0.57932899627506473</v>
      </c>
      <c r="U240" s="324">
        <f>IF(U$110=0,0,U$110/CHI_fec!U$110)</f>
        <v>0.59807595557507609</v>
      </c>
      <c r="V240" s="324">
        <f>IF(V$110=0,0,V$110/CHI_fec!V$110)</f>
        <v>0.61195046241467888</v>
      </c>
      <c r="W240" s="324">
        <f>IF(W$110=0,0,W$110/CHI_fec!W$110)</f>
        <v>0.61625271887219613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0.41421926255273689</v>
      </c>
      <c r="C241" s="307">
        <f>IF(C$111=0,0,C$111/CHI_fec!C$111)</f>
        <v>0.41421926255273683</v>
      </c>
      <c r="D241" s="307">
        <f>IF(D$111=0,0,D$111/CHI_fec!D$111)</f>
        <v>0.41725645389173011</v>
      </c>
      <c r="E241" s="307">
        <f>IF(E$111=0,0,E$111/CHI_fec!E$111)</f>
        <v>0.41725645389172999</v>
      </c>
      <c r="F241" s="307">
        <f>IF(F$111=0,0,F$111/CHI_fec!F$111)</f>
        <v>0.41725645389173022</v>
      </c>
      <c r="G241" s="307">
        <f>IF(G$111=0,0,G$111/CHI_fec!G$111)</f>
        <v>0.41725645389173005</v>
      </c>
      <c r="H241" s="307">
        <f>IF(H$111=0,0,H$111/CHI_fec!H$111)</f>
        <v>0.41725645389173022</v>
      </c>
      <c r="I241" s="307">
        <f>IF(I$111=0,0,I$111/CHI_fec!I$111)</f>
        <v>0.41725645389173022</v>
      </c>
      <c r="J241" s="307">
        <f>IF(J$111=0,0,J$111/CHI_fec!J$111)</f>
        <v>0.41725645389173011</v>
      </c>
      <c r="K241" s="307">
        <f>IF(K$111=0,0,K$111/CHI_fec!K$111)</f>
        <v>0.42325442005091551</v>
      </c>
      <c r="L241" s="307">
        <f>IF(L$111=0,0,L$111/CHI_fec!L$111)</f>
        <v>0.42325442005091557</v>
      </c>
      <c r="M241" s="307">
        <f>IF(M$111=0,0,M$111/CHI_fec!M$111)</f>
        <v>0.42325442005091535</v>
      </c>
      <c r="N241" s="307">
        <f>IF(N$111=0,0,N$111/CHI_fec!N$111)</f>
        <v>0.42325442005091546</v>
      </c>
      <c r="O241" s="307">
        <f>IF(O$111=0,0,O$111/CHI_fec!O$111)</f>
        <v>0.42325442005091529</v>
      </c>
      <c r="P241" s="307">
        <f>IF(P$111=0,0,P$111/CHI_fec!P$111)</f>
        <v>0.42325442005091551</v>
      </c>
      <c r="Q241" s="307">
        <f>IF(Q$111=0,0,Q$111/CHI_fec!Q$111)</f>
        <v>0.42325442005091551</v>
      </c>
      <c r="R241" s="307">
        <f>IF(R$111=0,0,R$111/CHI_fec!R$111)</f>
        <v>0.43592897804582392</v>
      </c>
      <c r="S241" s="307">
        <f>IF(S$111=0,0,S$111/CHI_fec!S$111)</f>
        <v>0.43705495057876415</v>
      </c>
      <c r="T241" s="307">
        <f>IF(T$111=0,0,T$111/CHI_fec!T$111)</f>
        <v>0.43705495057876431</v>
      </c>
      <c r="U241" s="307">
        <f>IF(U$111=0,0,U$111/CHI_fec!U$111)</f>
        <v>0.44834945552088801</v>
      </c>
      <c r="V241" s="307">
        <f>IF(V$111=0,0,V$111/CHI_fec!V$111)</f>
        <v>0.45851450996879911</v>
      </c>
      <c r="W241" s="307">
        <f>IF(W$111=0,0,W$111/CHI_fec!W$111)</f>
        <v>0.46766305897191918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0.11162932260289893</v>
      </c>
      <c r="C242" s="308">
        <f>IF(C$112=0,0,C$112/CHI_fec!C$112)</f>
        <v>0.1116293226028989</v>
      </c>
      <c r="D242" s="308">
        <f>IF(D$112=0,0,D$112/CHI_fec!D$112)</f>
        <v>0.11244782536807159</v>
      </c>
      <c r="E242" s="308">
        <f>IF(E$112=0,0,E$112/CHI_fec!E$112)</f>
        <v>0.11244782536807153</v>
      </c>
      <c r="F242" s="308">
        <f>IF(F$112=0,0,F$112/CHI_fec!F$112)</f>
        <v>0.11244782536807163</v>
      </c>
      <c r="G242" s="308">
        <f>IF(G$112=0,0,G$112/CHI_fec!G$112)</f>
        <v>0.11244782536807156</v>
      </c>
      <c r="H242" s="308">
        <f>IF(H$112=0,0,H$112/CHI_fec!H$112)</f>
        <v>0.1124478253680716</v>
      </c>
      <c r="I242" s="308">
        <f>IF(I$112=0,0,I$112/CHI_fec!I$112)</f>
        <v>0.11244782536807156</v>
      </c>
      <c r="J242" s="308">
        <f>IF(J$112=0,0,J$112/CHI_fec!J$112)</f>
        <v>0.11244782536807157</v>
      </c>
      <c r="K242" s="308">
        <f>IF(K$112=0,0,K$112/CHI_fec!K$112)</f>
        <v>0.11406423715737057</v>
      </c>
      <c r="L242" s="308">
        <f>IF(L$112=0,0,L$112/CHI_fec!L$112)</f>
        <v>0.11406423715737055</v>
      </c>
      <c r="M242" s="308">
        <f>IF(M$112=0,0,M$112/CHI_fec!M$112)</f>
        <v>0.11406423715737057</v>
      </c>
      <c r="N242" s="308">
        <f>IF(N$112=0,0,N$112/CHI_fec!N$112)</f>
        <v>0.11406423715737057</v>
      </c>
      <c r="O242" s="308">
        <f>IF(O$112=0,0,O$112/CHI_fec!O$112)</f>
        <v>0.11406423715737057</v>
      </c>
      <c r="P242" s="308">
        <f>IF(P$112=0,0,P$112/CHI_fec!P$112)</f>
        <v>0.11406423715737059</v>
      </c>
      <c r="Q242" s="308">
        <f>IF(Q$112=0,0,Q$112/CHI_fec!Q$112)</f>
        <v>0.1140642371573705</v>
      </c>
      <c r="R242" s="308">
        <f>IF(R$112=0,0,R$112/CHI_fec!R$112)</f>
        <v>0.11778338789142959</v>
      </c>
      <c r="S242" s="308">
        <f>IF(S$112=0,0,S$112/CHI_fec!S$112)</f>
        <v>0.11778338789142957</v>
      </c>
      <c r="T242" s="308">
        <f>IF(T$112=0,0,T$112/CHI_fec!T$112)</f>
        <v>0.11778338789142956</v>
      </c>
      <c r="U242" s="308">
        <f>IF(U$112=0,0,U$112/CHI_fec!U$112)</f>
        <v>0.12250835479462112</v>
      </c>
      <c r="V242" s="308">
        <f>IF(V$112=0,0,V$112/CHI_fec!V$112)</f>
        <v>0.12628251038292931</v>
      </c>
      <c r="W242" s="308">
        <f>IF(W$112=0,0,W$112/CHI_fec!W$112)</f>
        <v>0.12628251038292929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0.58563340197940617</v>
      </c>
      <c r="C243" s="308">
        <f>IF(C$113=0,0,C$113/CHI_fec!C$113)</f>
        <v>0.58563340197940617</v>
      </c>
      <c r="D243" s="308">
        <f>IF(D$113=0,0,D$113/CHI_fec!D$113)</f>
        <v>0.58992745794714507</v>
      </c>
      <c r="E243" s="308">
        <f>IF(E$113=0,0,E$113/CHI_fec!E$113)</f>
        <v>0.58992745794714518</v>
      </c>
      <c r="F243" s="308">
        <f>IF(F$113=0,0,F$113/CHI_fec!F$113)</f>
        <v>0.5899274579471453</v>
      </c>
      <c r="G243" s="308">
        <f>IF(G$113=0,0,G$113/CHI_fec!G$113)</f>
        <v>0.58992745794714496</v>
      </c>
      <c r="H243" s="308">
        <f>IF(H$113=0,0,H$113/CHI_fec!H$113)</f>
        <v>0.5899274579471453</v>
      </c>
      <c r="I243" s="308">
        <f>IF(I$113=0,0,I$113/CHI_fec!I$113)</f>
        <v>0.58992745794714518</v>
      </c>
      <c r="J243" s="308">
        <f>IF(J$113=0,0,J$113/CHI_fec!J$113)</f>
        <v>0.58992745794714507</v>
      </c>
      <c r="K243" s="308">
        <f>IF(K$113=0,0,K$113/CHI_fec!K$113)</f>
        <v>0.59840753032502925</v>
      </c>
      <c r="L243" s="308">
        <f>IF(L$113=0,0,L$113/CHI_fec!L$113)</f>
        <v>0.59840753032502936</v>
      </c>
      <c r="M243" s="308">
        <f>IF(M$113=0,0,M$113/CHI_fec!M$113)</f>
        <v>0.59840753032502936</v>
      </c>
      <c r="N243" s="308">
        <f>IF(N$113=0,0,N$113/CHI_fec!N$113)</f>
        <v>0.59840753032502936</v>
      </c>
      <c r="O243" s="308">
        <f>IF(O$113=0,0,O$113/CHI_fec!O$113)</f>
        <v>0.59840753032502936</v>
      </c>
      <c r="P243" s="308">
        <f>IF(P$113=0,0,P$113/CHI_fec!P$113)</f>
        <v>0.59840753032502936</v>
      </c>
      <c r="Q243" s="308">
        <f>IF(Q$113=0,0,Q$113/CHI_fec!Q$113)</f>
        <v>0.59840753032502958</v>
      </c>
      <c r="R243" s="308">
        <f>IF(R$113=0,0,R$113/CHI_fec!R$113)</f>
        <v>0.61518277920825937</v>
      </c>
      <c r="S243" s="308">
        <f>IF(S$113=0,0,S$113/CHI_fec!S$113)</f>
        <v>0.61791906050432843</v>
      </c>
      <c r="T243" s="308">
        <f>IF(T$113=0,0,T$113/CHI_fec!T$113)</f>
        <v>0.61791906050432865</v>
      </c>
      <c r="U243" s="308">
        <f>IF(U$113=0,0,U$113/CHI_fec!U$113)</f>
        <v>0.63274315636962863</v>
      </c>
      <c r="V243" s="308">
        <f>IF(V$113=0,0,V$113/CHI_fec!V$113)</f>
        <v>0.64608484264839883</v>
      </c>
      <c r="W243" s="308">
        <f>IF(W$113=0,0,W$113/CHI_fec!W$113)</f>
        <v>0.6580923602992923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0.44106956611779813</v>
      </c>
      <c r="C244" s="308">
        <f>IF(C$114=0,0,C$114/CHI_fec!C$114)</f>
        <v>0.44106956611779807</v>
      </c>
      <c r="D244" s="308">
        <f>IF(D$114=0,0,D$114/CHI_fec!D$114)</f>
        <v>0.44430363267919043</v>
      </c>
      <c r="E244" s="308">
        <f>IF(E$114=0,0,E$114/CHI_fec!E$114)</f>
        <v>0.44430363267919049</v>
      </c>
      <c r="F244" s="308">
        <f>IF(F$114=0,0,F$114/CHI_fec!F$114)</f>
        <v>0.44430363267919049</v>
      </c>
      <c r="G244" s="308">
        <f>IF(G$114=0,0,G$114/CHI_fec!G$114)</f>
        <v>0.44430363267919054</v>
      </c>
      <c r="H244" s="308">
        <f>IF(H$114=0,0,H$114/CHI_fec!H$114)</f>
        <v>0.44430363267919049</v>
      </c>
      <c r="I244" s="308">
        <f>IF(I$114=0,0,I$114/CHI_fec!I$114)</f>
        <v>0.44430363267919043</v>
      </c>
      <c r="J244" s="308">
        <f>IF(J$114=0,0,J$114/CHI_fec!J$114)</f>
        <v>0.44430363267919043</v>
      </c>
      <c r="K244" s="308">
        <f>IF(K$114=0,0,K$114/CHI_fec!K$114)</f>
        <v>0.45069039585171267</v>
      </c>
      <c r="L244" s="308">
        <f>IF(L$114=0,0,L$114/CHI_fec!L$114)</f>
        <v>0.45069039585171261</v>
      </c>
      <c r="M244" s="308">
        <f>IF(M$114=0,0,M$114/CHI_fec!M$114)</f>
        <v>0.45069039585171272</v>
      </c>
      <c r="N244" s="308">
        <f>IF(N$114=0,0,N$114/CHI_fec!N$114)</f>
        <v>0.45069039585171267</v>
      </c>
      <c r="O244" s="308">
        <f>IF(O$114=0,0,O$114/CHI_fec!O$114)</f>
        <v>0.45069039585171267</v>
      </c>
      <c r="P244" s="308">
        <f>IF(P$114=0,0,P$114/CHI_fec!P$114)</f>
        <v>0.45069039585171256</v>
      </c>
      <c r="Q244" s="308">
        <f>IF(Q$114=0,0,Q$114/CHI_fec!Q$114)</f>
        <v>0.4506903958517125</v>
      </c>
      <c r="R244" s="308">
        <f>IF(R$114=0,0,R$114/CHI_fec!R$114)</f>
        <v>0.46538549712392541</v>
      </c>
      <c r="S244" s="308">
        <f>IF(S$114=0,0,S$114/CHI_fec!S$114)</f>
        <v>0.4653854971239253</v>
      </c>
      <c r="T244" s="308">
        <f>IF(T$114=0,0,T$114/CHI_fec!T$114)</f>
        <v>0.4653854971239253</v>
      </c>
      <c r="U244" s="308">
        <f>IF(U$114=0,0,U$114/CHI_fec!U$114)</f>
        <v>0.48399916533676141</v>
      </c>
      <c r="V244" s="308">
        <f>IF(V$114=0,0,V$114/CHI_fec!V$114)</f>
        <v>0.49896721366844965</v>
      </c>
      <c r="W244" s="308">
        <f>IF(W$114=0,0,W$114/CHI_fec!W$114)</f>
        <v>0.49896721366844954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0.59348785320892672</v>
      </c>
      <c r="C245" s="309">
        <f>IF(C$115=0,0,C$115/CHI_fec!C$115)</f>
        <v>0.59483371184242095</v>
      </c>
      <c r="D245" s="309">
        <f>IF(D$115=0,0,D$115/CHI_fec!D$115)</f>
        <v>0.60107502075467478</v>
      </c>
      <c r="E245" s="309">
        <f>IF(E$115=0,0,E$115/CHI_fec!E$115)</f>
        <v>0.60052078250928342</v>
      </c>
      <c r="F245" s="309">
        <f>IF(F$115=0,0,F$115/CHI_fec!F$115)</f>
        <v>0.60000825934353996</v>
      </c>
      <c r="G245" s="309">
        <f>IF(G$115=0,0,G$115/CHI_fec!G$115)</f>
        <v>0.59990367381154808</v>
      </c>
      <c r="H245" s="309">
        <f>IF(H$115=0,0,H$115/CHI_fec!H$115)</f>
        <v>0.60215477012541707</v>
      </c>
      <c r="I245" s="309">
        <f>IF(I$115=0,0,I$115/CHI_fec!I$115)</f>
        <v>0.60389413016713867</v>
      </c>
      <c r="J245" s="309">
        <f>IF(J$115=0,0,J$115/CHI_fec!J$115)</f>
        <v>0.60361973377617928</v>
      </c>
      <c r="K245" s="309">
        <f>IF(K$115=0,0,K$115/CHI_fec!K$115)</f>
        <v>0.61454885737118992</v>
      </c>
      <c r="L245" s="309">
        <f>IF(L$115=0,0,L$115/CHI_fec!L$115)</f>
        <v>0.61271723147255952</v>
      </c>
      <c r="M245" s="309">
        <f>IF(M$115=0,0,M$115/CHI_fec!M$115)</f>
        <v>0.61246375914720774</v>
      </c>
      <c r="N245" s="309">
        <f>IF(N$115=0,0,N$115/CHI_fec!N$115)</f>
        <v>0.61033575418779085</v>
      </c>
      <c r="O245" s="309">
        <f>IF(O$115=0,0,O$115/CHI_fec!O$115)</f>
        <v>0.60936067935105576</v>
      </c>
      <c r="P245" s="309">
        <f>IF(P$115=0,0,P$115/CHI_fec!P$115)</f>
        <v>0.61071258956043117</v>
      </c>
      <c r="Q245" s="309">
        <f>IF(Q$115=0,0,Q$115/CHI_fec!Q$115)</f>
        <v>0.61112215898585209</v>
      </c>
      <c r="R245" s="309">
        <f>IF(R$115=0,0,R$115/CHI_fec!R$115)</f>
        <v>0.62929036786807757</v>
      </c>
      <c r="S245" s="309">
        <f>IF(S$115=0,0,S$115/CHI_fec!S$115)</f>
        <v>0.62843199755938051</v>
      </c>
      <c r="T245" s="309">
        <f>IF(T$115=0,0,T$115/CHI_fec!T$115)</f>
        <v>0.63052978500340184</v>
      </c>
      <c r="U245" s="309">
        <f>IF(U$115=0,0,U$115/CHI_fec!U$115)</f>
        <v>0.65351596220554931</v>
      </c>
      <c r="V245" s="309">
        <f>IF(V$115=0,0,V$115/CHI_fec!V$115)</f>
        <v>0.67422411147593475</v>
      </c>
      <c r="W245" s="309">
        <f>IF(W$115=0,0,W$115/CHI_fec!W$115)</f>
        <v>0.67433581723814773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0.64816242028380366</v>
      </c>
      <c r="C246" s="310">
        <f>IF(C$121=0,0,C$121/CHI_fec!C$121)</f>
        <v>0.64614586246292749</v>
      </c>
      <c r="D246" s="310">
        <f>IF(D$121=0,0,D$121/CHI_fec!D$121)</f>
        <v>0.6490333465935253</v>
      </c>
      <c r="E246" s="310">
        <f>IF(E$121=0,0,E$121/CHI_fec!E$121)</f>
        <v>0.64869233559402917</v>
      </c>
      <c r="F246" s="310">
        <f>IF(F$121=0,0,F$121/CHI_fec!F$121)</f>
        <v>0.65147327823582568</v>
      </c>
      <c r="G246" s="310">
        <f>IF(G$121=0,0,G$121/CHI_fec!G$121)</f>
        <v>0.65187006111950063</v>
      </c>
      <c r="H246" s="310">
        <f>IF(H$121=0,0,H$121/CHI_fec!H$121)</f>
        <v>0.64231821896160657</v>
      </c>
      <c r="I246" s="310">
        <f>IF(I$121=0,0,I$121/CHI_fec!I$121)</f>
        <v>0.6407583103324126</v>
      </c>
      <c r="J246" s="310">
        <f>IF(J$121=0,0,J$121/CHI_fec!J$121)</f>
        <v>0.6431592466312942</v>
      </c>
      <c r="K246" s="310">
        <f>IF(K$121=0,0,K$121/CHI_fec!K$121)</f>
        <v>0.65080711976546701</v>
      </c>
      <c r="L246" s="310">
        <f>IF(L$121=0,0,L$121/CHI_fec!L$121)</f>
        <v>0.64844910970916514</v>
      </c>
      <c r="M246" s="310">
        <f>IF(M$121=0,0,M$121/CHI_fec!M$121)</f>
        <v>0.65197817919276468</v>
      </c>
      <c r="N246" s="310">
        <f>IF(N$121=0,0,N$121/CHI_fec!N$121)</f>
        <v>0.64813552215928982</v>
      </c>
      <c r="O246" s="310">
        <f>IF(O$121=0,0,O$121/CHI_fec!O$121)</f>
        <v>0.65006998461883991</v>
      </c>
      <c r="P246" s="310">
        <f>IF(P$121=0,0,P$121/CHI_fec!P$121)</f>
        <v>0.64947158003264593</v>
      </c>
      <c r="Q246" s="310">
        <f>IF(Q$121=0,0,Q$121/CHI_fec!Q$121)</f>
        <v>0.64601433471220604</v>
      </c>
      <c r="R246" s="310">
        <f>IF(R$121=0,0,R$121/CHI_fec!R$121)</f>
        <v>0.66256020899856927</v>
      </c>
      <c r="S246" s="310">
        <f>IF(S$121=0,0,S$121/CHI_fec!S$121)</f>
        <v>0.66175933915787521</v>
      </c>
      <c r="T246" s="310">
        <f>IF(T$121=0,0,T$121/CHI_fec!T$121)</f>
        <v>0.66019018598319612</v>
      </c>
      <c r="U246" s="310">
        <f>IF(U$121=0,0,U$121/CHI_fec!U$121)</f>
        <v>0.6864551155002715</v>
      </c>
      <c r="V246" s="310">
        <f>IF(V$121=0,0,V$121/CHI_fec!V$121)</f>
        <v>0.70182048311825596</v>
      </c>
      <c r="W246" s="310">
        <f>IF(W$121=0,0,W$121/CHI_fec!W$121)</f>
        <v>0.70821356912591604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0.39413897830454603</v>
      </c>
      <c r="C247" s="310">
        <f>IF(C$134=0,0,C$134/CHI_fec!C$134)</f>
        <v>0.39409383420712024</v>
      </c>
      <c r="D247" s="310">
        <f>IF(D$134=0,0,D$134/CHI_fec!D$134)</f>
        <v>0.3976410952651091</v>
      </c>
      <c r="E247" s="310">
        <f>IF(E$134=0,0,E$134/CHI_fec!E$134)</f>
        <v>0.39756176866700149</v>
      </c>
      <c r="F247" s="310">
        <f>IF(F$134=0,0,F$134/CHI_fec!F$134)</f>
        <v>0.3975629071612104</v>
      </c>
      <c r="G247" s="310">
        <f>IF(G$134=0,0,G$134/CHI_fec!G$134)</f>
        <v>0.39756322539152417</v>
      </c>
      <c r="H247" s="310">
        <f>IF(H$134=0,0,H$134/CHI_fec!H$134)</f>
        <v>0.39766859455979003</v>
      </c>
      <c r="I247" s="310">
        <f>IF(I$134=0,0,I$134/CHI_fec!I$134)</f>
        <v>0.39782241474994751</v>
      </c>
      <c r="J247" s="310">
        <f>IF(J$134=0,0,J$134/CHI_fec!J$134)</f>
        <v>0.39787136674811341</v>
      </c>
      <c r="K247" s="310">
        <f>IF(K$134=0,0,K$134/CHI_fec!K$134)</f>
        <v>0.40376865791703165</v>
      </c>
      <c r="L247" s="310">
        <f>IF(L$134=0,0,L$134/CHI_fec!L$134)</f>
        <v>0.4036245811145498</v>
      </c>
      <c r="M247" s="310">
        <f>IF(M$134=0,0,M$134/CHI_fec!M$134)</f>
        <v>0.40359423849953646</v>
      </c>
      <c r="N247" s="310">
        <f>IF(N$134=0,0,N$134/CHI_fec!N$134)</f>
        <v>0.40334858753895902</v>
      </c>
      <c r="O247" s="310">
        <f>IF(O$134=0,0,O$134/CHI_fec!O$134)</f>
        <v>0.40332765747449462</v>
      </c>
      <c r="P247" s="310">
        <f>IF(P$134=0,0,P$134/CHI_fec!P$134)</f>
        <v>0.40340288563345261</v>
      </c>
      <c r="Q247" s="310">
        <f>IF(Q$134=0,0,Q$134/CHI_fec!Q$134)</f>
        <v>0.40349686017561975</v>
      </c>
      <c r="R247" s="310">
        <f>IF(R$134=0,0,R$134/CHI_fec!R$134)</f>
        <v>0.4165245757434673</v>
      </c>
      <c r="S247" s="310">
        <f>IF(S$134=0,0,S$134/CHI_fec!S$134)</f>
        <v>0.41646170733744131</v>
      </c>
      <c r="T247" s="310">
        <f>IF(T$134=0,0,T$134/CHI_fec!T$134)</f>
        <v>0.41651966723152206</v>
      </c>
      <c r="U247" s="310">
        <f>IF(U$134=0,0,U$134/CHI_fec!U$134)</f>
        <v>0.43311016447277534</v>
      </c>
      <c r="V247" s="310">
        <f>IF(V$134=0,0,V$134/CHI_fec!V$134)</f>
        <v>0.44653359370358814</v>
      </c>
      <c r="W247" s="310">
        <f>IF(W$134=0,0,W$134/CHI_fec!W$134)</f>
        <v>0.44653802861298847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0.53516446666042949</v>
      </c>
      <c r="C248" s="310">
        <f>IF(C$142=0,0,C$142/CHI_fec!C$142)</f>
        <v>0.53487870197119747</v>
      </c>
      <c r="D248" s="310">
        <f>IF(D$142=0,0,D$142/CHI_fec!D$142)</f>
        <v>0.53874487929799297</v>
      </c>
      <c r="E248" s="310">
        <f>IF(E$142=0,0,E$142/CHI_fec!E$142)</f>
        <v>0.53753293030768445</v>
      </c>
      <c r="F248" s="310">
        <f>IF(F$142=0,0,F$142/CHI_fec!F$142)</f>
        <v>0.53825952430550406</v>
      </c>
      <c r="G248" s="310">
        <f>IF(G$142=0,0,G$142/CHI_fec!G$142)</f>
        <v>0.53890815015527127</v>
      </c>
      <c r="H248" s="310">
        <f>IF(H$142=0,0,H$142/CHI_fec!H$142)</f>
        <v>0.53786775675532617</v>
      </c>
      <c r="I248" s="310">
        <f>IF(I$142=0,0,I$142/CHI_fec!I$142)</f>
        <v>0.5381006891286908</v>
      </c>
      <c r="J248" s="310">
        <f>IF(J$142=0,0,J$142/CHI_fec!J$142)</f>
        <v>0.53979101872035484</v>
      </c>
      <c r="K248" s="310">
        <f>IF(K$142=0,0,K$142/CHI_fec!K$142)</f>
        <v>0.54921750024577165</v>
      </c>
      <c r="L248" s="310">
        <f>IF(L$142=0,0,L$142/CHI_fec!L$142)</f>
        <v>0.54706534953092634</v>
      </c>
      <c r="M248" s="310">
        <f>IF(M$142=0,0,M$142/CHI_fec!M$142)</f>
        <v>0.54916460101227427</v>
      </c>
      <c r="N248" s="310">
        <f>IF(N$142=0,0,N$142/CHI_fec!N$142)</f>
        <v>0.54438009592933057</v>
      </c>
      <c r="O248" s="310">
        <f>IF(O$142=0,0,O$142/CHI_fec!O$142)</f>
        <v>0.54545981604397231</v>
      </c>
      <c r="P248" s="310">
        <f>IF(P$142=0,0,P$142/CHI_fec!P$142)</f>
        <v>0.54545808505708415</v>
      </c>
      <c r="Q248" s="310">
        <f>IF(Q$142=0,0,Q$142/CHI_fec!Q$142)</f>
        <v>0.54676932423088864</v>
      </c>
      <c r="R248" s="310">
        <f>IF(R$142=0,0,R$142/CHI_fec!R$142)</f>
        <v>0.5610594129474259</v>
      </c>
      <c r="S248" s="310">
        <f>IF(S$142=0,0,S$142/CHI_fec!S$142)</f>
        <v>0.56089282374118632</v>
      </c>
      <c r="T248" s="310">
        <f>IF(T$142=0,0,T$142/CHI_fec!T$142)</f>
        <v>0.56283182341435301</v>
      </c>
      <c r="U248" s="310">
        <f>IF(U$142=0,0,U$142/CHI_fec!U$142)</f>
        <v>0.58286521417803527</v>
      </c>
      <c r="V248" s="310">
        <f>IF(V$142=0,0,V$142/CHI_fec!V$142)</f>
        <v>0.59996068781049616</v>
      </c>
      <c r="W248" s="310">
        <f>IF(W$142=0,0,W$142/CHI_fec!W$142)</f>
        <v>0.60222787425375512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0.60933252014239225</v>
      </c>
      <c r="C249" s="311">
        <f>IF(C$156=0,0,C$156/CHI_fec!C$156)</f>
        <v>0.60933252014239225</v>
      </c>
      <c r="D249" s="311">
        <f>IF(D$156=0,0,D$156/CHI_fec!D$156)</f>
        <v>0.61380034580877529</v>
      </c>
      <c r="E249" s="311">
        <f>IF(E$156=0,0,E$156/CHI_fec!E$156)</f>
        <v>0.61380034580877529</v>
      </c>
      <c r="F249" s="311">
        <f>IF(F$156=0,0,F$156/CHI_fec!F$156)</f>
        <v>0.61380034580877518</v>
      </c>
      <c r="G249" s="311">
        <f>IF(G$156=0,0,G$156/CHI_fec!G$156)</f>
        <v>0.61380034580877518</v>
      </c>
      <c r="H249" s="311">
        <f>IF(H$156=0,0,H$156/CHI_fec!H$156)</f>
        <v>0.61380034580877518</v>
      </c>
      <c r="I249" s="311">
        <f>IF(I$156=0,0,I$156/CHI_fec!I$156)</f>
        <v>0.61380034580877529</v>
      </c>
      <c r="J249" s="311">
        <f>IF(J$156=0,0,J$156/CHI_fec!J$156)</f>
        <v>0.61380034580877518</v>
      </c>
      <c r="K249" s="311">
        <f>IF(K$156=0,0,K$156/CHI_fec!K$156)</f>
        <v>0.62262358549343333</v>
      </c>
      <c r="L249" s="311">
        <f>IF(L$156=0,0,L$156/CHI_fec!L$156)</f>
        <v>0.62262358549343355</v>
      </c>
      <c r="M249" s="311">
        <f>IF(M$156=0,0,M$156/CHI_fec!M$156)</f>
        <v>0.62262358549343355</v>
      </c>
      <c r="N249" s="311">
        <f>IF(N$156=0,0,N$156/CHI_fec!N$156)</f>
        <v>0.62262358549343344</v>
      </c>
      <c r="O249" s="311">
        <f>IF(O$156=0,0,O$156/CHI_fec!O$156)</f>
        <v>0.62262358549343344</v>
      </c>
      <c r="P249" s="311">
        <f>IF(P$156=0,0,P$156/CHI_fec!P$156)</f>
        <v>0.62262358549343344</v>
      </c>
      <c r="Q249" s="311">
        <f>IF(Q$156=0,0,Q$156/CHI_fec!Q$156)</f>
        <v>0.62262358549343344</v>
      </c>
      <c r="R249" s="311">
        <f>IF(R$156=0,0,R$156/CHI_fec!R$156)</f>
        <v>0.63944872694408994</v>
      </c>
      <c r="S249" s="311">
        <f>IF(S$156=0,0,S$156/CHI_fec!S$156)</f>
        <v>0.64292469846923461</v>
      </c>
      <c r="T249" s="311">
        <f>IF(T$156=0,0,T$156/CHI_fec!T$156)</f>
        <v>0.64292469846923472</v>
      </c>
      <c r="U249" s="311">
        <f>IF(U$156=0,0,U$156/CHI_fec!U$156)</f>
        <v>0.65771972862231121</v>
      </c>
      <c r="V249" s="311">
        <f>IF(V$156=0,0,V$156/CHI_fec!V$156)</f>
        <v>0.67103525576008027</v>
      </c>
      <c r="W249" s="311">
        <f>IF(W$156=0,0,W$156/CHI_fec!W$156)</f>
        <v>0.68301923018407196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NL: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11897.165598808784</v>
      </c>
      <c r="C5" s="225">
        <f t="shared" si="0"/>
        <v>11456.806280252096</v>
      </c>
      <c r="D5" s="225">
        <f t="shared" si="0"/>
        <v>11769.064155310643</v>
      </c>
      <c r="E5" s="225">
        <f t="shared" si="0"/>
        <v>12019.754530733491</v>
      </c>
      <c r="F5" s="225">
        <f t="shared" si="0"/>
        <v>12212.102441950277</v>
      </c>
      <c r="G5" s="225">
        <f t="shared" si="0"/>
        <v>12200.273768884937</v>
      </c>
      <c r="H5" s="225">
        <f t="shared" si="0"/>
        <v>12797.464655060969</v>
      </c>
      <c r="I5" s="225">
        <f t="shared" si="0"/>
        <v>12818.388488690354</v>
      </c>
      <c r="J5" s="225">
        <f t="shared" si="0"/>
        <v>11914.758919722201</v>
      </c>
      <c r="K5" s="225">
        <f t="shared" si="0"/>
        <v>12218.893429044781</v>
      </c>
      <c r="L5" s="225">
        <f t="shared" si="0"/>
        <v>13831.124900861925</v>
      </c>
      <c r="M5" s="225">
        <f t="shared" si="0"/>
        <v>12866.767527485968</v>
      </c>
      <c r="N5" s="225">
        <f t="shared" si="0"/>
        <v>13681.441044775118</v>
      </c>
      <c r="O5" s="225">
        <f t="shared" si="0"/>
        <v>13491.663556286603</v>
      </c>
      <c r="P5" s="225">
        <f t="shared" si="0"/>
        <v>13141.066629893056</v>
      </c>
      <c r="Q5" s="225">
        <f t="shared" si="0"/>
        <v>13322.672756872013</v>
      </c>
      <c r="R5" s="225">
        <f t="shared" si="0"/>
        <v>14087.173663545094</v>
      </c>
      <c r="S5" s="225">
        <f t="shared" si="0"/>
        <v>14805.785502214288</v>
      </c>
      <c r="T5" s="225">
        <f t="shared" si="0"/>
        <v>15065.242824387969</v>
      </c>
      <c r="U5" s="225">
        <f t="shared" si="0"/>
        <v>14749.063656548326</v>
      </c>
      <c r="V5" s="225">
        <f t="shared" si="0"/>
        <v>15016.775539583086</v>
      </c>
      <c r="W5" s="225">
        <f t="shared" si="0"/>
        <v>14293.151680415413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273.06064350325641</v>
      </c>
      <c r="C10" s="262">
        <v>251.7237673029058</v>
      </c>
      <c r="D10" s="262">
        <v>241.32067050147759</v>
      </c>
      <c r="E10" s="262">
        <v>246.23055884892699</v>
      </c>
      <c r="F10" s="262">
        <v>253.34200181733891</v>
      </c>
      <c r="G10" s="262">
        <v>261.50087956817629</v>
      </c>
      <c r="H10" s="262">
        <v>244.0188688383638</v>
      </c>
      <c r="I10" s="262">
        <v>233.23574033104231</v>
      </c>
      <c r="J10" s="262">
        <v>227.34405699557331</v>
      </c>
      <c r="K10" s="262">
        <v>226.65141201178221</v>
      </c>
      <c r="L10" s="262">
        <v>260.23211127703752</v>
      </c>
      <c r="M10" s="262">
        <v>260.88165450849169</v>
      </c>
      <c r="N10" s="262">
        <v>268.63653075377653</v>
      </c>
      <c r="O10" s="262">
        <v>276.54398977925348</v>
      </c>
      <c r="P10" s="262">
        <v>253.04409347023241</v>
      </c>
      <c r="Q10" s="262">
        <v>268.12034168899021</v>
      </c>
      <c r="R10" s="262">
        <v>291.12978309181489</v>
      </c>
      <c r="S10" s="262">
        <v>305.84625158404879</v>
      </c>
      <c r="T10" s="262">
        <v>290.72543629202579</v>
      </c>
      <c r="U10" s="262">
        <v>299.90610860531348</v>
      </c>
      <c r="V10" s="262">
        <v>305.83509248030629</v>
      </c>
      <c r="W10" s="262">
        <v>303.43992354679682</v>
      </c>
      <c r="DA10" s="68" t="s">
        <v>1274</v>
      </c>
    </row>
    <row r="11" spans="1:105" ht="12" customHeight="1" x14ac:dyDescent="0.25">
      <c r="A11" s="37" t="s">
        <v>160</v>
      </c>
      <c r="B11" s="228">
        <v>1.0420448018443631</v>
      </c>
      <c r="C11" s="228">
        <v>0.83870132984578549</v>
      </c>
      <c r="D11" s="228">
        <v>0.6324994975125835</v>
      </c>
      <c r="E11" s="228">
        <v>0.64095488368626363</v>
      </c>
      <c r="F11" s="228">
        <v>0.63602729903016475</v>
      </c>
      <c r="G11" s="228">
        <v>0.42002766277520093</v>
      </c>
      <c r="H11" s="228">
        <v>0.4125131397552852</v>
      </c>
      <c r="I11" s="228">
        <v>0.20595299894273841</v>
      </c>
      <c r="J11" s="228">
        <v>0.2053817111051931</v>
      </c>
      <c r="K11" s="228">
        <v>0.2219740335801432</v>
      </c>
      <c r="L11" s="228">
        <v>0.22460169735605789</v>
      </c>
      <c r="M11" s="228">
        <v>0.22234559328982931</v>
      </c>
      <c r="N11" s="228">
        <v>0.46303236976701673</v>
      </c>
      <c r="O11" s="228">
        <v>0.22089934927267829</v>
      </c>
      <c r="P11" s="228">
        <v>0.22330506804603811</v>
      </c>
      <c r="Q11" s="228">
        <v>0.1744101022647179</v>
      </c>
      <c r="R11" s="228">
        <v>0.1732004994745947</v>
      </c>
      <c r="S11" s="228">
        <v>0.15048106143792489</v>
      </c>
      <c r="T11" s="228">
        <v>0.35062656069004949</v>
      </c>
      <c r="U11" s="228">
        <v>0.1951981899352068</v>
      </c>
      <c r="V11" s="228">
        <v>0.3432263329671712</v>
      </c>
      <c r="W11" s="228">
        <v>0.31315330854798451</v>
      </c>
      <c r="DA11" s="69" t="s">
        <v>1275</v>
      </c>
    </row>
    <row r="12" spans="1:105" ht="12" customHeight="1" x14ac:dyDescent="0.25">
      <c r="A12" s="37" t="s">
        <v>162</v>
      </c>
      <c r="B12" s="228">
        <v>272.01859870141197</v>
      </c>
      <c r="C12" s="228">
        <v>250.88506597306011</v>
      </c>
      <c r="D12" s="228">
        <v>240.68817100396501</v>
      </c>
      <c r="E12" s="228">
        <v>245.58960396524071</v>
      </c>
      <c r="F12" s="228">
        <v>252.70597451830881</v>
      </c>
      <c r="G12" s="228">
        <v>261.08085190540112</v>
      </c>
      <c r="H12" s="228">
        <v>243.6063556986085</v>
      </c>
      <c r="I12" s="228">
        <v>233.02978733209949</v>
      </c>
      <c r="J12" s="228">
        <v>227.13867528446809</v>
      </c>
      <c r="K12" s="228">
        <v>226.429437978202</v>
      </c>
      <c r="L12" s="228">
        <v>260.00750957968143</v>
      </c>
      <c r="M12" s="228">
        <v>260.65930891520179</v>
      </c>
      <c r="N12" s="228">
        <v>268.17349838400952</v>
      </c>
      <c r="O12" s="228">
        <v>276.32309042998082</v>
      </c>
      <c r="P12" s="228">
        <v>252.82078840218639</v>
      </c>
      <c r="Q12" s="228">
        <v>267.94593158672541</v>
      </c>
      <c r="R12" s="228">
        <v>290.95658259234028</v>
      </c>
      <c r="S12" s="228">
        <v>305.69577052261093</v>
      </c>
      <c r="T12" s="228">
        <v>290.37480973133569</v>
      </c>
      <c r="U12" s="228">
        <v>299.71091041537841</v>
      </c>
      <c r="V12" s="228">
        <v>305.49186614733918</v>
      </c>
      <c r="W12" s="228">
        <v>303.12677023824881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4293.9707265768702</v>
      </c>
      <c r="C25" s="296">
        <v>4507.621943541827</v>
      </c>
      <c r="D25" s="296">
        <v>4995.7895569887969</v>
      </c>
      <c r="E25" s="296">
        <v>5256.9326702117196</v>
      </c>
      <c r="F25" s="296">
        <v>5001.5414047043314</v>
      </c>
      <c r="G25" s="296">
        <v>4912.2616356870822</v>
      </c>
      <c r="H25" s="296">
        <v>5747.0760062908257</v>
      </c>
      <c r="I25" s="296">
        <v>6053.8473190531231</v>
      </c>
      <c r="J25" s="296">
        <v>5335.8006219081008</v>
      </c>
      <c r="K25" s="296">
        <v>5672.9261189023591</v>
      </c>
      <c r="L25" s="296">
        <v>6446.5024302919264</v>
      </c>
      <c r="M25" s="296">
        <v>5737.7297584753615</v>
      </c>
      <c r="N25" s="296">
        <v>6520.3474698179116</v>
      </c>
      <c r="O25" s="296">
        <v>5949.2843140149716</v>
      </c>
      <c r="P25" s="296">
        <v>5939.9875026828468</v>
      </c>
      <c r="Q25" s="296">
        <v>6131.011802792199</v>
      </c>
      <c r="R25" s="296">
        <v>6881.0754984375271</v>
      </c>
      <c r="S25" s="296">
        <v>7034.6588698109372</v>
      </c>
      <c r="T25" s="296">
        <v>7132.481347296628</v>
      </c>
      <c r="U25" s="296">
        <v>6668.4213851889026</v>
      </c>
      <c r="V25" s="296">
        <v>7122.7553230283665</v>
      </c>
      <c r="W25" s="296">
        <v>6756.9303039237639</v>
      </c>
      <c r="DA25" s="70" t="s">
        <v>1280</v>
      </c>
    </row>
    <row r="26" spans="1:105" ht="12" customHeight="1" x14ac:dyDescent="0.25">
      <c r="A26" s="46" t="s">
        <v>30</v>
      </c>
      <c r="B26" s="231">
        <v>2.149266227156525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1.06236606820554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3298.335724182934</v>
      </c>
      <c r="C27" s="231">
        <v>3686.5390063091559</v>
      </c>
      <c r="D27" s="231">
        <v>4289.8554755619598</v>
      </c>
      <c r="E27" s="231">
        <v>4618.7955623979014</v>
      </c>
      <c r="F27" s="231">
        <v>4441.6314797556624</v>
      </c>
      <c r="G27" s="231">
        <v>4300.0429111971262</v>
      </c>
      <c r="H27" s="231">
        <v>5192.6336193206762</v>
      </c>
      <c r="I27" s="231">
        <v>5529.7456634111259</v>
      </c>
      <c r="J27" s="231">
        <v>4792.970351147942</v>
      </c>
      <c r="K27" s="231">
        <v>5167.8380232214404</v>
      </c>
      <c r="L27" s="231">
        <v>5813.4437506622726</v>
      </c>
      <c r="M27" s="231">
        <v>5022.5678661771008</v>
      </c>
      <c r="N27" s="231">
        <v>5868.6123294691506</v>
      </c>
      <c r="O27" s="231">
        <v>5213.6492821711518</v>
      </c>
      <c r="P27" s="231">
        <v>5243.0620176296243</v>
      </c>
      <c r="Q27" s="231">
        <v>5339.4133682120237</v>
      </c>
      <c r="R27" s="231">
        <v>6033.1933799413864</v>
      </c>
      <c r="S27" s="231">
        <v>6027.5453251841755</v>
      </c>
      <c r="T27" s="231">
        <v>6178.5400500389278</v>
      </c>
      <c r="U27" s="231">
        <v>5544.8865940554433</v>
      </c>
      <c r="V27" s="231">
        <v>6029.7723398664284</v>
      </c>
      <c r="W27" s="231">
        <v>5698.1508058965719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0.40745097249797751</v>
      </c>
      <c r="H28" s="231">
        <v>0</v>
      </c>
      <c r="I28" s="231">
        <v>1.079429574560024</v>
      </c>
      <c r="J28" s="231">
        <v>0</v>
      </c>
      <c r="K28" s="231">
        <v>0</v>
      </c>
      <c r="L28" s="231">
        <v>0</v>
      </c>
      <c r="M28" s="231">
        <v>0.51137750566202689</v>
      </c>
      <c r="N28" s="231">
        <v>0.47499865098778388</v>
      </c>
      <c r="O28" s="231">
        <v>2.1194456238792911</v>
      </c>
      <c r="P28" s="231">
        <v>2.7989188568744132</v>
      </c>
      <c r="Q28" s="231">
        <v>0.41246142385823048</v>
      </c>
      <c r="R28" s="231">
        <v>0.1775035959009458</v>
      </c>
      <c r="S28" s="231">
        <v>0.24349896414392919</v>
      </c>
      <c r="T28" s="231">
        <v>0.2482281488864585</v>
      </c>
      <c r="U28" s="231">
        <v>0.25694385262607222</v>
      </c>
      <c r="V28" s="231">
        <v>0.1831660716975867</v>
      </c>
      <c r="W28" s="231">
        <v>0.22543130093262909</v>
      </c>
      <c r="DA28" s="73" t="s">
        <v>1283</v>
      </c>
    </row>
    <row r="29" spans="1:105" ht="12" customHeight="1" x14ac:dyDescent="0.25">
      <c r="A29" s="46" t="s">
        <v>160</v>
      </c>
      <c r="B29" s="231">
        <v>2.7377685438583201</v>
      </c>
      <c r="C29" s="231">
        <v>1.8827187388971569</v>
      </c>
      <c r="D29" s="231">
        <v>1.1985935310920039</v>
      </c>
      <c r="E29" s="231">
        <v>1.1428212553948109</v>
      </c>
      <c r="F29" s="231">
        <v>1.1671449354305159</v>
      </c>
      <c r="G29" s="231">
        <v>0.83771927443411254</v>
      </c>
      <c r="H29" s="231">
        <v>0.81991406653609322</v>
      </c>
      <c r="I29" s="231">
        <v>0.37013269778671792</v>
      </c>
      <c r="J29" s="231">
        <v>0.41313055543744448</v>
      </c>
      <c r="K29" s="231">
        <v>0.44343552460330932</v>
      </c>
      <c r="L29" s="231">
        <v>0.477958679681392</v>
      </c>
      <c r="M29" s="231">
        <v>0.52984418194627414</v>
      </c>
      <c r="N29" s="231">
        <v>0.98180440605609565</v>
      </c>
      <c r="O29" s="231">
        <v>0.54852298297302426</v>
      </c>
      <c r="P29" s="231">
        <v>0.48226968521049401</v>
      </c>
      <c r="Q29" s="231">
        <v>0.4660692628929633</v>
      </c>
      <c r="R29" s="231">
        <v>0.46094827557983159</v>
      </c>
      <c r="S29" s="231">
        <v>0.4475509987991389</v>
      </c>
      <c r="T29" s="231">
        <v>1.0165614213929841</v>
      </c>
      <c r="U29" s="231">
        <v>0.58674443871707904</v>
      </c>
      <c r="V29" s="231">
        <v>1.0657492228463079</v>
      </c>
      <c r="W29" s="231">
        <v>0.98283764505071958</v>
      </c>
      <c r="DA29" s="73" t="s">
        <v>1284</v>
      </c>
    </row>
    <row r="30" spans="1:105" ht="12" customHeight="1" x14ac:dyDescent="0.25">
      <c r="A30" s="46" t="s">
        <v>70</v>
      </c>
      <c r="B30" s="231">
        <v>4.1388564628996338</v>
      </c>
      <c r="C30" s="231">
        <v>7.1303347050426016</v>
      </c>
      <c r="D30" s="231">
        <v>0</v>
      </c>
      <c r="E30" s="231">
        <v>0.41281627679684169</v>
      </c>
      <c r="F30" s="231">
        <v>0</v>
      </c>
      <c r="G30" s="231">
        <v>0</v>
      </c>
      <c r="H30" s="231">
        <v>0.88651459345649031</v>
      </c>
      <c r="I30" s="231">
        <v>0.40038389207557862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6.0557083973651778E-4</v>
      </c>
      <c r="S30" s="231">
        <v>6.6928080953590301E-4</v>
      </c>
      <c r="T30" s="231">
        <v>6.5711394186360162E-4</v>
      </c>
      <c r="U30" s="231">
        <v>0</v>
      </c>
      <c r="V30" s="231">
        <v>0</v>
      </c>
      <c r="W30" s="231">
        <v>0</v>
      </c>
      <c r="DA30" s="73" t="s">
        <v>1285</v>
      </c>
    </row>
    <row r="31" spans="1:105" ht="12" customHeight="1" x14ac:dyDescent="0.25">
      <c r="A31" s="46" t="s">
        <v>34</v>
      </c>
      <c r="B31" s="231">
        <v>271.93354102040399</v>
      </c>
      <c r="C31" s="231">
        <v>248.8824913187791</v>
      </c>
      <c r="D31" s="231">
        <v>248.62874645129159</v>
      </c>
      <c r="E31" s="231">
        <v>198.69570537207781</v>
      </c>
      <c r="F31" s="231">
        <v>95.013473485330749</v>
      </c>
      <c r="G31" s="231">
        <v>90.263893403642882</v>
      </c>
      <c r="H31" s="231">
        <v>68.542223649066045</v>
      </c>
      <c r="I31" s="231">
        <v>103.4574006174447</v>
      </c>
      <c r="J31" s="231">
        <v>85.521895849027345</v>
      </c>
      <c r="K31" s="231">
        <v>52.308614376236683</v>
      </c>
      <c r="L31" s="231">
        <v>79.2774848264105</v>
      </c>
      <c r="M31" s="231">
        <v>92.975829125845848</v>
      </c>
      <c r="N31" s="231">
        <v>80.58634726573365</v>
      </c>
      <c r="O31" s="231">
        <v>46.819429366483917</v>
      </c>
      <c r="P31" s="231">
        <v>147.62981012136169</v>
      </c>
      <c r="Q31" s="231">
        <v>23.49554897725984</v>
      </c>
      <c r="R31" s="231">
        <v>1.471141242677761</v>
      </c>
      <c r="S31" s="231">
        <v>2.1427863976450068</v>
      </c>
      <c r="T31" s="231">
        <v>2.1879960737095989</v>
      </c>
      <c r="U31" s="231">
        <v>132.79003293738401</v>
      </c>
      <c r="V31" s="231">
        <v>68.063148351438201</v>
      </c>
      <c r="W31" s="231">
        <v>95.092705478633718</v>
      </c>
      <c r="DA31" s="73" t="s">
        <v>1286</v>
      </c>
    </row>
    <row r="32" spans="1:105" ht="12" customHeight="1" x14ac:dyDescent="0.25">
      <c r="A32" s="46" t="s">
        <v>162</v>
      </c>
      <c r="B32" s="231">
        <v>714.67557013961732</v>
      </c>
      <c r="C32" s="231">
        <v>563.18739246995267</v>
      </c>
      <c r="D32" s="231">
        <v>456.10674144445352</v>
      </c>
      <c r="E32" s="231">
        <v>437.88576490954932</v>
      </c>
      <c r="F32" s="231">
        <v>463.72930652790848</v>
      </c>
      <c r="G32" s="231">
        <v>520.70966083938083</v>
      </c>
      <c r="H32" s="231">
        <v>484.19373466109079</v>
      </c>
      <c r="I32" s="231">
        <v>418.79430886012977</v>
      </c>
      <c r="J32" s="231">
        <v>456.89524435569371</v>
      </c>
      <c r="K32" s="231">
        <v>452.33604578007919</v>
      </c>
      <c r="L32" s="231">
        <v>553.30323612356085</v>
      </c>
      <c r="M32" s="231">
        <v>621.14484148480653</v>
      </c>
      <c r="N32" s="231">
        <v>568.62962395777879</v>
      </c>
      <c r="O32" s="231">
        <v>686.14763387048401</v>
      </c>
      <c r="P32" s="231">
        <v>546.01448638977536</v>
      </c>
      <c r="Q32" s="231">
        <v>716.02138412974398</v>
      </c>
      <c r="R32" s="231">
        <v>774.33919313963884</v>
      </c>
      <c r="S32" s="231">
        <v>909.18050496676119</v>
      </c>
      <c r="T32" s="231">
        <v>841.87526676891912</v>
      </c>
      <c r="U32" s="231">
        <v>900.89826123607031</v>
      </c>
      <c r="V32" s="231">
        <v>948.58024475510058</v>
      </c>
      <c r="W32" s="231">
        <v>951.36916290041347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0</v>
      </c>
      <c r="N34" s="231">
        <v>0</v>
      </c>
      <c r="O34" s="231">
        <v>0</v>
      </c>
      <c r="P34" s="231">
        <v>0</v>
      </c>
      <c r="Q34" s="231">
        <v>51.202970786420487</v>
      </c>
      <c r="R34" s="231">
        <v>71.432726671504071</v>
      </c>
      <c r="S34" s="231">
        <v>95.098534018603146</v>
      </c>
      <c r="T34" s="231">
        <v>108.61258773085061</v>
      </c>
      <c r="U34" s="231">
        <v>89.002808668662411</v>
      </c>
      <c r="V34" s="231">
        <v>75.090674760857439</v>
      </c>
      <c r="W34" s="231">
        <v>11.1093607021613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2586.7983511243729</v>
      </c>
      <c r="C36" s="263">
        <v>2428.3462370669149</v>
      </c>
      <c r="D36" s="263">
        <v>2366.1087200800921</v>
      </c>
      <c r="E36" s="263">
        <v>2408.6530404264122</v>
      </c>
      <c r="F36" s="263">
        <v>2463.7691716336699</v>
      </c>
      <c r="G36" s="263">
        <v>2533.93932942425</v>
      </c>
      <c r="H36" s="263">
        <v>2410.7923073436941</v>
      </c>
      <c r="I36" s="263">
        <v>2343.681598601027</v>
      </c>
      <c r="J36" s="263">
        <v>2269.4561838577588</v>
      </c>
      <c r="K36" s="263">
        <v>2305.9543067728491</v>
      </c>
      <c r="L36" s="263">
        <v>2606.4746900468508</v>
      </c>
      <c r="M36" s="263">
        <v>2598.6546387958529</v>
      </c>
      <c r="N36" s="263">
        <v>2646.6423350204491</v>
      </c>
      <c r="O36" s="263">
        <v>2684.7846112354159</v>
      </c>
      <c r="P36" s="263">
        <v>2496.6063391441362</v>
      </c>
      <c r="Q36" s="263">
        <v>2632.081177449204</v>
      </c>
      <c r="R36" s="263">
        <v>2819.0571435852839</v>
      </c>
      <c r="S36" s="263">
        <v>2930.5189148022068</v>
      </c>
      <c r="T36" s="263">
        <v>2840.712133320108</v>
      </c>
      <c r="U36" s="263">
        <v>2874.805919659907</v>
      </c>
      <c r="V36" s="263">
        <v>2937.2965492522048</v>
      </c>
      <c r="W36" s="263">
        <v>2915.6613705915911</v>
      </c>
      <c r="DA36" s="70" t="s">
        <v>1291</v>
      </c>
    </row>
    <row r="37" spans="1:105" ht="12" customHeight="1" x14ac:dyDescent="0.25">
      <c r="A37" s="60" t="s">
        <v>1014</v>
      </c>
      <c r="B37" s="264">
        <v>2586.7983511243729</v>
      </c>
      <c r="C37" s="264">
        <v>2428.3462370669149</v>
      </c>
      <c r="D37" s="264">
        <v>2366.1087200800921</v>
      </c>
      <c r="E37" s="264">
        <v>2408.6530404264122</v>
      </c>
      <c r="F37" s="264">
        <v>2463.7691716336699</v>
      </c>
      <c r="G37" s="264">
        <v>2533.93932942425</v>
      </c>
      <c r="H37" s="264">
        <v>2410.7923073436941</v>
      </c>
      <c r="I37" s="264">
        <v>2343.681598601027</v>
      </c>
      <c r="J37" s="264">
        <v>2269.4561838577588</v>
      </c>
      <c r="K37" s="264">
        <v>2305.9543067728491</v>
      </c>
      <c r="L37" s="264">
        <v>2606.4746900468508</v>
      </c>
      <c r="M37" s="264">
        <v>2598.6546387958529</v>
      </c>
      <c r="N37" s="264">
        <v>2646.6423350204491</v>
      </c>
      <c r="O37" s="264">
        <v>2684.7846112354159</v>
      </c>
      <c r="P37" s="264">
        <v>2496.6063391441362</v>
      </c>
      <c r="Q37" s="264">
        <v>2632.081177449204</v>
      </c>
      <c r="R37" s="264">
        <v>2819.0571435852839</v>
      </c>
      <c r="S37" s="264">
        <v>2930.5189148022068</v>
      </c>
      <c r="T37" s="264">
        <v>2840.712133320108</v>
      </c>
      <c r="U37" s="264">
        <v>2874.805919659907</v>
      </c>
      <c r="V37" s="264">
        <v>2937.2965492522048</v>
      </c>
      <c r="W37" s="264">
        <v>2915.6613705915911</v>
      </c>
      <c r="DA37" s="72" t="s">
        <v>1292</v>
      </c>
    </row>
    <row r="38" spans="1:105" ht="12" customHeight="1" x14ac:dyDescent="0.25">
      <c r="A38" s="59" t="s">
        <v>30</v>
      </c>
      <c r="B38" s="232">
        <v>7.682336749719787</v>
      </c>
      <c r="C38" s="232">
        <v>0</v>
      </c>
      <c r="D38" s="232">
        <v>0</v>
      </c>
      <c r="E38" s="232">
        <v>0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</v>
      </c>
      <c r="L38" s="232">
        <v>0</v>
      </c>
      <c r="M38" s="232">
        <v>0</v>
      </c>
      <c r="N38" s="232">
        <v>4.922890576770012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1.9780563039832311</v>
      </c>
      <c r="H39" s="297">
        <v>0</v>
      </c>
      <c r="I39" s="297">
        <v>6.014201313017824</v>
      </c>
      <c r="J39" s="297">
        <v>0</v>
      </c>
      <c r="K39" s="297">
        <v>0</v>
      </c>
      <c r="L39" s="297">
        <v>0</v>
      </c>
      <c r="M39" s="297">
        <v>2.135845860141401</v>
      </c>
      <c r="N39" s="297">
        <v>2.2010928745832419</v>
      </c>
      <c r="O39" s="297">
        <v>8.2609264001516092</v>
      </c>
      <c r="P39" s="297">
        <v>12.721379176505531</v>
      </c>
      <c r="Q39" s="297">
        <v>1.51434241757308</v>
      </c>
      <c r="R39" s="297">
        <v>0.64568622365966244</v>
      </c>
      <c r="S39" s="297">
        <v>0.78426212073645074</v>
      </c>
      <c r="T39" s="297">
        <v>0.83633099804347566</v>
      </c>
      <c r="U39" s="297">
        <v>0.81915198570586145</v>
      </c>
      <c r="V39" s="297">
        <v>0.56643140994879837</v>
      </c>
      <c r="W39" s="297">
        <v>0.69000305264156347</v>
      </c>
      <c r="DA39" s="122" t="s">
        <v>1294</v>
      </c>
    </row>
    <row r="40" spans="1:105" ht="12" customHeight="1" x14ac:dyDescent="0.25">
      <c r="A40" s="59" t="s">
        <v>160</v>
      </c>
      <c r="B40" s="297">
        <v>9.7858793066020056</v>
      </c>
      <c r="C40" s="297">
        <v>7.9900199269405672</v>
      </c>
      <c r="D40" s="297">
        <v>6.2015515430189279</v>
      </c>
      <c r="E40" s="297">
        <v>6.2639976028102513</v>
      </c>
      <c r="F40" s="297">
        <v>6.1854111849869398</v>
      </c>
      <c r="G40" s="297">
        <v>4.0668841249872818</v>
      </c>
      <c r="H40" s="297">
        <v>4.0680013580936576</v>
      </c>
      <c r="I40" s="297">
        <v>2.0622489965841888</v>
      </c>
      <c r="J40" s="297">
        <v>2.0502176325992281</v>
      </c>
      <c r="K40" s="297">
        <v>2.258366599980695</v>
      </c>
      <c r="L40" s="297">
        <v>2.249601852082364</v>
      </c>
      <c r="M40" s="297">
        <v>2.2129747397960111</v>
      </c>
      <c r="N40" s="297">
        <v>4.5495764628183819</v>
      </c>
      <c r="O40" s="297">
        <v>2.1379685046309271</v>
      </c>
      <c r="P40" s="297">
        <v>2.1919662000304778</v>
      </c>
      <c r="Q40" s="297">
        <v>1.711162337858835</v>
      </c>
      <c r="R40" s="297">
        <v>1.676743222304427</v>
      </c>
      <c r="S40" s="297">
        <v>1.441473464537858</v>
      </c>
      <c r="T40" s="297">
        <v>3.425001684700022</v>
      </c>
      <c r="U40" s="297">
        <v>1.870575486296715</v>
      </c>
      <c r="V40" s="297">
        <v>3.295773225651506</v>
      </c>
      <c r="W40" s="297">
        <v>3.0082822240320239</v>
      </c>
      <c r="DA40" s="122" t="s">
        <v>1295</v>
      </c>
    </row>
    <row r="41" spans="1:105" ht="12" customHeight="1" x14ac:dyDescent="0.25">
      <c r="A41" s="59" t="s">
        <v>70</v>
      </c>
      <c r="B41" s="297">
        <v>14.793927669358711</v>
      </c>
      <c r="C41" s="297">
        <v>30.26023760321128</v>
      </c>
      <c r="D41" s="297">
        <v>0</v>
      </c>
      <c r="E41" s="297">
        <v>2.2627161999740051</v>
      </c>
      <c r="F41" s="297">
        <v>0</v>
      </c>
      <c r="G41" s="297">
        <v>0</v>
      </c>
      <c r="H41" s="297">
        <v>4.3984396869621172</v>
      </c>
      <c r="I41" s="297">
        <v>2.2307979938511768</v>
      </c>
      <c r="J41" s="297">
        <v>0</v>
      </c>
      <c r="K41" s="297">
        <v>0</v>
      </c>
      <c r="L41" s="297">
        <v>0</v>
      </c>
      <c r="M41" s="297">
        <v>0</v>
      </c>
      <c r="N41" s="297">
        <v>0</v>
      </c>
      <c r="O41" s="297">
        <v>0</v>
      </c>
      <c r="P41" s="297">
        <v>0</v>
      </c>
      <c r="Q41" s="297">
        <v>0</v>
      </c>
      <c r="R41" s="297">
        <v>2.2028215636041631E-3</v>
      </c>
      <c r="S41" s="297">
        <v>2.155621437241839E-3</v>
      </c>
      <c r="T41" s="297">
        <v>2.213950195787196E-3</v>
      </c>
      <c r="U41" s="297">
        <v>0</v>
      </c>
      <c r="V41" s="297">
        <v>0</v>
      </c>
      <c r="W41" s="297">
        <v>0</v>
      </c>
      <c r="DA41" s="122" t="s">
        <v>1296</v>
      </c>
    </row>
    <row r="42" spans="1:105" ht="12" customHeight="1" x14ac:dyDescent="0.25">
      <c r="A42" s="59" t="s">
        <v>162</v>
      </c>
      <c r="B42" s="297">
        <v>2554.536207398693</v>
      </c>
      <c r="C42" s="297">
        <v>2390.095979536763</v>
      </c>
      <c r="D42" s="297">
        <v>2359.9071685370732</v>
      </c>
      <c r="E42" s="297">
        <v>2400.1263266236269</v>
      </c>
      <c r="F42" s="297">
        <v>2457.5837604486828</v>
      </c>
      <c r="G42" s="297">
        <v>2527.8943889952789</v>
      </c>
      <c r="H42" s="297">
        <v>2402.3258662986382</v>
      </c>
      <c r="I42" s="297">
        <v>2333.374350297574</v>
      </c>
      <c r="J42" s="297">
        <v>2267.4059662251598</v>
      </c>
      <c r="K42" s="297">
        <v>2303.6959401728691</v>
      </c>
      <c r="L42" s="297">
        <v>2604.225088194768</v>
      </c>
      <c r="M42" s="297">
        <v>2594.3058181959159</v>
      </c>
      <c r="N42" s="297">
        <v>2634.968775106277</v>
      </c>
      <c r="O42" s="297">
        <v>2674.3857163306338</v>
      </c>
      <c r="P42" s="297">
        <v>2481.6929937676</v>
      </c>
      <c r="Q42" s="297">
        <v>2628.8556726937718</v>
      </c>
      <c r="R42" s="297">
        <v>2816.7325113177558</v>
      </c>
      <c r="S42" s="297">
        <v>2928.291023595496</v>
      </c>
      <c r="T42" s="297">
        <v>2836.4485866871692</v>
      </c>
      <c r="U42" s="297">
        <v>2872.1161921879052</v>
      </c>
      <c r="V42" s="297">
        <v>2933.434344616604</v>
      </c>
      <c r="W42" s="297">
        <v>2911.963085314917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368.65167176362115</v>
      </c>
      <c r="C44" s="263">
        <f t="shared" si="1"/>
        <v>353.60103085798028</v>
      </c>
      <c r="D44" s="263">
        <f t="shared" si="1"/>
        <v>355.89460085039821</v>
      </c>
      <c r="E44" s="263">
        <f t="shared" si="1"/>
        <v>367.12200184182029</v>
      </c>
      <c r="F44" s="263">
        <f t="shared" si="1"/>
        <v>367.56600251530767</v>
      </c>
      <c r="G44" s="263">
        <f t="shared" si="1"/>
        <v>373.24931206619652</v>
      </c>
      <c r="H44" s="263">
        <f t="shared" si="1"/>
        <v>377.33563948373609</v>
      </c>
      <c r="I44" s="263">
        <f t="shared" si="1"/>
        <v>374.74337464113228</v>
      </c>
      <c r="J44" s="263">
        <f t="shared" si="1"/>
        <v>351.16145214154972</v>
      </c>
      <c r="K44" s="263">
        <f t="shared" si="1"/>
        <v>358.90779565828331</v>
      </c>
      <c r="L44" s="263">
        <f t="shared" si="1"/>
        <v>410.42749605852271</v>
      </c>
      <c r="M44" s="263">
        <f t="shared" si="1"/>
        <v>393.34991704232027</v>
      </c>
      <c r="N44" s="263">
        <f t="shared" si="1"/>
        <v>420.23261837277732</v>
      </c>
      <c r="O44" s="263">
        <f t="shared" si="1"/>
        <v>413.65517910715101</v>
      </c>
      <c r="P44" s="263">
        <f t="shared" si="1"/>
        <v>390.88765016575871</v>
      </c>
      <c r="Q44" s="263">
        <f t="shared" si="1"/>
        <v>410.1350744974776</v>
      </c>
      <c r="R44" s="263">
        <f t="shared" si="1"/>
        <v>450.93244674818504</v>
      </c>
      <c r="S44" s="263">
        <f t="shared" si="1"/>
        <v>468.8891069974253</v>
      </c>
      <c r="T44" s="263">
        <f t="shared" si="1"/>
        <v>457.41092365981831</v>
      </c>
      <c r="U44" s="263">
        <f t="shared" si="1"/>
        <v>454.37926425311332</v>
      </c>
      <c r="V44" s="263">
        <f t="shared" si="1"/>
        <v>471.00072984876743</v>
      </c>
      <c r="W44" s="263">
        <f t="shared" si="1"/>
        <v>459.62017270564786</v>
      </c>
      <c r="DA44" s="70"/>
    </row>
    <row r="45" spans="1:105" ht="12" customHeight="1" x14ac:dyDescent="0.25">
      <c r="A45" s="60" t="s">
        <v>1024</v>
      </c>
      <c r="B45" s="264">
        <v>261.40686299014868</v>
      </c>
      <c r="C45" s="264">
        <v>241.0201391518016</v>
      </c>
      <c r="D45" s="264">
        <v>231.12139445760809</v>
      </c>
      <c r="E45" s="264">
        <v>235.8265704448491</v>
      </c>
      <c r="F45" s="264">
        <v>242.64913985478191</v>
      </c>
      <c r="G45" s="264">
        <v>250.562271722887</v>
      </c>
      <c r="H45" s="264">
        <v>233.79854839773839</v>
      </c>
      <c r="I45" s="264">
        <v>223.5444635593083</v>
      </c>
      <c r="J45" s="264">
        <v>217.89624057218859</v>
      </c>
      <c r="K45" s="264">
        <v>217.22264791328971</v>
      </c>
      <c r="L45" s="264">
        <v>249.42175931342689</v>
      </c>
      <c r="M45" s="264">
        <v>250.04625478561471</v>
      </c>
      <c r="N45" s="264">
        <v>257.38255206720788</v>
      </c>
      <c r="O45" s="264">
        <v>265.06779944790742</v>
      </c>
      <c r="P45" s="264">
        <v>242.5324646263646</v>
      </c>
      <c r="Q45" s="264">
        <v>257.00892850194498</v>
      </c>
      <c r="R45" s="264">
        <v>279.07295515494428</v>
      </c>
      <c r="S45" s="264">
        <v>293.19376734127582</v>
      </c>
      <c r="T45" s="264">
        <v>279.27240179314077</v>
      </c>
      <c r="U45" s="264">
        <v>287.83095225620428</v>
      </c>
      <c r="V45" s="264">
        <v>293.10512198388312</v>
      </c>
      <c r="W45" s="264">
        <v>290.8612908961137</v>
      </c>
      <c r="DA45" s="72" t="s">
        <v>1299</v>
      </c>
    </row>
    <row r="46" spans="1:105" ht="12" customHeight="1" x14ac:dyDescent="0.25">
      <c r="A46" s="60" t="s">
        <v>1026</v>
      </c>
      <c r="B46" s="264">
        <v>107.2448087734725</v>
      </c>
      <c r="C46" s="264">
        <v>112.5808917061787</v>
      </c>
      <c r="D46" s="264">
        <v>124.7732063927901</v>
      </c>
      <c r="E46" s="264">
        <v>131.2954313969712</v>
      </c>
      <c r="F46" s="264">
        <v>124.91686266052579</v>
      </c>
      <c r="G46" s="264">
        <v>122.6870403433095</v>
      </c>
      <c r="H46" s="264">
        <v>143.5370910859977</v>
      </c>
      <c r="I46" s="264">
        <v>151.19891108182401</v>
      </c>
      <c r="J46" s="264">
        <v>133.2652115693611</v>
      </c>
      <c r="K46" s="264">
        <v>141.6851477449936</v>
      </c>
      <c r="L46" s="264">
        <v>161.00573674509579</v>
      </c>
      <c r="M46" s="264">
        <v>143.30366225670559</v>
      </c>
      <c r="N46" s="264">
        <v>162.85006630556941</v>
      </c>
      <c r="O46" s="264">
        <v>148.5873796592436</v>
      </c>
      <c r="P46" s="264">
        <v>148.35518553939411</v>
      </c>
      <c r="Q46" s="264">
        <v>153.1261459955326</v>
      </c>
      <c r="R46" s="264">
        <v>171.85949159324079</v>
      </c>
      <c r="S46" s="264">
        <v>175.69533965614951</v>
      </c>
      <c r="T46" s="264">
        <v>178.13852186667751</v>
      </c>
      <c r="U46" s="264">
        <v>166.54831199690901</v>
      </c>
      <c r="V46" s="264">
        <v>177.89560786488431</v>
      </c>
      <c r="W46" s="264">
        <v>168.75888180953419</v>
      </c>
      <c r="DA46" s="72" t="s">
        <v>1300</v>
      </c>
    </row>
    <row r="47" spans="1:105" ht="12" customHeight="1" x14ac:dyDescent="0.25">
      <c r="A47" s="64" t="s">
        <v>30</v>
      </c>
      <c r="B47" s="231">
        <v>5.3679370496881741E-2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2.6533307534435849E-2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82.378154518231426</v>
      </c>
      <c r="C48" s="231">
        <v>92.07379275329933</v>
      </c>
      <c r="D48" s="231">
        <v>107.1420276097778</v>
      </c>
      <c r="E48" s="231">
        <v>115.3575276578586</v>
      </c>
      <c r="F48" s="231">
        <v>110.93273546100041</v>
      </c>
      <c r="G48" s="231">
        <v>107.396465670993</v>
      </c>
      <c r="H48" s="231">
        <v>129.6895193271834</v>
      </c>
      <c r="I48" s="231">
        <v>138.1091195074892</v>
      </c>
      <c r="J48" s="231">
        <v>119.70766022794</v>
      </c>
      <c r="K48" s="231">
        <v>129.07023262696711</v>
      </c>
      <c r="L48" s="231">
        <v>145.19467016770619</v>
      </c>
      <c r="M48" s="231">
        <v>125.44201268678771</v>
      </c>
      <c r="N48" s="231">
        <v>146.5725425523101</v>
      </c>
      <c r="O48" s="231">
        <v>130.2143996505859</v>
      </c>
      <c r="P48" s="231">
        <v>130.94900251367139</v>
      </c>
      <c r="Q48" s="231">
        <v>133.35544233970941</v>
      </c>
      <c r="R48" s="231">
        <v>150.68306505223941</v>
      </c>
      <c r="S48" s="231">
        <v>150.5420010834913</v>
      </c>
      <c r="T48" s="231">
        <v>154.31319595741641</v>
      </c>
      <c r="U48" s="231">
        <v>138.4872744403005</v>
      </c>
      <c r="V48" s="231">
        <v>150.5976222739796</v>
      </c>
      <c r="W48" s="231">
        <v>142.3151512790935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1.0176362255954649E-2</v>
      </c>
      <c r="H49" s="231">
        <v>0</v>
      </c>
      <c r="I49" s="231">
        <v>2.6959480089517599E-2</v>
      </c>
      <c r="J49" s="231">
        <v>0</v>
      </c>
      <c r="K49" s="231">
        <v>0</v>
      </c>
      <c r="L49" s="231">
        <v>0</v>
      </c>
      <c r="M49" s="231">
        <v>1.2771997365128671E-2</v>
      </c>
      <c r="N49" s="231">
        <v>1.186341098637445E-2</v>
      </c>
      <c r="O49" s="231">
        <v>5.2934580860524313E-2</v>
      </c>
      <c r="P49" s="231">
        <v>6.9904882145588446E-2</v>
      </c>
      <c r="Q49" s="231">
        <v>1.030150165075148E-2</v>
      </c>
      <c r="R49" s="231">
        <v>4.433271768989523E-3</v>
      </c>
      <c r="S49" s="231">
        <v>6.0815505062774998E-3</v>
      </c>
      <c r="T49" s="231">
        <v>6.19966507800196E-3</v>
      </c>
      <c r="U49" s="231">
        <v>6.4173456446382964E-3</v>
      </c>
      <c r="V49" s="231">
        <v>4.5746959129028871E-3</v>
      </c>
      <c r="W49" s="231">
        <v>5.6302984578910208E-3</v>
      </c>
      <c r="DA49" s="73" t="s">
        <v>1303</v>
      </c>
    </row>
    <row r="50" spans="1:105" ht="12" customHeight="1" x14ac:dyDescent="0.25">
      <c r="A50" s="64" t="s">
        <v>160</v>
      </c>
      <c r="B50" s="231">
        <v>6.8377611923353593E-2</v>
      </c>
      <c r="C50" s="231">
        <v>4.7022167588977017E-2</v>
      </c>
      <c r="D50" s="231">
        <v>2.993568010221553E-2</v>
      </c>
      <c r="E50" s="231">
        <v>2.8542729981483082E-2</v>
      </c>
      <c r="F50" s="231">
        <v>2.915023026040927E-2</v>
      </c>
      <c r="G50" s="231">
        <v>2.0922602670875531E-2</v>
      </c>
      <c r="H50" s="231">
        <v>2.0477905620572799E-2</v>
      </c>
      <c r="I50" s="231">
        <v>9.2443132295386022E-3</v>
      </c>
      <c r="J50" s="231">
        <v>1.031821366227333E-2</v>
      </c>
      <c r="K50" s="231">
        <v>1.107510066268148E-2</v>
      </c>
      <c r="L50" s="231">
        <v>1.193733969512069E-2</v>
      </c>
      <c r="M50" s="231">
        <v>1.323321503355104E-2</v>
      </c>
      <c r="N50" s="231">
        <v>2.452122580359976E-2</v>
      </c>
      <c r="O50" s="231">
        <v>1.369973066017911E-2</v>
      </c>
      <c r="P50" s="231">
        <v>1.2045009959551789E-2</v>
      </c>
      <c r="Q50" s="231">
        <v>1.164039350915551E-2</v>
      </c>
      <c r="R50" s="231">
        <v>1.151249340454394E-2</v>
      </c>
      <c r="S50" s="231">
        <v>1.117788740046992E-2</v>
      </c>
      <c r="T50" s="231">
        <v>2.5389305653392501E-2</v>
      </c>
      <c r="U50" s="231">
        <v>1.465433724073739E-2</v>
      </c>
      <c r="V50" s="231">
        <v>2.6617804098479608E-2</v>
      </c>
      <c r="W50" s="231">
        <v>2.4547031642868731E-2</v>
      </c>
      <c r="DA50" s="73" t="s">
        <v>1304</v>
      </c>
    </row>
    <row r="51" spans="1:105" ht="12" customHeight="1" x14ac:dyDescent="0.25">
      <c r="A51" s="64" t="s">
        <v>70</v>
      </c>
      <c r="B51" s="231">
        <v>0.10337072564497279</v>
      </c>
      <c r="C51" s="231">
        <v>0.17808490803167551</v>
      </c>
      <c r="D51" s="231">
        <v>0</v>
      </c>
      <c r="E51" s="231">
        <v>1.0310364341712199E-2</v>
      </c>
      <c r="F51" s="231">
        <v>0</v>
      </c>
      <c r="G51" s="231">
        <v>0</v>
      </c>
      <c r="H51" s="231">
        <v>2.2141298603105888E-2</v>
      </c>
      <c r="I51" s="231">
        <v>9.9998571662026428E-3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1.512453927651885E-5</v>
      </c>
      <c r="S51" s="231">
        <v>1.671573864958622E-5</v>
      </c>
      <c r="T51" s="231">
        <v>1.6411862941069621E-5</v>
      </c>
      <c r="U51" s="231">
        <v>0</v>
      </c>
      <c r="V51" s="231">
        <v>0</v>
      </c>
      <c r="W51" s="231">
        <v>0</v>
      </c>
      <c r="DA51" s="73" t="s">
        <v>1305</v>
      </c>
    </row>
    <row r="52" spans="1:105" ht="12" customHeight="1" x14ac:dyDescent="0.25">
      <c r="A52" s="64" t="s">
        <v>34</v>
      </c>
      <c r="B52" s="231">
        <v>6.7917232004689119</v>
      </c>
      <c r="C52" s="231">
        <v>6.2160077206269433</v>
      </c>
      <c r="D52" s="231">
        <v>6.2096702717890793</v>
      </c>
      <c r="E52" s="231">
        <v>4.9625589654930433</v>
      </c>
      <c r="F52" s="231">
        <v>2.3730254451363888</v>
      </c>
      <c r="G52" s="231">
        <v>2.254401486090218</v>
      </c>
      <c r="H52" s="231">
        <v>1.711888165109289</v>
      </c>
      <c r="I52" s="231">
        <v>2.583918208092554</v>
      </c>
      <c r="J52" s="231">
        <v>2.1359669057607809</v>
      </c>
      <c r="K52" s="231">
        <v>1.3064428481693311</v>
      </c>
      <c r="L52" s="231">
        <v>1.9800085379315311</v>
      </c>
      <c r="M52" s="231">
        <v>2.322133905907029</v>
      </c>
      <c r="N52" s="231">
        <v>2.0126982582286921</v>
      </c>
      <c r="O52" s="231">
        <v>1.1693467582846091</v>
      </c>
      <c r="P52" s="231">
        <v>3.6871538638436658</v>
      </c>
      <c r="Q52" s="231">
        <v>0.58681714840257926</v>
      </c>
      <c r="R52" s="231">
        <v>3.674274262589592E-2</v>
      </c>
      <c r="S52" s="231">
        <v>5.3517532393853623E-2</v>
      </c>
      <c r="T52" s="231">
        <v>5.464667448004646E-2</v>
      </c>
      <c r="U52" s="231">
        <v>3.3165204413831089</v>
      </c>
      <c r="V52" s="231">
        <v>1.699922937129462</v>
      </c>
      <c r="W52" s="231">
        <v>2.375004317492905</v>
      </c>
      <c r="DA52" s="73" t="s">
        <v>1306</v>
      </c>
    </row>
    <row r="53" spans="1:105" ht="12" customHeight="1" x14ac:dyDescent="0.25">
      <c r="A53" s="64" t="s">
        <v>162</v>
      </c>
      <c r="B53" s="231">
        <v>17.849503346706999</v>
      </c>
      <c r="C53" s="231">
        <v>14.06598415663173</v>
      </c>
      <c r="D53" s="231">
        <v>11.391572831121019</v>
      </c>
      <c r="E53" s="231">
        <v>10.93649167929642</v>
      </c>
      <c r="F53" s="231">
        <v>11.5819515241286</v>
      </c>
      <c r="G53" s="231">
        <v>13.005074221299401</v>
      </c>
      <c r="H53" s="231">
        <v>12.09306438948137</v>
      </c>
      <c r="I53" s="231">
        <v>10.459669715757011</v>
      </c>
      <c r="J53" s="231">
        <v>11.411266221998121</v>
      </c>
      <c r="K53" s="231">
        <v>11.29739716919444</v>
      </c>
      <c r="L53" s="231">
        <v>13.819120699762999</v>
      </c>
      <c r="M53" s="231">
        <v>15.51351045161217</v>
      </c>
      <c r="N53" s="231">
        <v>14.201907550706229</v>
      </c>
      <c r="O53" s="231">
        <v>17.136998938852301</v>
      </c>
      <c r="P53" s="231">
        <v>13.637079269773871</v>
      </c>
      <c r="Q53" s="231">
        <v>17.88311595685418</v>
      </c>
      <c r="R53" s="231">
        <v>19.339642485235959</v>
      </c>
      <c r="S53" s="231">
        <v>22.707394997417659</v>
      </c>
      <c r="T53" s="231">
        <v>21.026401376453961</v>
      </c>
      <c r="U53" s="231">
        <v>22.50054038622627</v>
      </c>
      <c r="V53" s="231">
        <v>23.69143001497671</v>
      </c>
      <c r="W53" s="231">
        <v>23.761085122620472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1.278828655406546</v>
      </c>
      <c r="R55" s="231">
        <v>1.7840804234267149</v>
      </c>
      <c r="S55" s="231">
        <v>2.3751498892012961</v>
      </c>
      <c r="T55" s="231">
        <v>2.7126724757327159</v>
      </c>
      <c r="U55" s="231">
        <v>2.2229050461137989</v>
      </c>
      <c r="V55" s="231">
        <v>1.875440138787126</v>
      </c>
      <c r="W55" s="231">
        <v>0.27746376022656632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4374.6842058406628</v>
      </c>
      <c r="C59" s="281">
        <v>3915.5133014824678</v>
      </c>
      <c r="D59" s="281">
        <v>3809.9506068898781</v>
      </c>
      <c r="E59" s="281">
        <v>3740.8162594046112</v>
      </c>
      <c r="F59" s="281">
        <v>4125.8838612796289</v>
      </c>
      <c r="G59" s="281">
        <v>4119.3226121392336</v>
      </c>
      <c r="H59" s="281">
        <v>4018.2418331043482</v>
      </c>
      <c r="I59" s="281">
        <v>3812.8804560640301</v>
      </c>
      <c r="J59" s="281">
        <v>3730.9966048192182</v>
      </c>
      <c r="K59" s="281">
        <v>3654.4537956995059</v>
      </c>
      <c r="L59" s="281">
        <v>4107.4881731875867</v>
      </c>
      <c r="M59" s="281">
        <v>3876.1515586639421</v>
      </c>
      <c r="N59" s="281">
        <v>3825.5820908102041</v>
      </c>
      <c r="O59" s="281">
        <v>4167.3954621498096</v>
      </c>
      <c r="P59" s="281">
        <v>4060.5410444300801</v>
      </c>
      <c r="Q59" s="281">
        <v>3881.3243604441409</v>
      </c>
      <c r="R59" s="281">
        <v>3644.9787916822829</v>
      </c>
      <c r="S59" s="281">
        <v>4065.8723590196701</v>
      </c>
      <c r="T59" s="281">
        <v>4343.9129838193903</v>
      </c>
      <c r="U59" s="281">
        <v>4451.5509788410891</v>
      </c>
      <c r="V59" s="281">
        <v>4179.887844973442</v>
      </c>
      <c r="W59" s="281">
        <v>3857.4999096476122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1125.3038995191362</v>
      </c>
      <c r="C61" s="225">
        <f t="shared" si="2"/>
        <v>1236.4422520617338</v>
      </c>
      <c r="D61" s="225">
        <f t="shared" si="2"/>
        <v>1302.2957369776741</v>
      </c>
      <c r="E61" s="225">
        <f t="shared" si="2"/>
        <v>1375.8665883824572</v>
      </c>
      <c r="F61" s="225">
        <f t="shared" si="2"/>
        <v>1433.5215150928616</v>
      </c>
      <c r="G61" s="225">
        <f t="shared" si="2"/>
        <v>1451.7178902270045</v>
      </c>
      <c r="H61" s="225">
        <f t="shared" si="2"/>
        <v>1636.1663548647243</v>
      </c>
      <c r="I61" s="225">
        <f t="shared" si="2"/>
        <v>1722.0042735500538</v>
      </c>
      <c r="J61" s="225">
        <f t="shared" si="2"/>
        <v>1450.1124467224824</v>
      </c>
      <c r="K61" s="225">
        <f t="shared" si="2"/>
        <v>584.60436005534928</v>
      </c>
      <c r="L61" s="225">
        <f t="shared" si="2"/>
        <v>579.99120733441009</v>
      </c>
      <c r="M61" s="225">
        <f t="shared" si="2"/>
        <v>477.9568655764233</v>
      </c>
      <c r="N61" s="225">
        <f t="shared" si="2"/>
        <v>392.33194669408056</v>
      </c>
      <c r="O61" s="225">
        <f t="shared" si="2"/>
        <v>770.88346721687947</v>
      </c>
      <c r="P61" s="225">
        <f t="shared" si="2"/>
        <v>790.05653591737223</v>
      </c>
      <c r="Q61" s="225">
        <f t="shared" si="2"/>
        <v>642.04224177583546</v>
      </c>
      <c r="R61" s="225">
        <f t="shared" si="2"/>
        <v>793.79875712055127</v>
      </c>
      <c r="S61" s="225">
        <f t="shared" si="2"/>
        <v>731.69713312975671</v>
      </c>
      <c r="T61" s="225">
        <f t="shared" si="2"/>
        <v>536.6016694475137</v>
      </c>
      <c r="U61" s="225">
        <f t="shared" si="2"/>
        <v>497.79349464941868</v>
      </c>
      <c r="V61" s="225">
        <f t="shared" si="2"/>
        <v>768.92678391778679</v>
      </c>
      <c r="W61" s="225">
        <f t="shared" si="2"/>
        <v>776.76187388108758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45.941459898919369</v>
      </c>
      <c r="C66" s="262">
        <v>46.375835092188296</v>
      </c>
      <c r="D66" s="262">
        <v>44.319465880757171</v>
      </c>
      <c r="E66" s="262">
        <v>45.913922046600248</v>
      </c>
      <c r="F66" s="262">
        <v>50.425690422228278</v>
      </c>
      <c r="G66" s="262">
        <v>52.766870429974468</v>
      </c>
      <c r="H66" s="262">
        <v>50.987594305335023</v>
      </c>
      <c r="I66" s="262">
        <v>49.972075325793533</v>
      </c>
      <c r="J66" s="262">
        <v>45.175732250038159</v>
      </c>
      <c r="K66" s="262">
        <v>17.345372171797869</v>
      </c>
      <c r="L66" s="262">
        <v>17.399110042058808</v>
      </c>
      <c r="M66" s="262">
        <v>15.562378706480329</v>
      </c>
      <c r="N66" s="262">
        <v>11.98518093778195</v>
      </c>
      <c r="O66" s="262">
        <v>25.646956568331419</v>
      </c>
      <c r="P66" s="262">
        <v>24.68393458270759</v>
      </c>
      <c r="Q66" s="262">
        <v>20.445454396685701</v>
      </c>
      <c r="R66" s="262">
        <v>24.802014391679862</v>
      </c>
      <c r="S66" s="262">
        <v>23.352684295770469</v>
      </c>
      <c r="T66" s="262">
        <v>16.303682510556339</v>
      </c>
      <c r="U66" s="262">
        <v>16.253418124751079</v>
      </c>
      <c r="V66" s="262">
        <v>24.31871725055294</v>
      </c>
      <c r="W66" s="262">
        <v>25.322249139247958</v>
      </c>
      <c r="DA66" s="68" t="s">
        <v>1318</v>
      </c>
    </row>
    <row r="67" spans="1:105" ht="12" customHeight="1" x14ac:dyDescent="0.25">
      <c r="A67" s="37" t="s">
        <v>160</v>
      </c>
      <c r="B67" s="228">
        <v>0.1753202470433616</v>
      </c>
      <c r="C67" s="228">
        <v>0.1545164963216335</v>
      </c>
      <c r="D67" s="228">
        <v>0.1161609564624236</v>
      </c>
      <c r="E67" s="228">
        <v>0.1195170603621732</v>
      </c>
      <c r="F67" s="228">
        <v>0.12659612480722909</v>
      </c>
      <c r="G67" s="228">
        <v>8.4755146121356512E-2</v>
      </c>
      <c r="H67" s="228">
        <v>8.6194369786192979E-2</v>
      </c>
      <c r="I67" s="228">
        <v>4.4126593815046647E-2</v>
      </c>
      <c r="J67" s="228">
        <v>4.0811575690863779E-2</v>
      </c>
      <c r="K67" s="228">
        <v>1.6987417774051161E-2</v>
      </c>
      <c r="L67" s="228">
        <v>1.501686178832483E-2</v>
      </c>
      <c r="M67" s="228">
        <v>1.3263586253362811E-2</v>
      </c>
      <c r="N67" s="228">
        <v>2.0658123882615821E-2</v>
      </c>
      <c r="O67" s="228">
        <v>2.0486418892312071E-2</v>
      </c>
      <c r="P67" s="228">
        <v>2.1782953381932622E-2</v>
      </c>
      <c r="Q67" s="228">
        <v>1.329960184934751E-2</v>
      </c>
      <c r="R67" s="228">
        <v>1.475534806159038E-2</v>
      </c>
      <c r="S67" s="228">
        <v>1.1489879970906201E-2</v>
      </c>
      <c r="T67" s="228">
        <v>1.966289636768077E-2</v>
      </c>
      <c r="U67" s="228">
        <v>1.057877017899222E-2</v>
      </c>
      <c r="V67" s="228">
        <v>2.7291911064490589E-2</v>
      </c>
      <c r="W67" s="228">
        <v>2.6132837120257581E-2</v>
      </c>
      <c r="DA67" s="69" t="s">
        <v>1319</v>
      </c>
    </row>
    <row r="68" spans="1:105" ht="12" customHeight="1" x14ac:dyDescent="0.25">
      <c r="A68" s="37" t="s">
        <v>162</v>
      </c>
      <c r="B68" s="228">
        <v>45.76613965187601</v>
      </c>
      <c r="C68" s="228">
        <v>46.221318595866663</v>
      </c>
      <c r="D68" s="228">
        <v>44.203304924294748</v>
      </c>
      <c r="E68" s="228">
        <v>45.794404986238078</v>
      </c>
      <c r="F68" s="228">
        <v>50.29909429742105</v>
      </c>
      <c r="G68" s="228">
        <v>52.682115283853108</v>
      </c>
      <c r="H68" s="228">
        <v>50.901399935548831</v>
      </c>
      <c r="I68" s="228">
        <v>49.927948731978482</v>
      </c>
      <c r="J68" s="228">
        <v>45.134920674347292</v>
      </c>
      <c r="K68" s="228">
        <v>17.328384754023819</v>
      </c>
      <c r="L68" s="228">
        <v>17.384093180270479</v>
      </c>
      <c r="M68" s="228">
        <v>15.54911512022697</v>
      </c>
      <c r="N68" s="228">
        <v>11.964522813899331</v>
      </c>
      <c r="O68" s="228">
        <v>25.626470149439111</v>
      </c>
      <c r="P68" s="228">
        <v>24.66215162932566</v>
      </c>
      <c r="Q68" s="228">
        <v>20.432154794836361</v>
      </c>
      <c r="R68" s="228">
        <v>24.78725904361827</v>
      </c>
      <c r="S68" s="228">
        <v>23.34119441579956</v>
      </c>
      <c r="T68" s="228">
        <v>16.284019614188662</v>
      </c>
      <c r="U68" s="228">
        <v>16.24283935457208</v>
      </c>
      <c r="V68" s="228">
        <v>24.291425339488448</v>
      </c>
      <c r="W68" s="228">
        <v>25.2961163021277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655.60922342500237</v>
      </c>
      <c r="C72" s="263">
        <f t="shared" si="3"/>
        <v>753.62500135720848</v>
      </c>
      <c r="D72" s="263">
        <f t="shared" si="3"/>
        <v>832.61536932437571</v>
      </c>
      <c r="E72" s="263">
        <f t="shared" si="3"/>
        <v>889.55980184664088</v>
      </c>
      <c r="F72" s="263">
        <f t="shared" si="3"/>
        <v>903.41816103320753</v>
      </c>
      <c r="G72" s="263">
        <f t="shared" si="3"/>
        <v>899.51822354716285</v>
      </c>
      <c r="H72" s="263">
        <f t="shared" si="3"/>
        <v>1089.7536837627219</v>
      </c>
      <c r="I72" s="263">
        <f t="shared" si="3"/>
        <v>1177.074744224469</v>
      </c>
      <c r="J72" s="263">
        <f t="shared" si="3"/>
        <v>962.19142291859248</v>
      </c>
      <c r="K72" s="263">
        <f t="shared" si="3"/>
        <v>393.9785833874767</v>
      </c>
      <c r="L72" s="263">
        <f t="shared" si="3"/>
        <v>391.13852470458153</v>
      </c>
      <c r="M72" s="263">
        <f t="shared" si="3"/>
        <v>310.60813214740341</v>
      </c>
      <c r="N72" s="263">
        <f t="shared" si="3"/>
        <v>263.99187314806051</v>
      </c>
      <c r="O72" s="263">
        <f t="shared" si="3"/>
        <v>500.69889075024992</v>
      </c>
      <c r="P72" s="263">
        <f t="shared" si="3"/>
        <v>525.82836106815887</v>
      </c>
      <c r="Q72" s="263">
        <f t="shared" si="3"/>
        <v>424.26719046192818</v>
      </c>
      <c r="R72" s="263">
        <f t="shared" si="3"/>
        <v>531.98199554945006</v>
      </c>
      <c r="S72" s="263">
        <f t="shared" si="3"/>
        <v>487.43530394329031</v>
      </c>
      <c r="T72" s="263">
        <f t="shared" si="3"/>
        <v>362.98076877906828</v>
      </c>
      <c r="U72" s="263">
        <f t="shared" si="3"/>
        <v>327.96139474951877</v>
      </c>
      <c r="V72" s="263">
        <f t="shared" si="3"/>
        <v>513.97461035570007</v>
      </c>
      <c r="W72" s="263">
        <f t="shared" si="3"/>
        <v>511.70456263390378</v>
      </c>
      <c r="DA72" s="70"/>
    </row>
    <row r="73" spans="1:105" ht="12" customHeight="1" x14ac:dyDescent="0.25">
      <c r="A73" s="60" t="s">
        <v>1054</v>
      </c>
      <c r="B73" s="264">
        <v>655.60922342500237</v>
      </c>
      <c r="C73" s="264">
        <v>753.62500135720848</v>
      </c>
      <c r="D73" s="264">
        <v>832.61536932437571</v>
      </c>
      <c r="E73" s="264">
        <v>889.55980184664088</v>
      </c>
      <c r="F73" s="264">
        <v>903.41816103320753</v>
      </c>
      <c r="G73" s="264">
        <v>899.51822354716285</v>
      </c>
      <c r="H73" s="264">
        <v>1089.7536837627219</v>
      </c>
      <c r="I73" s="264">
        <v>1177.074744224469</v>
      </c>
      <c r="J73" s="264">
        <v>962.19142291859248</v>
      </c>
      <c r="K73" s="264">
        <v>393.9785833874767</v>
      </c>
      <c r="L73" s="264">
        <v>391.13852470458153</v>
      </c>
      <c r="M73" s="264">
        <v>310.60813214740341</v>
      </c>
      <c r="N73" s="264">
        <v>263.99187314806051</v>
      </c>
      <c r="O73" s="264">
        <v>500.69889075024992</v>
      </c>
      <c r="P73" s="264">
        <v>525.82836106815887</v>
      </c>
      <c r="Q73" s="264">
        <v>424.26719046192818</v>
      </c>
      <c r="R73" s="264">
        <v>531.98199554945006</v>
      </c>
      <c r="S73" s="264">
        <v>487.43530394329031</v>
      </c>
      <c r="T73" s="264">
        <v>362.98076877906828</v>
      </c>
      <c r="U73" s="264">
        <v>327.96139474951877</v>
      </c>
      <c r="V73" s="264">
        <v>513.97461035570007</v>
      </c>
      <c r="W73" s="264">
        <v>511.70456263390378</v>
      </c>
      <c r="DA73" s="72" t="s">
        <v>1324</v>
      </c>
    </row>
    <row r="74" spans="1:105" ht="12" customHeight="1" x14ac:dyDescent="0.25">
      <c r="A74" s="64" t="s">
        <v>30</v>
      </c>
      <c r="B74" s="231">
        <v>0.32815285707431541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4.3012432943600902E-2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503.59433270994492</v>
      </c>
      <c r="C75" s="231">
        <v>616.34893041853854</v>
      </c>
      <c r="D75" s="231">
        <v>714.96198156235232</v>
      </c>
      <c r="E75" s="231">
        <v>781.57646730737861</v>
      </c>
      <c r="F75" s="231">
        <v>802.28278019529341</v>
      </c>
      <c r="G75" s="231">
        <v>787.4106160299408</v>
      </c>
      <c r="H75" s="231">
        <v>984.62098098072556</v>
      </c>
      <c r="I75" s="231">
        <v>1075.1714768062691</v>
      </c>
      <c r="J75" s="231">
        <v>864.30421392478581</v>
      </c>
      <c r="K75" s="231">
        <v>358.90076142198473</v>
      </c>
      <c r="L75" s="231">
        <v>352.72798493060372</v>
      </c>
      <c r="M75" s="231">
        <v>271.89332526378479</v>
      </c>
      <c r="N75" s="231">
        <v>237.60481612487271</v>
      </c>
      <c r="O75" s="231">
        <v>438.78696571860678</v>
      </c>
      <c r="P75" s="231">
        <v>464.13409227943652</v>
      </c>
      <c r="Q75" s="231">
        <v>369.48842724694993</v>
      </c>
      <c r="R75" s="231">
        <v>466.43148364318</v>
      </c>
      <c r="S75" s="231">
        <v>417.65186372030422</v>
      </c>
      <c r="T75" s="231">
        <v>314.43352013046962</v>
      </c>
      <c r="U75" s="231">
        <v>272.70453321282088</v>
      </c>
      <c r="V75" s="231">
        <v>435.10548212945861</v>
      </c>
      <c r="W75" s="231">
        <v>431.52284170522489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7.4611167349330459E-2</v>
      </c>
      <c r="H76" s="231">
        <v>0</v>
      </c>
      <c r="I76" s="231">
        <v>0.20987798724040119</v>
      </c>
      <c r="J76" s="231">
        <v>0</v>
      </c>
      <c r="K76" s="231">
        <v>0</v>
      </c>
      <c r="L76" s="231">
        <v>0</v>
      </c>
      <c r="M76" s="231">
        <v>2.768307650273287E-2</v>
      </c>
      <c r="N76" s="231">
        <v>1.923145724940464E-2</v>
      </c>
      <c r="O76" s="231">
        <v>0.1783750812483294</v>
      </c>
      <c r="P76" s="231">
        <v>0.24777003564541319</v>
      </c>
      <c r="Q76" s="231">
        <v>2.8542409491784361E-2</v>
      </c>
      <c r="R76" s="231">
        <v>1.3722959032498641E-2</v>
      </c>
      <c r="S76" s="231">
        <v>1.687217444284721E-2</v>
      </c>
      <c r="T76" s="231">
        <v>1.263263651570045E-2</v>
      </c>
      <c r="U76" s="231">
        <v>1.263682353168722E-2</v>
      </c>
      <c r="V76" s="231">
        <v>1.3217175946895339E-2</v>
      </c>
      <c r="W76" s="231">
        <v>1.7071986843010131E-2</v>
      </c>
      <c r="DA76" s="73" t="s">
        <v>1327</v>
      </c>
    </row>
    <row r="77" spans="1:105" ht="12" customHeight="1" x14ac:dyDescent="0.25">
      <c r="A77" s="64" t="s">
        <v>160</v>
      </c>
      <c r="B77" s="231">
        <v>0.41800618198141332</v>
      </c>
      <c r="C77" s="231">
        <v>0.31476994520124979</v>
      </c>
      <c r="D77" s="231">
        <v>0.19976169615949541</v>
      </c>
      <c r="E77" s="231">
        <v>0.19338422484573969</v>
      </c>
      <c r="F77" s="231">
        <v>0.21081899476711249</v>
      </c>
      <c r="G77" s="231">
        <v>0.15340057380001351</v>
      </c>
      <c r="H77" s="231">
        <v>0.15547112538594229</v>
      </c>
      <c r="I77" s="231">
        <v>7.1966441770876549E-2</v>
      </c>
      <c r="J77" s="231">
        <v>7.449878755877351E-2</v>
      </c>
      <c r="K77" s="231">
        <v>3.0796117584675591E-2</v>
      </c>
      <c r="L77" s="231">
        <v>2.89999197024833E-2</v>
      </c>
      <c r="M77" s="231">
        <v>2.868275757330753E-2</v>
      </c>
      <c r="N77" s="231">
        <v>3.9750701234792601E-2</v>
      </c>
      <c r="O77" s="231">
        <v>4.6164350975565142E-2</v>
      </c>
      <c r="P77" s="231">
        <v>4.2692190522716493E-2</v>
      </c>
      <c r="Q77" s="231">
        <v>3.2252082215565969E-2</v>
      </c>
      <c r="R77" s="231">
        <v>3.5636316378699448E-2</v>
      </c>
      <c r="S77" s="231">
        <v>3.1011049884163679E-2</v>
      </c>
      <c r="T77" s="231">
        <v>5.1734063964741277E-2</v>
      </c>
      <c r="U77" s="231">
        <v>2.8856833329486079E-2</v>
      </c>
      <c r="V77" s="231">
        <v>7.6903953134308672E-2</v>
      </c>
      <c r="W77" s="231">
        <v>7.4430619331498263E-2</v>
      </c>
      <c r="DA77" s="73" t="s">
        <v>1328</v>
      </c>
    </row>
    <row r="78" spans="1:105" ht="12" customHeight="1" x14ac:dyDescent="0.25">
      <c r="A78" s="64" t="s">
        <v>70</v>
      </c>
      <c r="B78" s="231">
        <v>0.63192616910836419</v>
      </c>
      <c r="C78" s="231">
        <v>1.192113839419022</v>
      </c>
      <c r="D78" s="231">
        <v>0</v>
      </c>
      <c r="E78" s="231">
        <v>6.9855329794755935E-2</v>
      </c>
      <c r="F78" s="231">
        <v>0</v>
      </c>
      <c r="G78" s="231">
        <v>0</v>
      </c>
      <c r="H78" s="231">
        <v>0.16809983770375331</v>
      </c>
      <c r="I78" s="231">
        <v>7.7848307451231169E-2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4.6817213943189522E-5</v>
      </c>
      <c r="S78" s="231">
        <v>4.6374827956414061E-5</v>
      </c>
      <c r="T78" s="231">
        <v>3.3441338599994858E-5</v>
      </c>
      <c r="U78" s="231">
        <v>0</v>
      </c>
      <c r="V78" s="231">
        <v>0</v>
      </c>
      <c r="W78" s="231">
        <v>0</v>
      </c>
      <c r="DA78" s="73" t="s">
        <v>1329</v>
      </c>
    </row>
    <row r="79" spans="1:105" ht="12" customHeight="1" x14ac:dyDescent="0.25">
      <c r="A79" s="64" t="s">
        <v>34</v>
      </c>
      <c r="B79" s="231">
        <v>41.519178635324238</v>
      </c>
      <c r="C79" s="231">
        <v>41.610425676143407</v>
      </c>
      <c r="D79" s="231">
        <v>41.437317002595037</v>
      </c>
      <c r="E79" s="231">
        <v>33.622593893987528</v>
      </c>
      <c r="F79" s="231">
        <v>17.162088753030979</v>
      </c>
      <c r="G79" s="231">
        <v>16.5288461948014</v>
      </c>
      <c r="H79" s="231">
        <v>12.99689453090526</v>
      </c>
      <c r="I79" s="231">
        <v>20.115653228756059</v>
      </c>
      <c r="J79" s="231">
        <v>15.421947049484141</v>
      </c>
      <c r="K79" s="231">
        <v>3.6327766938905621</v>
      </c>
      <c r="L79" s="231">
        <v>4.8101243724944744</v>
      </c>
      <c r="M79" s="231">
        <v>5.0331838262297168</v>
      </c>
      <c r="N79" s="231">
        <v>3.262731144822749</v>
      </c>
      <c r="O79" s="231">
        <v>3.9403792308486381</v>
      </c>
      <c r="P79" s="231">
        <v>13.068704448596529</v>
      </c>
      <c r="Q79" s="231">
        <v>1.6258964871675561</v>
      </c>
      <c r="R79" s="231">
        <v>0.1137352226686834</v>
      </c>
      <c r="S79" s="231">
        <v>0.14847482420277089</v>
      </c>
      <c r="T79" s="231">
        <v>0.1113498175809059</v>
      </c>
      <c r="U79" s="231">
        <v>6.5307817091024054</v>
      </c>
      <c r="V79" s="231">
        <v>4.9114041641176476</v>
      </c>
      <c r="W79" s="231">
        <v>7.2014019795886153</v>
      </c>
      <c r="DA79" s="73" t="s">
        <v>1330</v>
      </c>
    </row>
    <row r="80" spans="1:105" ht="12" customHeight="1" x14ac:dyDescent="0.25">
      <c r="A80" s="64" t="s">
        <v>162</v>
      </c>
      <c r="B80" s="231">
        <v>109.1176268715691</v>
      </c>
      <c r="C80" s="231">
        <v>94.158761477906182</v>
      </c>
      <c r="D80" s="231">
        <v>76.016309063268793</v>
      </c>
      <c r="E80" s="231">
        <v>74.097501090634196</v>
      </c>
      <c r="F80" s="231">
        <v>83.76247309011606</v>
      </c>
      <c r="G80" s="231">
        <v>95.350749581271373</v>
      </c>
      <c r="H80" s="231">
        <v>91.812237288001597</v>
      </c>
      <c r="I80" s="231">
        <v>81.427921452981565</v>
      </c>
      <c r="J80" s="231">
        <v>82.39076315676374</v>
      </c>
      <c r="K80" s="231">
        <v>31.414249154016829</v>
      </c>
      <c r="L80" s="231">
        <v>33.571415481780861</v>
      </c>
      <c r="M80" s="231">
        <v>33.625257223312857</v>
      </c>
      <c r="N80" s="231">
        <v>23.02233128693728</v>
      </c>
      <c r="O80" s="231">
        <v>57.747006368570638</v>
      </c>
      <c r="P80" s="231">
        <v>48.335102113957731</v>
      </c>
      <c r="Q80" s="231">
        <v>49.548816855488241</v>
      </c>
      <c r="R80" s="231">
        <v>59.864843699522467</v>
      </c>
      <c r="S80" s="231">
        <v>62.997607130549888</v>
      </c>
      <c r="T80" s="231">
        <v>42.844070200574564</v>
      </c>
      <c r="U80" s="231">
        <v>44.307315512279708</v>
      </c>
      <c r="V80" s="231">
        <v>68.449095831334617</v>
      </c>
      <c r="W80" s="231">
        <v>72.047500789321731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0</v>
      </c>
      <c r="N82" s="231">
        <v>0</v>
      </c>
      <c r="O82" s="231">
        <v>0</v>
      </c>
      <c r="P82" s="231">
        <v>0</v>
      </c>
      <c r="Q82" s="231">
        <v>3.5432553806152081</v>
      </c>
      <c r="R82" s="231">
        <v>5.5225268914538104</v>
      </c>
      <c r="S82" s="231">
        <v>6.5894286690784449</v>
      </c>
      <c r="T82" s="231">
        <v>5.5274284886242082</v>
      </c>
      <c r="U82" s="231">
        <v>4.3772706584546794</v>
      </c>
      <c r="V82" s="231">
        <v>5.418507101708089</v>
      </c>
      <c r="W82" s="231">
        <v>0.84131555359400501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360.1709476484566</v>
      </c>
      <c r="C85" s="263">
        <v>370.23591888111469</v>
      </c>
      <c r="D85" s="263">
        <v>359.61277491159478</v>
      </c>
      <c r="E85" s="263">
        <v>371.68677440908101</v>
      </c>
      <c r="F85" s="263">
        <v>405.83088277074938</v>
      </c>
      <c r="G85" s="263">
        <v>423.14071557366913</v>
      </c>
      <c r="H85" s="263">
        <v>416.87065974972199</v>
      </c>
      <c r="I85" s="263">
        <v>415.55768250480742</v>
      </c>
      <c r="J85" s="263">
        <v>373.20187573613168</v>
      </c>
      <c r="K85" s="263">
        <v>146.04150900196109</v>
      </c>
      <c r="L85" s="263">
        <v>144.21820385636931</v>
      </c>
      <c r="M85" s="263">
        <v>128.2866385731771</v>
      </c>
      <c r="N85" s="263">
        <v>97.71814191086834</v>
      </c>
      <c r="O85" s="263">
        <v>206.05420542053221</v>
      </c>
      <c r="P85" s="263">
        <v>201.54344225686049</v>
      </c>
      <c r="Q85" s="263">
        <v>166.09887962262621</v>
      </c>
      <c r="R85" s="263">
        <v>198.74884720456129</v>
      </c>
      <c r="S85" s="263">
        <v>185.17339771346869</v>
      </c>
      <c r="T85" s="263">
        <v>131.83487916465091</v>
      </c>
      <c r="U85" s="263">
        <v>128.93426451851749</v>
      </c>
      <c r="V85" s="263">
        <v>193.28651813965541</v>
      </c>
      <c r="W85" s="263">
        <v>201.3571523653647</v>
      </c>
      <c r="DA85" s="70" t="s">
        <v>1336</v>
      </c>
    </row>
    <row r="86" spans="1:105" ht="12" customHeight="1" x14ac:dyDescent="0.25">
      <c r="A86" s="60" t="s">
        <v>1014</v>
      </c>
      <c r="B86" s="264">
        <v>360.1709476484566</v>
      </c>
      <c r="C86" s="264">
        <v>370.23591888111469</v>
      </c>
      <c r="D86" s="264">
        <v>359.61277491159478</v>
      </c>
      <c r="E86" s="264">
        <v>371.68677440908101</v>
      </c>
      <c r="F86" s="264">
        <v>405.83088277074938</v>
      </c>
      <c r="G86" s="264">
        <v>423.14071557366913</v>
      </c>
      <c r="H86" s="264">
        <v>416.87065974972199</v>
      </c>
      <c r="I86" s="264">
        <v>415.55768250480742</v>
      </c>
      <c r="J86" s="264">
        <v>373.20187573613168</v>
      </c>
      <c r="K86" s="264">
        <v>146.04150900196109</v>
      </c>
      <c r="L86" s="264">
        <v>144.21820385636931</v>
      </c>
      <c r="M86" s="264">
        <v>128.2866385731771</v>
      </c>
      <c r="N86" s="264">
        <v>97.71814191086834</v>
      </c>
      <c r="O86" s="264">
        <v>206.05420542053221</v>
      </c>
      <c r="P86" s="264">
        <v>201.54344225686049</v>
      </c>
      <c r="Q86" s="264">
        <v>166.09887962262621</v>
      </c>
      <c r="R86" s="264">
        <v>198.74884720456129</v>
      </c>
      <c r="S86" s="264">
        <v>185.17339771346869</v>
      </c>
      <c r="T86" s="264">
        <v>131.83487916465091</v>
      </c>
      <c r="U86" s="264">
        <v>128.93426451851749</v>
      </c>
      <c r="V86" s="264">
        <v>193.28651813965541</v>
      </c>
      <c r="W86" s="264">
        <v>201.3571523653647</v>
      </c>
      <c r="DA86" s="72" t="s">
        <v>1337</v>
      </c>
    </row>
    <row r="87" spans="1:105" ht="12" customHeight="1" x14ac:dyDescent="0.25">
      <c r="A87" s="59" t="s">
        <v>30</v>
      </c>
      <c r="B87" s="232">
        <v>1.069644452996678</v>
      </c>
      <c r="C87" s="232">
        <v>0</v>
      </c>
      <c r="D87" s="232">
        <v>0</v>
      </c>
      <c r="E87" s="232">
        <v>0</v>
      </c>
      <c r="F87" s="232">
        <v>0</v>
      </c>
      <c r="G87" s="232">
        <v>0</v>
      </c>
      <c r="H87" s="232">
        <v>0</v>
      </c>
      <c r="I87" s="232">
        <v>0</v>
      </c>
      <c r="J87" s="232">
        <v>0</v>
      </c>
      <c r="K87" s="232">
        <v>0</v>
      </c>
      <c r="L87" s="232">
        <v>0</v>
      </c>
      <c r="M87" s="232">
        <v>0</v>
      </c>
      <c r="N87" s="232">
        <v>0.18176075914268619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0.33031420689249491</v>
      </c>
      <c r="H88" s="297">
        <v>0</v>
      </c>
      <c r="I88" s="297">
        <v>1.066376747270998</v>
      </c>
      <c r="J88" s="297">
        <v>0</v>
      </c>
      <c r="K88" s="297">
        <v>0</v>
      </c>
      <c r="L88" s="297">
        <v>0</v>
      </c>
      <c r="M88" s="297">
        <v>0.10543936151321009</v>
      </c>
      <c r="N88" s="297">
        <v>8.1267764454415581E-2</v>
      </c>
      <c r="O88" s="297">
        <v>0.63401682887234045</v>
      </c>
      <c r="P88" s="297">
        <v>1.026958279039941</v>
      </c>
      <c r="Q88" s="297">
        <v>9.5563381965168157E-2</v>
      </c>
      <c r="R88" s="297">
        <v>4.5522096953669697E-2</v>
      </c>
      <c r="S88" s="297">
        <v>4.9555892938005837E-2</v>
      </c>
      <c r="T88" s="297">
        <v>3.8813364710717432E-2</v>
      </c>
      <c r="U88" s="297">
        <v>3.6738744025670768E-2</v>
      </c>
      <c r="V88" s="297">
        <v>3.7273579006454768E-2</v>
      </c>
      <c r="W88" s="297">
        <v>4.7651984282085377E-2</v>
      </c>
      <c r="DA88" s="122" t="s">
        <v>1339</v>
      </c>
    </row>
    <row r="89" spans="1:105" ht="12" customHeight="1" x14ac:dyDescent="0.25">
      <c r="A89" s="59" t="s">
        <v>160</v>
      </c>
      <c r="B89" s="297">
        <v>1.3625296389648129</v>
      </c>
      <c r="C89" s="297">
        <v>1.218192168964471</v>
      </c>
      <c r="D89" s="297">
        <v>0.94254213266532771</v>
      </c>
      <c r="E89" s="297">
        <v>0.96661703650044251</v>
      </c>
      <c r="F89" s="297">
        <v>1.018857980043171</v>
      </c>
      <c r="G89" s="297">
        <v>0.67912607015469517</v>
      </c>
      <c r="H89" s="297">
        <v>0.70343281121541401</v>
      </c>
      <c r="I89" s="297">
        <v>0.36565692809122791</v>
      </c>
      <c r="J89" s="297">
        <v>0.33714908073381838</v>
      </c>
      <c r="K89" s="297">
        <v>0.14302766762207911</v>
      </c>
      <c r="L89" s="297">
        <v>0.12447216147471921</v>
      </c>
      <c r="M89" s="297">
        <v>0.1092469489317483</v>
      </c>
      <c r="N89" s="297">
        <v>0.16797742276898861</v>
      </c>
      <c r="O89" s="297">
        <v>0.16408668300327231</v>
      </c>
      <c r="P89" s="297">
        <v>0.1769507696661054</v>
      </c>
      <c r="Q89" s="297">
        <v>0.1079838074926818</v>
      </c>
      <c r="R89" s="297">
        <v>0.118213560604606</v>
      </c>
      <c r="S89" s="297">
        <v>9.1083711418493293E-2</v>
      </c>
      <c r="T89" s="297">
        <v>0.15895122844193929</v>
      </c>
      <c r="U89" s="297">
        <v>8.3894802394370735E-2</v>
      </c>
      <c r="V89" s="297">
        <v>0.2168757974152318</v>
      </c>
      <c r="W89" s="297">
        <v>0.20775359863533441</v>
      </c>
      <c r="DA89" s="122" t="s">
        <v>1340</v>
      </c>
    </row>
    <row r="90" spans="1:105" ht="12" customHeight="1" x14ac:dyDescent="0.25">
      <c r="A90" s="59" t="s">
        <v>70</v>
      </c>
      <c r="B90" s="297">
        <v>2.0598215341368382</v>
      </c>
      <c r="C90" s="297">
        <v>4.6136035724946192</v>
      </c>
      <c r="D90" s="297">
        <v>0</v>
      </c>
      <c r="E90" s="297">
        <v>0.34916680470617822</v>
      </c>
      <c r="F90" s="297">
        <v>0</v>
      </c>
      <c r="G90" s="297">
        <v>0</v>
      </c>
      <c r="H90" s="297">
        <v>0.7605717210013706</v>
      </c>
      <c r="I90" s="297">
        <v>0.3955423147131083</v>
      </c>
      <c r="J90" s="297">
        <v>0</v>
      </c>
      <c r="K90" s="297">
        <v>0</v>
      </c>
      <c r="L90" s="297">
        <v>0</v>
      </c>
      <c r="M90" s="297">
        <v>0</v>
      </c>
      <c r="N90" s="297">
        <v>0</v>
      </c>
      <c r="O90" s="297">
        <v>0</v>
      </c>
      <c r="P90" s="297">
        <v>0</v>
      </c>
      <c r="Q90" s="297">
        <v>0</v>
      </c>
      <c r="R90" s="297">
        <v>1.553030761933655E-4</v>
      </c>
      <c r="S90" s="297">
        <v>1.3620923710878119E-4</v>
      </c>
      <c r="T90" s="297">
        <v>1.027474248849804E-4</v>
      </c>
      <c r="U90" s="297">
        <v>0</v>
      </c>
      <c r="V90" s="297">
        <v>0</v>
      </c>
      <c r="W90" s="297">
        <v>0</v>
      </c>
      <c r="DA90" s="122" t="s">
        <v>1341</v>
      </c>
    </row>
    <row r="91" spans="1:105" ht="12" customHeight="1" x14ac:dyDescent="0.25">
      <c r="A91" s="59" t="s">
        <v>162</v>
      </c>
      <c r="B91" s="297">
        <v>355.67895202235832</v>
      </c>
      <c r="C91" s="297">
        <v>364.40412313965572</v>
      </c>
      <c r="D91" s="297">
        <v>358.67023277892952</v>
      </c>
      <c r="E91" s="297">
        <v>370.37099056787429</v>
      </c>
      <c r="F91" s="297">
        <v>404.81202479070618</v>
      </c>
      <c r="G91" s="297">
        <v>422.13127529662188</v>
      </c>
      <c r="H91" s="297">
        <v>415.4066552175052</v>
      </c>
      <c r="I91" s="297">
        <v>413.73010651473209</v>
      </c>
      <c r="J91" s="297">
        <v>372.86472665539787</v>
      </c>
      <c r="K91" s="297">
        <v>145.89848133433901</v>
      </c>
      <c r="L91" s="297">
        <v>144.09373169489459</v>
      </c>
      <c r="M91" s="297">
        <v>128.07195226273211</v>
      </c>
      <c r="N91" s="297">
        <v>97.287135964502255</v>
      </c>
      <c r="O91" s="297">
        <v>205.2561019086566</v>
      </c>
      <c r="P91" s="297">
        <v>200.33953320815439</v>
      </c>
      <c r="Q91" s="297">
        <v>165.89533243316839</v>
      </c>
      <c r="R91" s="297">
        <v>198.5849562439268</v>
      </c>
      <c r="S91" s="297">
        <v>185.0326218998751</v>
      </c>
      <c r="T91" s="297">
        <v>131.63701182407331</v>
      </c>
      <c r="U91" s="297">
        <v>128.81363097209751</v>
      </c>
      <c r="V91" s="297">
        <v>193.03236876323371</v>
      </c>
      <c r="W91" s="297">
        <v>201.10174678244721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63.582268546757959</v>
      </c>
      <c r="C93" s="263">
        <f t="shared" si="4"/>
        <v>66.205496731222482</v>
      </c>
      <c r="D93" s="263">
        <f t="shared" si="4"/>
        <v>65.748126860946314</v>
      </c>
      <c r="E93" s="263">
        <f t="shared" si="4"/>
        <v>68.706090080135112</v>
      </c>
      <c r="F93" s="263">
        <f t="shared" si="4"/>
        <v>73.846780866676454</v>
      </c>
      <c r="G93" s="263">
        <f t="shared" si="4"/>
        <v>76.292080676198054</v>
      </c>
      <c r="H93" s="263">
        <f t="shared" si="4"/>
        <v>78.554417046945275</v>
      </c>
      <c r="I93" s="263">
        <f t="shared" si="4"/>
        <v>79.399771494983781</v>
      </c>
      <c r="J93" s="263">
        <f t="shared" si="4"/>
        <v>69.54341581772016</v>
      </c>
      <c r="K93" s="263">
        <f t="shared" si="4"/>
        <v>27.238895494113692</v>
      </c>
      <c r="L93" s="263">
        <f t="shared" si="4"/>
        <v>27.23536873140052</v>
      </c>
      <c r="M93" s="263">
        <f t="shared" si="4"/>
        <v>23.499716149362484</v>
      </c>
      <c r="N93" s="263">
        <f t="shared" si="4"/>
        <v>18.636750697369767</v>
      </c>
      <c r="O93" s="263">
        <f t="shared" si="4"/>
        <v>38.483414477765898</v>
      </c>
      <c r="P93" s="263">
        <f t="shared" si="4"/>
        <v>38.000798009645258</v>
      </c>
      <c r="Q93" s="263">
        <f t="shared" si="4"/>
        <v>31.230717294595401</v>
      </c>
      <c r="R93" s="263">
        <f t="shared" si="4"/>
        <v>38.265899974860112</v>
      </c>
      <c r="S93" s="263">
        <f t="shared" si="4"/>
        <v>35.735747177227253</v>
      </c>
      <c r="T93" s="263">
        <f t="shared" si="4"/>
        <v>25.48233899323818</v>
      </c>
      <c r="U93" s="263">
        <f t="shared" si="4"/>
        <v>24.644417256631325</v>
      </c>
      <c r="V93" s="263">
        <f t="shared" si="4"/>
        <v>37.346938171878328</v>
      </c>
      <c r="W93" s="263">
        <f t="shared" si="4"/>
        <v>38.377909742571219</v>
      </c>
      <c r="DA93" s="70"/>
    </row>
    <row r="94" spans="1:105" ht="12" customHeight="1" x14ac:dyDescent="0.25">
      <c r="A94" s="60" t="s">
        <v>1024</v>
      </c>
      <c r="B94" s="264">
        <v>49.202149475103923</v>
      </c>
      <c r="C94" s="264">
        <v>49.675501624874187</v>
      </c>
      <c r="D94" s="264">
        <v>47.485558666398362</v>
      </c>
      <c r="E94" s="264">
        <v>49.194503886938428</v>
      </c>
      <c r="F94" s="264">
        <v>54.031225711299101</v>
      </c>
      <c r="G94" s="264">
        <v>56.562066668531131</v>
      </c>
      <c r="H94" s="264">
        <v>54.651782411308233</v>
      </c>
      <c r="I94" s="264">
        <v>53.581838535227497</v>
      </c>
      <c r="J94" s="264">
        <v>48.438729158478253</v>
      </c>
      <c r="K94" s="264">
        <v>18.597377439812568</v>
      </c>
      <c r="L94" s="264">
        <v>18.656144465184259</v>
      </c>
      <c r="M94" s="264">
        <v>16.686843838674701</v>
      </c>
      <c r="N94" s="264">
        <v>12.84635844207782</v>
      </c>
      <c r="O94" s="264">
        <v>27.50109542127181</v>
      </c>
      <c r="P94" s="264">
        <v>26.467289673825139</v>
      </c>
      <c r="Q94" s="264">
        <v>21.924849562646731</v>
      </c>
      <c r="R94" s="264">
        <v>26.597417948306781</v>
      </c>
      <c r="S94" s="264">
        <v>25.044351357909239</v>
      </c>
      <c r="T94" s="264">
        <v>17.520726359884751</v>
      </c>
      <c r="U94" s="264">
        <v>17.450918844931032</v>
      </c>
      <c r="V94" s="264">
        <v>26.073429757658388</v>
      </c>
      <c r="W94" s="264">
        <v>27.154192507870128</v>
      </c>
      <c r="DA94" s="72" t="s">
        <v>1344</v>
      </c>
    </row>
    <row r="95" spans="1:105" ht="12" customHeight="1" x14ac:dyDescent="0.25">
      <c r="A95" s="60" t="s">
        <v>1026</v>
      </c>
      <c r="B95" s="264">
        <v>14.38011907165404</v>
      </c>
      <c r="C95" s="264">
        <v>16.529995106348299</v>
      </c>
      <c r="D95" s="264">
        <v>18.262568194547949</v>
      </c>
      <c r="E95" s="264">
        <v>19.511586193196688</v>
      </c>
      <c r="F95" s="264">
        <v>19.815555155377361</v>
      </c>
      <c r="G95" s="264">
        <v>19.73001400766692</v>
      </c>
      <c r="H95" s="264">
        <v>23.90263463563705</v>
      </c>
      <c r="I95" s="264">
        <v>25.817932959756281</v>
      </c>
      <c r="J95" s="264">
        <v>21.10468665924191</v>
      </c>
      <c r="K95" s="264">
        <v>8.6415180543011232</v>
      </c>
      <c r="L95" s="264">
        <v>8.5792242662162632</v>
      </c>
      <c r="M95" s="264">
        <v>6.8128723106877827</v>
      </c>
      <c r="N95" s="264">
        <v>5.7903922552919456</v>
      </c>
      <c r="O95" s="264">
        <v>10.98231905649409</v>
      </c>
      <c r="P95" s="264">
        <v>11.53350833582012</v>
      </c>
      <c r="Q95" s="264">
        <v>9.305867731948668</v>
      </c>
      <c r="R95" s="264">
        <v>11.668482026553329</v>
      </c>
      <c r="S95" s="264">
        <v>10.691395819318011</v>
      </c>
      <c r="T95" s="264">
        <v>7.9616126333534272</v>
      </c>
      <c r="U95" s="264">
        <v>7.1934984117002934</v>
      </c>
      <c r="V95" s="264">
        <v>11.27350841421994</v>
      </c>
      <c r="W95" s="264">
        <v>11.223717234701089</v>
      </c>
      <c r="DA95" s="72" t="s">
        <v>1345</v>
      </c>
    </row>
    <row r="96" spans="1:105" ht="12" customHeight="1" x14ac:dyDescent="0.25">
      <c r="A96" s="64" t="s">
        <v>30</v>
      </c>
      <c r="B96" s="231">
        <v>7.1976979423504653E-3</v>
      </c>
      <c r="C96" s="231">
        <v>0</v>
      </c>
      <c r="D96" s="231">
        <v>0</v>
      </c>
      <c r="E96" s="231">
        <v>0</v>
      </c>
      <c r="F96" s="231">
        <v>0</v>
      </c>
      <c r="G96" s="231">
        <v>0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9.4343380963930485E-4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11.04582762022045</v>
      </c>
      <c r="C97" s="231">
        <v>13.51898462136125</v>
      </c>
      <c r="D97" s="231">
        <v>15.681961234257191</v>
      </c>
      <c r="E97" s="231">
        <v>17.143081979182259</v>
      </c>
      <c r="F97" s="231">
        <v>17.59725381542885</v>
      </c>
      <c r="G97" s="231">
        <v>17.271048075927961</v>
      </c>
      <c r="H97" s="231">
        <v>21.596656119300839</v>
      </c>
      <c r="I97" s="231">
        <v>23.582788811525809</v>
      </c>
      <c r="J97" s="231">
        <v>18.957630652968611</v>
      </c>
      <c r="K97" s="231">
        <v>7.8721218368365893</v>
      </c>
      <c r="L97" s="231">
        <v>7.7367282856521804</v>
      </c>
      <c r="M97" s="231">
        <v>5.9637025416687939</v>
      </c>
      <c r="N97" s="231">
        <v>5.2116190953268271</v>
      </c>
      <c r="O97" s="231">
        <v>9.6243441804554664</v>
      </c>
      <c r="P97" s="231">
        <v>10.18030752728704</v>
      </c>
      <c r="Q97" s="231">
        <v>8.1043514788457358</v>
      </c>
      <c r="R97" s="231">
        <v>10.23069846167969</v>
      </c>
      <c r="S97" s="231">
        <v>9.1607672927793118</v>
      </c>
      <c r="T97" s="231">
        <v>6.8967782911503299</v>
      </c>
      <c r="U97" s="231">
        <v>5.981495559951953</v>
      </c>
      <c r="V97" s="231">
        <v>9.5435945959762787</v>
      </c>
      <c r="W97" s="231">
        <v>9.4650130354206503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1.636519792923892E-3</v>
      </c>
      <c r="H98" s="231">
        <v>0</v>
      </c>
      <c r="I98" s="231">
        <v>4.6034594072200457E-3</v>
      </c>
      <c r="J98" s="231">
        <v>0</v>
      </c>
      <c r="K98" s="231">
        <v>0</v>
      </c>
      <c r="L98" s="231">
        <v>0</v>
      </c>
      <c r="M98" s="231">
        <v>6.0720002427565854E-4</v>
      </c>
      <c r="N98" s="231">
        <v>4.2182238334464008E-4</v>
      </c>
      <c r="O98" s="231">
        <v>3.9124753223676529E-3</v>
      </c>
      <c r="P98" s="231">
        <v>5.4345828088804941E-3</v>
      </c>
      <c r="Q98" s="231">
        <v>6.2604861618564443E-4</v>
      </c>
      <c r="R98" s="231">
        <v>3.0099909801731929E-4</v>
      </c>
      <c r="S98" s="231">
        <v>3.7007392333249521E-4</v>
      </c>
      <c r="T98" s="231">
        <v>2.7708398660971262E-4</v>
      </c>
      <c r="U98" s="231">
        <v>2.7717582453128749E-4</v>
      </c>
      <c r="V98" s="231">
        <v>2.8990526233665638E-4</v>
      </c>
      <c r="W98" s="231">
        <v>3.744566043620957E-4</v>
      </c>
      <c r="DA98" s="73" t="s">
        <v>1348</v>
      </c>
    </row>
    <row r="99" spans="1:105" ht="12" customHeight="1" x14ac:dyDescent="0.25">
      <c r="A99" s="64" t="s">
        <v>160</v>
      </c>
      <c r="B99" s="231">
        <v>9.1685389021495811E-3</v>
      </c>
      <c r="C99" s="231">
        <v>6.9041574316560626E-3</v>
      </c>
      <c r="D99" s="231">
        <v>4.3815688890437446E-3</v>
      </c>
      <c r="E99" s="231">
        <v>4.2416855658824826E-3</v>
      </c>
      <c r="F99" s="231">
        <v>4.6240994467404498E-3</v>
      </c>
      <c r="G99" s="231">
        <v>3.3646849954004519E-3</v>
      </c>
      <c r="H99" s="231">
        <v>3.4101004308241781E-3</v>
      </c>
      <c r="I99" s="231">
        <v>1.57851043708943E-3</v>
      </c>
      <c r="J99" s="231">
        <v>1.634054856935021E-3</v>
      </c>
      <c r="K99" s="231">
        <v>6.7548140262391123E-4</v>
      </c>
      <c r="L99" s="231">
        <v>6.3608363563210442E-4</v>
      </c>
      <c r="M99" s="231">
        <v>6.2912700808690251E-4</v>
      </c>
      <c r="N99" s="231">
        <v>8.7189105417375648E-4</v>
      </c>
      <c r="O99" s="231">
        <v>1.0125679142007919E-3</v>
      </c>
      <c r="P99" s="231">
        <v>9.3640961903982724E-4</v>
      </c>
      <c r="Q99" s="231">
        <v>7.0741650055762073E-4</v>
      </c>
      <c r="R99" s="231">
        <v>7.8164622230860847E-4</v>
      </c>
      <c r="S99" s="231">
        <v>6.8019572321085598E-4</v>
      </c>
      <c r="T99" s="231">
        <v>1.1347338830699791E-3</v>
      </c>
      <c r="U99" s="231">
        <v>6.3294518210260371E-4</v>
      </c>
      <c r="V99" s="231">
        <v>1.686809708647682E-3</v>
      </c>
      <c r="W99" s="231">
        <v>1.632559656455686E-3</v>
      </c>
      <c r="DA99" s="73" t="s">
        <v>1349</v>
      </c>
    </row>
    <row r="100" spans="1:105" ht="12" customHeight="1" x14ac:dyDescent="0.25">
      <c r="A100" s="64" t="s">
        <v>70</v>
      </c>
      <c r="B100" s="231">
        <v>1.3860655450818229E-2</v>
      </c>
      <c r="C100" s="231">
        <v>2.614780016097994E-2</v>
      </c>
      <c r="D100" s="231">
        <v>0</v>
      </c>
      <c r="E100" s="231">
        <v>1.532205350910785E-3</v>
      </c>
      <c r="F100" s="231">
        <v>0</v>
      </c>
      <c r="G100" s="231">
        <v>0</v>
      </c>
      <c r="H100" s="231">
        <v>3.6870983441589962E-3</v>
      </c>
      <c r="I100" s="231">
        <v>1.7075231565949699E-3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1.02688779695483E-6</v>
      </c>
      <c r="S100" s="231">
        <v>1.0171845119213631E-6</v>
      </c>
      <c r="T100" s="231">
        <v>7.3350162536027479E-7</v>
      </c>
      <c r="U100" s="231">
        <v>0</v>
      </c>
      <c r="V100" s="231">
        <v>0</v>
      </c>
      <c r="W100" s="231">
        <v>0</v>
      </c>
      <c r="DA100" s="73" t="s">
        <v>1350</v>
      </c>
    </row>
    <row r="101" spans="1:105" ht="12" customHeight="1" x14ac:dyDescent="0.25">
      <c r="A101" s="64" t="s">
        <v>34</v>
      </c>
      <c r="B101" s="231">
        <v>0.91068080069733226</v>
      </c>
      <c r="C101" s="231">
        <v>0.91268221139296113</v>
      </c>
      <c r="D101" s="231">
        <v>0.9088852493475571</v>
      </c>
      <c r="E101" s="231">
        <v>0.73747727520907591</v>
      </c>
      <c r="F101" s="231">
        <v>0.37643289778260991</v>
      </c>
      <c r="G101" s="231">
        <v>0.3625433686801845</v>
      </c>
      <c r="H101" s="231">
        <v>0.28507361433960471</v>
      </c>
      <c r="I101" s="231">
        <v>0.44121631956677981</v>
      </c>
      <c r="J101" s="231">
        <v>0.3382646658473909</v>
      </c>
      <c r="K101" s="231">
        <v>7.9681248451581449E-2</v>
      </c>
      <c r="L101" s="231">
        <v>0.10550516794834019</v>
      </c>
      <c r="M101" s="231">
        <v>0.1103977493675182</v>
      </c>
      <c r="N101" s="231">
        <v>7.1564677074303598E-2</v>
      </c>
      <c r="O101" s="231">
        <v>8.6428196099895049E-2</v>
      </c>
      <c r="P101" s="231">
        <v>0.28664869158078737</v>
      </c>
      <c r="Q101" s="231">
        <v>3.5662379735156499E-2</v>
      </c>
      <c r="R101" s="231">
        <v>2.4946660086209841E-3</v>
      </c>
      <c r="S101" s="231">
        <v>3.2566437061771879E-3</v>
      </c>
      <c r="T101" s="231">
        <v>2.4423445830358331E-3</v>
      </c>
      <c r="U101" s="231">
        <v>0.14324603018434501</v>
      </c>
      <c r="V101" s="231">
        <v>0.1077266367914492</v>
      </c>
      <c r="W101" s="231">
        <v>0.15795540125004931</v>
      </c>
      <c r="DA101" s="73" t="s">
        <v>1351</v>
      </c>
    </row>
    <row r="102" spans="1:105" ht="12" customHeight="1" x14ac:dyDescent="0.25">
      <c r="A102" s="64" t="s">
        <v>162</v>
      </c>
      <c r="B102" s="231">
        <v>2.3933837584409439</v>
      </c>
      <c r="C102" s="231">
        <v>2.0652763160014538</v>
      </c>
      <c r="D102" s="231">
        <v>1.6673401420541589</v>
      </c>
      <c r="E102" s="231">
        <v>1.6252530478885581</v>
      </c>
      <c r="F102" s="231">
        <v>1.8372443427191589</v>
      </c>
      <c r="G102" s="231">
        <v>2.091421358270444</v>
      </c>
      <c r="H102" s="231">
        <v>2.0138077032216262</v>
      </c>
      <c r="I102" s="231">
        <v>1.786038335662792</v>
      </c>
      <c r="J102" s="231">
        <v>1.807157285568973</v>
      </c>
      <c r="K102" s="231">
        <v>0.68903948761032907</v>
      </c>
      <c r="L102" s="231">
        <v>0.73635472898011134</v>
      </c>
      <c r="M102" s="231">
        <v>0.73753569261910779</v>
      </c>
      <c r="N102" s="231">
        <v>0.50497133564365748</v>
      </c>
      <c r="O102" s="231">
        <v>1.2666216367021621</v>
      </c>
      <c r="P102" s="231">
        <v>1.060181124524372</v>
      </c>
      <c r="Q102" s="231">
        <v>1.086802718423024</v>
      </c>
      <c r="R102" s="231">
        <v>1.313074236673806</v>
      </c>
      <c r="S102" s="231">
        <v>1.38178820461671</v>
      </c>
      <c r="T102" s="231">
        <v>0.93974094473526826</v>
      </c>
      <c r="U102" s="231">
        <v>0.97183573697054892</v>
      </c>
      <c r="V102" s="231">
        <v>1.5013610444030749</v>
      </c>
      <c r="W102" s="231">
        <v>1.5802883839141919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7.7717689828008057E-2</v>
      </c>
      <c r="R104" s="231">
        <v>0.12113098998309289</v>
      </c>
      <c r="S104" s="231">
        <v>0.14453239138475679</v>
      </c>
      <c r="T104" s="231">
        <v>0.1212385015134881</v>
      </c>
      <c r="U104" s="231">
        <v>9.6010963586811673E-2</v>
      </c>
      <c r="V104" s="231">
        <v>0.11884942207814871</v>
      </c>
      <c r="W104" s="231">
        <v>1.8453397855377019E-2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223.5555707516987</v>
      </c>
      <c r="C110" s="225">
        <v>244.90421192772251</v>
      </c>
      <c r="D110" s="225">
        <v>271.18596892064261</v>
      </c>
      <c r="E110" s="225">
        <v>242.8105690476485</v>
      </c>
      <c r="F110" s="225">
        <v>220.07060019549189</v>
      </c>
      <c r="G110" s="225">
        <v>197.97126674611951</v>
      </c>
      <c r="H110" s="225">
        <v>207.14814601730339</v>
      </c>
      <c r="I110" s="225">
        <v>225.8038310624637</v>
      </c>
      <c r="J110" s="225">
        <v>221.32749465325429</v>
      </c>
      <c r="K110" s="225">
        <v>231.74357155822801</v>
      </c>
      <c r="L110" s="225">
        <v>236.6586902300815</v>
      </c>
      <c r="M110" s="225">
        <v>229.34872920033499</v>
      </c>
      <c r="N110" s="225">
        <v>268.17805177974429</v>
      </c>
      <c r="O110" s="225">
        <v>165.3198284047335</v>
      </c>
      <c r="P110" s="225">
        <v>163.52111285862759</v>
      </c>
      <c r="Q110" s="225">
        <v>157.93513579511739</v>
      </c>
      <c r="R110" s="225">
        <v>165.09196229520921</v>
      </c>
      <c r="S110" s="225">
        <v>175.2494029542417</v>
      </c>
      <c r="T110" s="225">
        <v>174.92398046264489</v>
      </c>
      <c r="U110" s="225">
        <v>158.88170956178649</v>
      </c>
      <c r="V110" s="225">
        <v>81.41137795085487</v>
      </c>
      <c r="W110" s="225">
        <v>83.230871629668641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14.99510431486965</v>
      </c>
      <c r="C115" s="262">
        <v>15.26614178045981</v>
      </c>
      <c r="D115" s="262">
        <v>15.52636532851661</v>
      </c>
      <c r="E115" s="262">
        <v>13.664362706702811</v>
      </c>
      <c r="F115" s="262">
        <v>12.971102759720489</v>
      </c>
      <c r="G115" s="262">
        <v>12.00701481985465</v>
      </c>
      <c r="H115" s="262">
        <v>10.971932002087231</v>
      </c>
      <c r="I115" s="262">
        <v>11.22306111941684</v>
      </c>
      <c r="J115" s="262">
        <v>11.718579088128481</v>
      </c>
      <c r="K115" s="262">
        <v>11.74760979016693</v>
      </c>
      <c r="L115" s="262">
        <v>12.11640370569163</v>
      </c>
      <c r="M115" s="262">
        <v>12.62750086428265</v>
      </c>
      <c r="N115" s="262">
        <v>13.9558009801188</v>
      </c>
      <c r="O115" s="262">
        <v>9.2785266710838084</v>
      </c>
      <c r="P115" s="262">
        <v>8.6808102893270043</v>
      </c>
      <c r="Q115" s="262">
        <v>8.5272734627283615</v>
      </c>
      <c r="R115" s="262">
        <v>8.7656280567083247</v>
      </c>
      <c r="S115" s="262">
        <v>9.4824503261065303</v>
      </c>
      <c r="T115" s="262">
        <v>9.0577423981084682</v>
      </c>
      <c r="U115" s="262">
        <v>8.7707155816062397</v>
      </c>
      <c r="V115" s="262">
        <v>4.3697274306773961</v>
      </c>
      <c r="W115" s="262">
        <v>4.5886201478252104</v>
      </c>
      <c r="DA115" s="68" t="s">
        <v>1364</v>
      </c>
    </row>
    <row r="116" spans="1:105" ht="12" customHeight="1" x14ac:dyDescent="0.25">
      <c r="A116" s="37" t="s">
        <v>160</v>
      </c>
      <c r="B116" s="228">
        <v>5.7223810447211372E-2</v>
      </c>
      <c r="C116" s="228">
        <v>5.0864221325111841E-2</v>
      </c>
      <c r="D116" s="228">
        <v>4.0694476142786228E-2</v>
      </c>
      <c r="E116" s="228">
        <v>3.556926504274871E-2</v>
      </c>
      <c r="F116" s="228">
        <v>3.2564578295453839E-2</v>
      </c>
      <c r="G116" s="228">
        <v>1.928589448731054E-2</v>
      </c>
      <c r="H116" s="228">
        <v>1.8548016966509769E-2</v>
      </c>
      <c r="I116" s="228">
        <v>9.9102439942559233E-3</v>
      </c>
      <c r="J116" s="228">
        <v>1.058651744253963E-2</v>
      </c>
      <c r="K116" s="228">
        <v>1.1505175753828419E-2</v>
      </c>
      <c r="L116" s="228">
        <v>1.045745209841711E-2</v>
      </c>
      <c r="M116" s="228">
        <v>1.076223307739475E-2</v>
      </c>
      <c r="N116" s="228">
        <v>2.4054761210954241E-2</v>
      </c>
      <c r="O116" s="228">
        <v>7.4115532414487763E-3</v>
      </c>
      <c r="P116" s="228">
        <v>7.660597430941234E-3</v>
      </c>
      <c r="Q116" s="228">
        <v>5.546922054868988E-3</v>
      </c>
      <c r="R116" s="228">
        <v>5.2148946820449417E-3</v>
      </c>
      <c r="S116" s="228">
        <v>4.6655114545772923E-3</v>
      </c>
      <c r="T116" s="228">
        <v>1.092400137109133E-2</v>
      </c>
      <c r="U116" s="228">
        <v>5.7085459643609268E-3</v>
      </c>
      <c r="V116" s="228">
        <v>4.9039680500171474E-3</v>
      </c>
      <c r="W116" s="228">
        <v>4.7355060077972893E-3</v>
      </c>
      <c r="DA116" s="69" t="s">
        <v>1365</v>
      </c>
    </row>
    <row r="117" spans="1:105" ht="12" customHeight="1" x14ac:dyDescent="0.25">
      <c r="A117" s="37" t="s">
        <v>162</v>
      </c>
      <c r="B117" s="228">
        <v>14.93788050442244</v>
      </c>
      <c r="C117" s="228">
        <v>15.2152775591347</v>
      </c>
      <c r="D117" s="228">
        <v>15.485670852373829</v>
      </c>
      <c r="E117" s="228">
        <v>13.62879344166006</v>
      </c>
      <c r="F117" s="228">
        <v>12.93853818142504</v>
      </c>
      <c r="G117" s="228">
        <v>11.987728925367341</v>
      </c>
      <c r="H117" s="228">
        <v>10.95338398512072</v>
      </c>
      <c r="I117" s="228">
        <v>11.21315087542259</v>
      </c>
      <c r="J117" s="228">
        <v>11.70799257068594</v>
      </c>
      <c r="K117" s="228">
        <v>11.736104614413099</v>
      </c>
      <c r="L117" s="228">
        <v>12.10594625359321</v>
      </c>
      <c r="M117" s="228">
        <v>12.61673863120525</v>
      </c>
      <c r="N117" s="228">
        <v>13.93174621890784</v>
      </c>
      <c r="O117" s="228">
        <v>9.2711151178423599</v>
      </c>
      <c r="P117" s="228">
        <v>8.6731496918960627</v>
      </c>
      <c r="Q117" s="228">
        <v>8.5217265406734928</v>
      </c>
      <c r="R117" s="228">
        <v>8.7604131620262802</v>
      </c>
      <c r="S117" s="228">
        <v>9.4777848146519528</v>
      </c>
      <c r="T117" s="228">
        <v>9.0468183967373772</v>
      </c>
      <c r="U117" s="228">
        <v>8.7650070356418794</v>
      </c>
      <c r="V117" s="228">
        <v>4.3648234626273794</v>
      </c>
      <c r="W117" s="228">
        <v>4.5838846418174128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102.60622182268899</v>
      </c>
      <c r="C121" s="263">
        <f t="shared" si="5"/>
        <v>118.953380333564</v>
      </c>
      <c r="D121" s="263">
        <f t="shared" si="5"/>
        <v>139.8632604463065</v>
      </c>
      <c r="E121" s="263">
        <f t="shared" si="5"/>
        <v>126.9416328256026</v>
      </c>
      <c r="F121" s="263">
        <f t="shared" si="5"/>
        <v>111.4288902787426</v>
      </c>
      <c r="G121" s="263">
        <f t="shared" si="5"/>
        <v>98.144873065700338</v>
      </c>
      <c r="H121" s="263">
        <f t="shared" si="5"/>
        <v>112.44259854056379</v>
      </c>
      <c r="I121" s="263">
        <f t="shared" si="5"/>
        <v>126.7569922425396</v>
      </c>
      <c r="J121" s="263">
        <f t="shared" si="5"/>
        <v>119.6782356106542</v>
      </c>
      <c r="K121" s="263">
        <f t="shared" si="5"/>
        <v>127.9447429278183</v>
      </c>
      <c r="L121" s="263">
        <f t="shared" si="5"/>
        <v>130.60543066980779</v>
      </c>
      <c r="M121" s="263">
        <f t="shared" si="5"/>
        <v>120.84764491837061</v>
      </c>
      <c r="N121" s="263">
        <f t="shared" si="5"/>
        <v>147.39565185383611</v>
      </c>
      <c r="O121" s="263">
        <f t="shared" si="5"/>
        <v>86.856786081010654</v>
      </c>
      <c r="P121" s="263">
        <f t="shared" si="5"/>
        <v>88.669411677313462</v>
      </c>
      <c r="Q121" s="263">
        <f t="shared" si="5"/>
        <v>84.847062980827886</v>
      </c>
      <c r="R121" s="263">
        <f t="shared" si="5"/>
        <v>90.15233085998841</v>
      </c>
      <c r="S121" s="263">
        <f t="shared" si="5"/>
        <v>94.904037978021734</v>
      </c>
      <c r="T121" s="263">
        <f t="shared" si="5"/>
        <v>96.694509291016516</v>
      </c>
      <c r="U121" s="263">
        <f t="shared" si="5"/>
        <v>84.858819654698223</v>
      </c>
      <c r="V121" s="263">
        <f t="shared" si="5"/>
        <v>44.283230200317838</v>
      </c>
      <c r="W121" s="263">
        <f t="shared" si="5"/>
        <v>44.461392631815471</v>
      </c>
      <c r="DA121" s="70"/>
    </row>
    <row r="122" spans="1:105" ht="12" customHeight="1" x14ac:dyDescent="0.25">
      <c r="A122" s="60" t="s">
        <v>1054</v>
      </c>
      <c r="B122" s="264">
        <v>102.60622182268899</v>
      </c>
      <c r="C122" s="264">
        <v>118.953380333564</v>
      </c>
      <c r="D122" s="264">
        <v>139.8632604463065</v>
      </c>
      <c r="E122" s="264">
        <v>126.9416328256026</v>
      </c>
      <c r="F122" s="264">
        <v>111.4288902787426</v>
      </c>
      <c r="G122" s="264">
        <v>98.144873065700338</v>
      </c>
      <c r="H122" s="264">
        <v>112.44259854056379</v>
      </c>
      <c r="I122" s="264">
        <v>126.7569922425396</v>
      </c>
      <c r="J122" s="264">
        <v>119.6782356106542</v>
      </c>
      <c r="K122" s="264">
        <v>127.9447429278183</v>
      </c>
      <c r="L122" s="264">
        <v>130.60543066980779</v>
      </c>
      <c r="M122" s="264">
        <v>120.84764491837061</v>
      </c>
      <c r="N122" s="264">
        <v>147.39565185383611</v>
      </c>
      <c r="O122" s="264">
        <v>86.856786081010654</v>
      </c>
      <c r="P122" s="264">
        <v>88.669411677313462</v>
      </c>
      <c r="Q122" s="264">
        <v>84.847062980827886</v>
      </c>
      <c r="R122" s="264">
        <v>90.15233085998841</v>
      </c>
      <c r="S122" s="264">
        <v>94.904037978021734</v>
      </c>
      <c r="T122" s="264">
        <v>96.694509291016516</v>
      </c>
      <c r="U122" s="264">
        <v>84.858819654698223</v>
      </c>
      <c r="V122" s="264">
        <v>44.283230200317838</v>
      </c>
      <c r="W122" s="264">
        <v>44.461392631815471</v>
      </c>
      <c r="DA122" s="72" t="s">
        <v>1370</v>
      </c>
    </row>
    <row r="123" spans="1:105" ht="12" customHeight="1" x14ac:dyDescent="0.25">
      <c r="A123" s="64" t="s">
        <v>30</v>
      </c>
      <c r="B123" s="231">
        <v>5.1357613104977988E-2</v>
      </c>
      <c r="C123" s="231">
        <v>0</v>
      </c>
      <c r="D123" s="231">
        <v>0</v>
      </c>
      <c r="E123" s="231">
        <v>0</v>
      </c>
      <c r="F123" s="231">
        <v>0</v>
      </c>
      <c r="G123" s="231">
        <v>0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2.4015305910518508E-2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78.815108092506236</v>
      </c>
      <c r="C124" s="231">
        <v>97.28550486810424</v>
      </c>
      <c r="D124" s="231">
        <v>120.09976937803231</v>
      </c>
      <c r="E124" s="231">
        <v>111.5322350808848</v>
      </c>
      <c r="F124" s="231">
        <v>98.95470751292531</v>
      </c>
      <c r="G124" s="231">
        <v>85.913006471504289</v>
      </c>
      <c r="H124" s="231">
        <v>101.59483131707221</v>
      </c>
      <c r="I124" s="231">
        <v>115.7832187069187</v>
      </c>
      <c r="J124" s="231">
        <v>107.5029364111504</v>
      </c>
      <c r="K124" s="231">
        <v>116.55320261805301</v>
      </c>
      <c r="L124" s="231">
        <v>117.7797314032139</v>
      </c>
      <c r="M124" s="231">
        <v>105.7849573995051</v>
      </c>
      <c r="N124" s="231">
        <v>132.6628594233064</v>
      </c>
      <c r="O124" s="231">
        <v>76.116856499222749</v>
      </c>
      <c r="P124" s="231">
        <v>78.266027374790127</v>
      </c>
      <c r="Q124" s="231">
        <v>73.892133452921811</v>
      </c>
      <c r="R124" s="231">
        <v>79.043813115300267</v>
      </c>
      <c r="S124" s="231">
        <v>81.317147148444505</v>
      </c>
      <c r="T124" s="231">
        <v>83.761999391676866</v>
      </c>
      <c r="U124" s="231">
        <v>70.561307438638337</v>
      </c>
      <c r="V124" s="231">
        <v>37.487992282779523</v>
      </c>
      <c r="W124" s="231">
        <v>37.494499552428962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8.1406950488533674E-3</v>
      </c>
      <c r="H125" s="231">
        <v>0</v>
      </c>
      <c r="I125" s="231">
        <v>2.2601370500086149E-2</v>
      </c>
      <c r="J125" s="231">
        <v>0</v>
      </c>
      <c r="K125" s="231">
        <v>0</v>
      </c>
      <c r="L125" s="231">
        <v>0</v>
      </c>
      <c r="M125" s="231">
        <v>1.0770595658013001E-2</v>
      </c>
      <c r="N125" s="231">
        <v>1.073757742453446E-2</v>
      </c>
      <c r="O125" s="231">
        <v>3.0942921105645189E-2</v>
      </c>
      <c r="P125" s="231">
        <v>4.1780978202311199E-2</v>
      </c>
      <c r="Q125" s="231">
        <v>5.7080530152173597E-3</v>
      </c>
      <c r="R125" s="231">
        <v>2.325561303626645E-3</v>
      </c>
      <c r="S125" s="231">
        <v>3.2850256662616938E-3</v>
      </c>
      <c r="T125" s="231">
        <v>3.3652102094723188E-3</v>
      </c>
      <c r="U125" s="231">
        <v>3.2697321887617272E-3</v>
      </c>
      <c r="V125" s="231">
        <v>1.138770735483236E-3</v>
      </c>
      <c r="W125" s="231">
        <v>1.4833643579905209E-3</v>
      </c>
      <c r="DA125" s="73" t="s">
        <v>1373</v>
      </c>
    </row>
    <row r="126" spans="1:105" ht="12" customHeight="1" x14ac:dyDescent="0.25">
      <c r="A126" s="64" t="s">
        <v>160</v>
      </c>
      <c r="B126" s="231">
        <v>6.5420121467443845E-2</v>
      </c>
      <c r="C126" s="231">
        <v>4.9683793586555759E-2</v>
      </c>
      <c r="D126" s="231">
        <v>3.3556097048536078E-2</v>
      </c>
      <c r="E126" s="231">
        <v>2.7596243910382762E-2</v>
      </c>
      <c r="F126" s="231">
        <v>2.600271684788048E-2</v>
      </c>
      <c r="G126" s="231">
        <v>1.6737270518476101E-2</v>
      </c>
      <c r="H126" s="231">
        <v>1.6041769435511732E-2</v>
      </c>
      <c r="I126" s="231">
        <v>7.7499324032175116E-3</v>
      </c>
      <c r="J126" s="231">
        <v>9.2662262807567241E-3</v>
      </c>
      <c r="K126" s="231">
        <v>1.0001054660555E-2</v>
      </c>
      <c r="L126" s="231">
        <v>9.6833903154728319E-3</v>
      </c>
      <c r="M126" s="231">
        <v>1.115953944455588E-2</v>
      </c>
      <c r="N126" s="231">
        <v>2.2194170033648219E-2</v>
      </c>
      <c r="O126" s="231">
        <v>8.0081806277725529E-3</v>
      </c>
      <c r="P126" s="231">
        <v>7.1991008799435346E-3</v>
      </c>
      <c r="Q126" s="231">
        <v>6.4499318177951926E-3</v>
      </c>
      <c r="R126" s="231">
        <v>6.0391084880335984E-3</v>
      </c>
      <c r="S126" s="231">
        <v>6.0378758619572667E-3</v>
      </c>
      <c r="T126" s="231">
        <v>1.3781446178338661E-2</v>
      </c>
      <c r="U126" s="231">
        <v>7.4666008088628433E-3</v>
      </c>
      <c r="V126" s="231">
        <v>6.6259215753949486E-3</v>
      </c>
      <c r="W126" s="231">
        <v>6.4671867940613841E-3</v>
      </c>
      <c r="DA126" s="73" t="s">
        <v>1374</v>
      </c>
    </row>
    <row r="127" spans="1:105" ht="12" customHeight="1" x14ac:dyDescent="0.25">
      <c r="A127" s="64" t="s">
        <v>70</v>
      </c>
      <c r="B127" s="231">
        <v>9.8899701783271385E-2</v>
      </c>
      <c r="C127" s="231">
        <v>0.18816516262854441</v>
      </c>
      <c r="D127" s="231">
        <v>0</v>
      </c>
      <c r="E127" s="231">
        <v>9.9684693567639905E-3</v>
      </c>
      <c r="F127" s="231">
        <v>0</v>
      </c>
      <c r="G127" s="231">
        <v>0</v>
      </c>
      <c r="H127" s="231">
        <v>1.7344820987797271E-2</v>
      </c>
      <c r="I127" s="231">
        <v>8.3833395900377496E-3</v>
      </c>
      <c r="J127" s="231">
        <v>0</v>
      </c>
      <c r="K127" s="231">
        <v>0</v>
      </c>
      <c r="L127" s="231">
        <v>0</v>
      </c>
      <c r="M127" s="231">
        <v>0</v>
      </c>
      <c r="N127" s="231">
        <v>0</v>
      </c>
      <c r="O127" s="231">
        <v>0</v>
      </c>
      <c r="P127" s="231">
        <v>0</v>
      </c>
      <c r="Q127" s="231">
        <v>0</v>
      </c>
      <c r="R127" s="231">
        <v>7.9338793355027196E-6</v>
      </c>
      <c r="S127" s="231">
        <v>9.0292155656246575E-6</v>
      </c>
      <c r="T127" s="231">
        <v>8.9084439289658058E-6</v>
      </c>
      <c r="U127" s="231">
        <v>0</v>
      </c>
      <c r="V127" s="231">
        <v>0</v>
      </c>
      <c r="W127" s="231">
        <v>0</v>
      </c>
      <c r="DA127" s="73" t="s">
        <v>1375</v>
      </c>
    </row>
    <row r="128" spans="1:105" ht="12" customHeight="1" x14ac:dyDescent="0.25">
      <c r="A128" s="64" t="s">
        <v>34</v>
      </c>
      <c r="B128" s="231">
        <v>6.4979654049044369</v>
      </c>
      <c r="C128" s="231">
        <v>6.5678564038903069</v>
      </c>
      <c r="D128" s="231">
        <v>6.9606669221502742</v>
      </c>
      <c r="E128" s="231">
        <v>4.797998920224062</v>
      </c>
      <c r="F128" s="231">
        <v>2.1167966143479351</v>
      </c>
      <c r="G128" s="231">
        <v>1.803433737355753</v>
      </c>
      <c r="H128" s="231">
        <v>1.34104120572152</v>
      </c>
      <c r="I128" s="231">
        <v>2.166217322036772</v>
      </c>
      <c r="J128" s="231">
        <v>1.918195661072061</v>
      </c>
      <c r="K128" s="231">
        <v>1.179746056797391</v>
      </c>
      <c r="L128" s="231">
        <v>1.606153128791052</v>
      </c>
      <c r="M128" s="231">
        <v>1.958250119325408</v>
      </c>
      <c r="N128" s="231">
        <v>1.8216938960285389</v>
      </c>
      <c r="O128" s="231">
        <v>0.68354190962766093</v>
      </c>
      <c r="P128" s="231">
        <v>2.203750160009986</v>
      </c>
      <c r="Q128" s="231">
        <v>0.3251548664340842</v>
      </c>
      <c r="R128" s="231">
        <v>1.927413993376113E-2</v>
      </c>
      <c r="S128" s="231">
        <v>2.890816533174061E-2</v>
      </c>
      <c r="T128" s="231">
        <v>2.9662497015601631E-2</v>
      </c>
      <c r="U128" s="231">
        <v>1.689816045819021</v>
      </c>
      <c r="V128" s="231">
        <v>0.42315872578978903</v>
      </c>
      <c r="W128" s="231">
        <v>0.62572113734130752</v>
      </c>
      <c r="DA128" s="73" t="s">
        <v>1376</v>
      </c>
    </row>
    <row r="129" spans="1:105" ht="12" customHeight="1" x14ac:dyDescent="0.25">
      <c r="A129" s="64" t="s">
        <v>162</v>
      </c>
      <c r="B129" s="231">
        <v>17.077470888922591</v>
      </c>
      <c r="C129" s="231">
        <v>14.862170105354309</v>
      </c>
      <c r="D129" s="231">
        <v>12.769268049075441</v>
      </c>
      <c r="E129" s="231">
        <v>10.57383411122659</v>
      </c>
      <c r="F129" s="231">
        <v>10.33138343462147</v>
      </c>
      <c r="G129" s="231">
        <v>10.40355489127297</v>
      </c>
      <c r="H129" s="231">
        <v>9.4733394273467351</v>
      </c>
      <c r="I129" s="231">
        <v>8.7688215710907951</v>
      </c>
      <c r="J129" s="231">
        <v>10.24783731215096</v>
      </c>
      <c r="K129" s="231">
        <v>10.20179319830733</v>
      </c>
      <c r="L129" s="231">
        <v>11.20986274748733</v>
      </c>
      <c r="M129" s="231">
        <v>13.08250726443756</v>
      </c>
      <c r="N129" s="231">
        <v>12.85415148113251</v>
      </c>
      <c r="O129" s="231">
        <v>10.017436570426829</v>
      </c>
      <c r="P129" s="231">
        <v>8.1506540634310962</v>
      </c>
      <c r="Q129" s="231">
        <v>9.9090188420788845</v>
      </c>
      <c r="R129" s="231">
        <v>10.14499596082509</v>
      </c>
      <c r="S129" s="231">
        <v>12.26568377644181</v>
      </c>
      <c r="T129" s="231">
        <v>11.41323921377214</v>
      </c>
      <c r="U129" s="231">
        <v>11.46435695369561</v>
      </c>
      <c r="V129" s="231">
        <v>5.8974645957800869</v>
      </c>
      <c r="W129" s="231">
        <v>6.2601204965742623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0.7085978345600904</v>
      </c>
      <c r="R131" s="231">
        <v>0.93587504025828983</v>
      </c>
      <c r="S131" s="231">
        <v>1.2829669570598901</v>
      </c>
      <c r="T131" s="231">
        <v>1.4724526237201681</v>
      </c>
      <c r="U131" s="231">
        <v>1.1326028835476301</v>
      </c>
      <c r="V131" s="231">
        <v>0.46684990365757129</v>
      </c>
      <c r="W131" s="231">
        <v>7.3100894318892759E-2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63.289338063190861</v>
      </c>
      <c r="C134" s="263">
        <v>65.613510435644784</v>
      </c>
      <c r="D134" s="263">
        <v>67.824651283998008</v>
      </c>
      <c r="E134" s="263">
        <v>59.552400520797228</v>
      </c>
      <c r="F134" s="263">
        <v>56.201423381307109</v>
      </c>
      <c r="G134" s="263">
        <v>51.836503668876247</v>
      </c>
      <c r="H134" s="263">
        <v>48.294435143173068</v>
      </c>
      <c r="I134" s="263">
        <v>50.244951705712673</v>
      </c>
      <c r="J134" s="263">
        <v>52.118360788325496</v>
      </c>
      <c r="K134" s="263">
        <v>53.249971163428732</v>
      </c>
      <c r="L134" s="263">
        <v>54.068454783533419</v>
      </c>
      <c r="M134" s="263">
        <v>56.040245409598832</v>
      </c>
      <c r="N134" s="263">
        <v>61.257962601642433</v>
      </c>
      <c r="O134" s="263">
        <v>40.133020055788869</v>
      </c>
      <c r="P134" s="263">
        <v>38.158537896758112</v>
      </c>
      <c r="Q134" s="263">
        <v>37.295574552632473</v>
      </c>
      <c r="R134" s="263">
        <v>37.816199225543492</v>
      </c>
      <c r="S134" s="263">
        <v>40.479910071545874</v>
      </c>
      <c r="T134" s="263">
        <v>39.431360025355538</v>
      </c>
      <c r="U134" s="263">
        <v>37.457245950115187</v>
      </c>
      <c r="V134" s="263">
        <v>18.697882350905179</v>
      </c>
      <c r="W134" s="263">
        <v>19.643734986062661</v>
      </c>
      <c r="DA134" s="70" t="s">
        <v>1382</v>
      </c>
    </row>
    <row r="135" spans="1:105" ht="12" customHeight="1" x14ac:dyDescent="0.25">
      <c r="A135" s="60" t="s">
        <v>1014</v>
      </c>
      <c r="B135" s="264">
        <v>63.289338063190861</v>
      </c>
      <c r="C135" s="264">
        <v>65.613510435644784</v>
      </c>
      <c r="D135" s="264">
        <v>67.824651283998008</v>
      </c>
      <c r="E135" s="264">
        <v>59.552400520797228</v>
      </c>
      <c r="F135" s="264">
        <v>56.201423381307109</v>
      </c>
      <c r="G135" s="264">
        <v>51.836503668876247</v>
      </c>
      <c r="H135" s="264">
        <v>48.294435143173068</v>
      </c>
      <c r="I135" s="264">
        <v>50.244951705712673</v>
      </c>
      <c r="J135" s="264">
        <v>52.118360788325496</v>
      </c>
      <c r="K135" s="264">
        <v>53.249971163428732</v>
      </c>
      <c r="L135" s="264">
        <v>54.068454783533419</v>
      </c>
      <c r="M135" s="264">
        <v>56.040245409598832</v>
      </c>
      <c r="N135" s="264">
        <v>61.257962601642433</v>
      </c>
      <c r="O135" s="264">
        <v>40.133020055788869</v>
      </c>
      <c r="P135" s="264">
        <v>38.158537896758112</v>
      </c>
      <c r="Q135" s="264">
        <v>37.295574552632473</v>
      </c>
      <c r="R135" s="264">
        <v>37.816199225543492</v>
      </c>
      <c r="S135" s="264">
        <v>40.479910071545874</v>
      </c>
      <c r="T135" s="264">
        <v>39.431360025355538</v>
      </c>
      <c r="U135" s="264">
        <v>37.457245950115187</v>
      </c>
      <c r="V135" s="264">
        <v>18.697882350905179</v>
      </c>
      <c r="W135" s="264">
        <v>19.643734986062661</v>
      </c>
      <c r="DA135" s="72" t="s">
        <v>1383</v>
      </c>
    </row>
    <row r="136" spans="1:105" ht="12" customHeight="1" x14ac:dyDescent="0.25">
      <c r="A136" s="59" t="s">
        <v>30</v>
      </c>
      <c r="B136" s="232">
        <v>0.18795821771610269</v>
      </c>
      <c r="C136" s="232">
        <v>0</v>
      </c>
      <c r="D136" s="232">
        <v>0</v>
      </c>
      <c r="E136" s="232">
        <v>0</v>
      </c>
      <c r="F136" s="232">
        <v>0</v>
      </c>
      <c r="G136" s="232">
        <v>0</v>
      </c>
      <c r="H136" s="232">
        <v>0</v>
      </c>
      <c r="I136" s="232">
        <v>0</v>
      </c>
      <c r="J136" s="232">
        <v>0</v>
      </c>
      <c r="K136" s="232">
        <v>0</v>
      </c>
      <c r="L136" s="232">
        <v>0</v>
      </c>
      <c r="M136" s="232">
        <v>0</v>
      </c>
      <c r="N136" s="232">
        <v>0.11394295438164111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4.0464868936687687E-2</v>
      </c>
      <c r="H137" s="297">
        <v>0</v>
      </c>
      <c r="I137" s="297">
        <v>0.1289352848532801</v>
      </c>
      <c r="J137" s="297">
        <v>0</v>
      </c>
      <c r="K137" s="297">
        <v>0</v>
      </c>
      <c r="L137" s="297">
        <v>0</v>
      </c>
      <c r="M137" s="297">
        <v>4.6059728127190662E-2</v>
      </c>
      <c r="N137" s="297">
        <v>5.0945480320415119E-2</v>
      </c>
      <c r="O137" s="297">
        <v>0.1234869730365903</v>
      </c>
      <c r="P137" s="297">
        <v>0.1944356311985197</v>
      </c>
      <c r="Q137" s="297">
        <v>2.1457647665542201E-2</v>
      </c>
      <c r="R137" s="297">
        <v>8.6615480380254125E-3</v>
      </c>
      <c r="S137" s="297">
        <v>1.083318724188276E-2</v>
      </c>
      <c r="T137" s="297">
        <v>1.1608944214165849E-2</v>
      </c>
      <c r="U137" s="297">
        <v>1.0673130032631749E-2</v>
      </c>
      <c r="V137" s="297">
        <v>3.6057196423617201E-3</v>
      </c>
      <c r="W137" s="297">
        <v>4.648769312643102E-3</v>
      </c>
      <c r="DA137" s="122" t="s">
        <v>1385</v>
      </c>
    </row>
    <row r="138" spans="1:105" ht="12" customHeight="1" x14ac:dyDescent="0.25">
      <c r="A138" s="59" t="s">
        <v>160</v>
      </c>
      <c r="B138" s="297">
        <v>0.23942408321542191</v>
      </c>
      <c r="C138" s="297">
        <v>0.21588900621129931</v>
      </c>
      <c r="D138" s="297">
        <v>0.17776785456027591</v>
      </c>
      <c r="E138" s="297">
        <v>0.1548733204172196</v>
      </c>
      <c r="F138" s="297">
        <v>0.14109638061767721</v>
      </c>
      <c r="G138" s="297">
        <v>8.3195777980089924E-2</v>
      </c>
      <c r="H138" s="297">
        <v>8.149263922584174E-2</v>
      </c>
      <c r="I138" s="297">
        <v>4.4211466822275523E-2</v>
      </c>
      <c r="J138" s="297">
        <v>4.7083518523259732E-2</v>
      </c>
      <c r="K138" s="297">
        <v>5.2151057795122552E-2</v>
      </c>
      <c r="L138" s="297">
        <v>4.6665519709336599E-2</v>
      </c>
      <c r="M138" s="297">
        <v>4.7723020078142081E-2</v>
      </c>
      <c r="N138" s="297">
        <v>0.105302398108314</v>
      </c>
      <c r="O138" s="297">
        <v>3.1959037799875953E-2</v>
      </c>
      <c r="P138" s="297">
        <v>3.3502368395391217E-2</v>
      </c>
      <c r="Q138" s="297">
        <v>2.424650998230949E-2</v>
      </c>
      <c r="R138" s="297">
        <v>2.2492646482540429E-2</v>
      </c>
      <c r="S138" s="297">
        <v>1.991139382185168E-2</v>
      </c>
      <c r="T138" s="297">
        <v>4.7541767056492303E-2</v>
      </c>
      <c r="U138" s="297">
        <v>2.43726387159942E-2</v>
      </c>
      <c r="V138" s="297">
        <v>2.0979829239299579E-2</v>
      </c>
      <c r="W138" s="297">
        <v>2.026775103865304E-2</v>
      </c>
      <c r="DA138" s="122" t="s">
        <v>1386</v>
      </c>
    </row>
    <row r="139" spans="1:105" ht="12" customHeight="1" x14ac:dyDescent="0.25">
      <c r="A139" s="59" t="s">
        <v>70</v>
      </c>
      <c r="B139" s="297">
        <v>0.36195240697500342</v>
      </c>
      <c r="C139" s="297">
        <v>0.81762657460311827</v>
      </c>
      <c r="D139" s="297">
        <v>0</v>
      </c>
      <c r="E139" s="297">
        <v>5.5944205804706937E-2</v>
      </c>
      <c r="F139" s="297">
        <v>0</v>
      </c>
      <c r="G139" s="297">
        <v>0</v>
      </c>
      <c r="H139" s="297">
        <v>8.8112177704434205E-2</v>
      </c>
      <c r="I139" s="297">
        <v>4.782489973602165E-2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0</v>
      </c>
      <c r="Q139" s="297">
        <v>0</v>
      </c>
      <c r="R139" s="297">
        <v>2.954971639973007E-5</v>
      </c>
      <c r="S139" s="297">
        <v>2.9776078730321251E-5</v>
      </c>
      <c r="T139" s="297">
        <v>3.0731402250977042E-5</v>
      </c>
      <c r="U139" s="297">
        <v>0</v>
      </c>
      <c r="V139" s="297">
        <v>0</v>
      </c>
      <c r="W139" s="297">
        <v>0</v>
      </c>
      <c r="DA139" s="122" t="s">
        <v>1387</v>
      </c>
    </row>
    <row r="140" spans="1:105" ht="12" customHeight="1" x14ac:dyDescent="0.25">
      <c r="A140" s="59" t="s">
        <v>162</v>
      </c>
      <c r="B140" s="297">
        <v>62.500003355284328</v>
      </c>
      <c r="C140" s="297">
        <v>64.57999485483036</v>
      </c>
      <c r="D140" s="297">
        <v>67.646883429437736</v>
      </c>
      <c r="E140" s="297">
        <v>59.341582994575298</v>
      </c>
      <c r="F140" s="297">
        <v>56.060327000689433</v>
      </c>
      <c r="G140" s="297">
        <v>51.712843021959472</v>
      </c>
      <c r="H140" s="297">
        <v>48.124830326242787</v>
      </c>
      <c r="I140" s="297">
        <v>50.023980054301092</v>
      </c>
      <c r="J140" s="297">
        <v>52.071277269802238</v>
      </c>
      <c r="K140" s="297">
        <v>53.197820105633603</v>
      </c>
      <c r="L140" s="297">
        <v>54.021789263824083</v>
      </c>
      <c r="M140" s="297">
        <v>55.946462661393497</v>
      </c>
      <c r="N140" s="297">
        <v>60.987771768832047</v>
      </c>
      <c r="O140" s="297">
        <v>39.977574044952412</v>
      </c>
      <c r="P140" s="297">
        <v>37.9305998971642</v>
      </c>
      <c r="Q140" s="297">
        <v>37.249870394984612</v>
      </c>
      <c r="R140" s="297">
        <v>37.78501548130653</v>
      </c>
      <c r="S140" s="297">
        <v>40.449135714403397</v>
      </c>
      <c r="T140" s="297">
        <v>39.372178582682643</v>
      </c>
      <c r="U140" s="297">
        <v>37.42220018136657</v>
      </c>
      <c r="V140" s="297">
        <v>18.673296802023518</v>
      </c>
      <c r="W140" s="297">
        <v>19.61881846571136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42.66490655094919</v>
      </c>
      <c r="C142" s="263">
        <f t="shared" si="6"/>
        <v>45.071179378053941</v>
      </c>
      <c r="D142" s="263">
        <f t="shared" si="6"/>
        <v>47.971691861821441</v>
      </c>
      <c r="E142" s="263">
        <f t="shared" si="6"/>
        <v>42.652172994545865</v>
      </c>
      <c r="F142" s="263">
        <f t="shared" si="6"/>
        <v>39.46918377572171</v>
      </c>
      <c r="G142" s="263">
        <f t="shared" si="6"/>
        <v>35.982875191688237</v>
      </c>
      <c r="H142" s="263">
        <f t="shared" si="6"/>
        <v>35.439180331479299</v>
      </c>
      <c r="I142" s="263">
        <f t="shared" si="6"/>
        <v>37.578825994794578</v>
      </c>
      <c r="J142" s="263">
        <f t="shared" si="6"/>
        <v>37.812319166146139</v>
      </c>
      <c r="K142" s="263">
        <f t="shared" si="6"/>
        <v>38.801247676814015</v>
      </c>
      <c r="L142" s="263">
        <f t="shared" si="6"/>
        <v>39.868401071048673</v>
      </c>
      <c r="M142" s="263">
        <f t="shared" si="6"/>
        <v>39.833338008082947</v>
      </c>
      <c r="N142" s="263">
        <f t="shared" si="6"/>
        <v>45.568636344146967</v>
      </c>
      <c r="O142" s="263">
        <f t="shared" si="6"/>
        <v>29.051495596850152</v>
      </c>
      <c r="P142" s="263">
        <f t="shared" si="6"/>
        <v>28.012352995229065</v>
      </c>
      <c r="Q142" s="263">
        <f t="shared" si="6"/>
        <v>27.265224798928735</v>
      </c>
      <c r="R142" s="263">
        <f t="shared" si="6"/>
        <v>28.357804152968988</v>
      </c>
      <c r="S142" s="263">
        <f t="shared" si="6"/>
        <v>30.383004578567508</v>
      </c>
      <c r="T142" s="263">
        <f t="shared" si="6"/>
        <v>29.740368748164471</v>
      </c>
      <c r="U142" s="263">
        <f t="shared" si="6"/>
        <v>27.794928375366808</v>
      </c>
      <c r="V142" s="263">
        <f t="shared" si="6"/>
        <v>14.060537968954467</v>
      </c>
      <c r="W142" s="263">
        <f t="shared" si="6"/>
        <v>14.537123863965299</v>
      </c>
      <c r="DA142" s="70"/>
    </row>
    <row r="143" spans="1:105" ht="12" customHeight="1" x14ac:dyDescent="0.25">
      <c r="A143" s="60" t="s">
        <v>1024</v>
      </c>
      <c r="B143" s="264">
        <v>31.12529814689665</v>
      </c>
      <c r="C143" s="264">
        <v>31.693087845166829</v>
      </c>
      <c r="D143" s="264">
        <v>32.241970729964137</v>
      </c>
      <c r="E143" s="264">
        <v>28.375682671085219</v>
      </c>
      <c r="F143" s="264">
        <v>26.93733399241265</v>
      </c>
      <c r="G143" s="264">
        <v>24.94501236110122</v>
      </c>
      <c r="H143" s="264">
        <v>22.79332385179676</v>
      </c>
      <c r="I143" s="264">
        <v>23.32310127390846</v>
      </c>
      <c r="J143" s="264">
        <v>24.352706786875199</v>
      </c>
      <c r="K143" s="264">
        <v>24.411942578965501</v>
      </c>
      <c r="L143" s="264">
        <v>25.179861734938481</v>
      </c>
      <c r="M143" s="264">
        <v>26.242208014817599</v>
      </c>
      <c r="N143" s="264">
        <v>28.991784837104941</v>
      </c>
      <c r="O143" s="264">
        <v>19.283147432335721</v>
      </c>
      <c r="P143" s="264">
        <v>18.040147898913339</v>
      </c>
      <c r="Q143" s="264">
        <v>17.722900136349349</v>
      </c>
      <c r="R143" s="264">
        <v>18.218822555589838</v>
      </c>
      <c r="S143" s="264">
        <v>19.709622255590951</v>
      </c>
      <c r="T143" s="264">
        <v>18.86562107478689</v>
      </c>
      <c r="U143" s="264">
        <v>18.25128149849877</v>
      </c>
      <c r="V143" s="264">
        <v>9.080224628295209</v>
      </c>
      <c r="W143" s="264">
        <v>9.5367734860262825</v>
      </c>
      <c r="DA143" s="72" t="s">
        <v>1390</v>
      </c>
    </row>
    <row r="144" spans="1:105" ht="12" customHeight="1" x14ac:dyDescent="0.25">
      <c r="A144" s="60" t="s">
        <v>1026</v>
      </c>
      <c r="B144" s="264">
        <v>11.53960840405254</v>
      </c>
      <c r="C144" s="264">
        <v>13.37809153288711</v>
      </c>
      <c r="D144" s="264">
        <v>15.7297211318573</v>
      </c>
      <c r="E144" s="264">
        <v>14.276490323460649</v>
      </c>
      <c r="F144" s="264">
        <v>12.53184978330906</v>
      </c>
      <c r="G144" s="264">
        <v>11.03786283058702</v>
      </c>
      <c r="H144" s="264">
        <v>12.645856479682539</v>
      </c>
      <c r="I144" s="264">
        <v>14.25572472088612</v>
      </c>
      <c r="J144" s="264">
        <v>13.45961237927094</v>
      </c>
      <c r="K144" s="264">
        <v>14.38930509784851</v>
      </c>
      <c r="L144" s="264">
        <v>14.688539336110191</v>
      </c>
      <c r="M144" s="264">
        <v>13.59112999326535</v>
      </c>
      <c r="N144" s="264">
        <v>16.576851507042029</v>
      </c>
      <c r="O144" s="264">
        <v>9.7683481645144301</v>
      </c>
      <c r="P144" s="264">
        <v>9.9722050963157258</v>
      </c>
      <c r="Q144" s="264">
        <v>9.5423246625793858</v>
      </c>
      <c r="R144" s="264">
        <v>10.13898159737915</v>
      </c>
      <c r="S144" s="264">
        <v>10.673382322976559</v>
      </c>
      <c r="T144" s="264">
        <v>10.874747673377581</v>
      </c>
      <c r="U144" s="264">
        <v>9.5436468768680385</v>
      </c>
      <c r="V144" s="264">
        <v>4.9803133406592579</v>
      </c>
      <c r="W144" s="264">
        <v>5.000350377939017</v>
      </c>
      <c r="DA144" s="72" t="s">
        <v>1391</v>
      </c>
    </row>
    <row r="145" spans="1:105" ht="12" customHeight="1" x14ac:dyDescent="0.25">
      <c r="A145" s="64" t="s">
        <v>30</v>
      </c>
      <c r="B145" s="231">
        <v>5.7759337910562557E-3</v>
      </c>
      <c r="C145" s="231">
        <v>0</v>
      </c>
      <c r="D145" s="231">
        <v>0</v>
      </c>
      <c r="E145" s="231">
        <v>0</v>
      </c>
      <c r="F145" s="231">
        <v>0</v>
      </c>
      <c r="G145" s="231">
        <v>0</v>
      </c>
      <c r="H145" s="231">
        <v>0</v>
      </c>
      <c r="I145" s="231">
        <v>0</v>
      </c>
      <c r="J145" s="231">
        <v>0</v>
      </c>
      <c r="K145" s="231">
        <v>0</v>
      </c>
      <c r="L145" s="231">
        <v>0</v>
      </c>
      <c r="M145" s="231">
        <v>0</v>
      </c>
      <c r="N145" s="231">
        <v>2.700881301231499E-3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8.8639408756543894</v>
      </c>
      <c r="C146" s="231">
        <v>10.94121398903536</v>
      </c>
      <c r="D146" s="231">
        <v>13.507020173050099</v>
      </c>
      <c r="E146" s="231">
        <v>12.54347245614635</v>
      </c>
      <c r="F146" s="231">
        <v>11.128940859064061</v>
      </c>
      <c r="G146" s="231">
        <v>9.6622059937964284</v>
      </c>
      <c r="H146" s="231">
        <v>11.42586237412306</v>
      </c>
      <c r="I146" s="231">
        <v>13.02155931584225</v>
      </c>
      <c r="J146" s="231">
        <v>12.090317394340699</v>
      </c>
      <c r="K146" s="231">
        <v>13.108155553907279</v>
      </c>
      <c r="L146" s="231">
        <v>13.24609710974698</v>
      </c>
      <c r="M146" s="231">
        <v>11.89710489037552</v>
      </c>
      <c r="N146" s="231">
        <v>14.91992805419047</v>
      </c>
      <c r="O146" s="231">
        <v>8.5604820189789272</v>
      </c>
      <c r="P146" s="231">
        <v>8.8021885145197079</v>
      </c>
      <c r="Q146" s="231">
        <v>8.3102785488019624</v>
      </c>
      <c r="R146" s="231">
        <v>8.8896621853001481</v>
      </c>
      <c r="S146" s="231">
        <v>9.1453326899545644</v>
      </c>
      <c r="T146" s="231">
        <v>9.4202929895495</v>
      </c>
      <c r="U146" s="231">
        <v>7.9356772119231644</v>
      </c>
      <c r="V146" s="231">
        <v>4.2160869303323336</v>
      </c>
      <c r="W146" s="231">
        <v>4.2168187703923241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9.1554324223060396E-4</v>
      </c>
      <c r="H147" s="231">
        <v>0</v>
      </c>
      <c r="I147" s="231">
        <v>2.5418630598892872E-3</v>
      </c>
      <c r="J147" s="231">
        <v>0</v>
      </c>
      <c r="K147" s="231">
        <v>0</v>
      </c>
      <c r="L147" s="231">
        <v>0</v>
      </c>
      <c r="M147" s="231">
        <v>1.2113150056985631E-3</v>
      </c>
      <c r="N147" s="231">
        <v>1.2076016101776341E-3</v>
      </c>
      <c r="O147" s="231">
        <v>3.4799955216524739E-3</v>
      </c>
      <c r="P147" s="231">
        <v>4.6988975778300534E-3</v>
      </c>
      <c r="Q147" s="231">
        <v>6.4195616381826804E-4</v>
      </c>
      <c r="R147" s="231">
        <v>2.61544244459601E-4</v>
      </c>
      <c r="S147" s="231">
        <v>3.6945040088728112E-4</v>
      </c>
      <c r="T147" s="231">
        <v>3.7846835527904731E-4</v>
      </c>
      <c r="U147" s="231">
        <v>3.6773041998991652E-4</v>
      </c>
      <c r="V147" s="231">
        <v>1.280718470677148E-4</v>
      </c>
      <c r="W147" s="231">
        <v>1.6682656770385329E-4</v>
      </c>
      <c r="DA147" s="73" t="s">
        <v>1394</v>
      </c>
    </row>
    <row r="148" spans="1:105" ht="12" customHeight="1" x14ac:dyDescent="0.25">
      <c r="A148" s="64" t="s">
        <v>160</v>
      </c>
      <c r="B148" s="231">
        <v>7.3574737483699014E-3</v>
      </c>
      <c r="C148" s="231">
        <v>5.5876876843529918E-3</v>
      </c>
      <c r="D148" s="231">
        <v>3.7738863455828351E-3</v>
      </c>
      <c r="E148" s="231">
        <v>3.1036114817563519E-3</v>
      </c>
      <c r="F148" s="231">
        <v>2.92439546584736E-3</v>
      </c>
      <c r="G148" s="231">
        <v>1.8823570745024631E-3</v>
      </c>
      <c r="H148" s="231">
        <v>1.804137547465668E-3</v>
      </c>
      <c r="I148" s="231">
        <v>8.7159612255825465E-4</v>
      </c>
      <c r="J148" s="231">
        <v>1.0421261085712061E-3</v>
      </c>
      <c r="K148" s="231">
        <v>1.1247685799187031E-3</v>
      </c>
      <c r="L148" s="231">
        <v>1.089042460380722E-3</v>
      </c>
      <c r="M148" s="231">
        <v>1.255057567388929E-3</v>
      </c>
      <c r="N148" s="231">
        <v>2.496067260753819E-3</v>
      </c>
      <c r="O148" s="231">
        <v>9.0064000829411981E-4</v>
      </c>
      <c r="P148" s="231">
        <v>8.0964685708219311E-4</v>
      </c>
      <c r="Q148" s="231">
        <v>7.2539156094077032E-4</v>
      </c>
      <c r="R148" s="231">
        <v>6.7918831649337106E-4</v>
      </c>
      <c r="S148" s="231">
        <v>6.790496892056996E-4</v>
      </c>
      <c r="T148" s="231">
        <v>1.549930299688592E-3</v>
      </c>
      <c r="U148" s="231">
        <v>8.3973123571933861E-4</v>
      </c>
      <c r="V148" s="231">
        <v>7.4518424845766154E-4</v>
      </c>
      <c r="W148" s="231">
        <v>7.2733214179050828E-4</v>
      </c>
      <c r="DA148" s="73" t="s">
        <v>1395</v>
      </c>
    </row>
    <row r="149" spans="1:105" ht="12" customHeight="1" x14ac:dyDescent="0.25">
      <c r="A149" s="64" t="s">
        <v>70</v>
      </c>
      <c r="B149" s="231">
        <v>1.112275463985718E-2</v>
      </c>
      <c r="C149" s="231">
        <v>2.1161994403911671E-2</v>
      </c>
      <c r="D149" s="231">
        <v>0</v>
      </c>
      <c r="E149" s="231">
        <v>1.1211038738336749E-3</v>
      </c>
      <c r="F149" s="231">
        <v>0</v>
      </c>
      <c r="G149" s="231">
        <v>0</v>
      </c>
      <c r="H149" s="231">
        <v>1.950685236061516E-3</v>
      </c>
      <c r="I149" s="231">
        <v>9.4283225976686427E-4</v>
      </c>
      <c r="J149" s="231">
        <v>0</v>
      </c>
      <c r="K149" s="231">
        <v>0</v>
      </c>
      <c r="L149" s="231">
        <v>0</v>
      </c>
      <c r="M149" s="231">
        <v>0</v>
      </c>
      <c r="N149" s="231">
        <v>0</v>
      </c>
      <c r="O149" s="231">
        <v>0</v>
      </c>
      <c r="P149" s="231">
        <v>0</v>
      </c>
      <c r="Q149" s="231">
        <v>0</v>
      </c>
      <c r="R149" s="231">
        <v>8.922837137003025E-7</v>
      </c>
      <c r="S149" s="231">
        <v>1.015470699263622E-6</v>
      </c>
      <c r="T149" s="231">
        <v>1.0018881175390169E-6</v>
      </c>
      <c r="U149" s="231">
        <v>0</v>
      </c>
      <c r="V149" s="231">
        <v>0</v>
      </c>
      <c r="W149" s="231">
        <v>0</v>
      </c>
      <c r="DA149" s="73" t="s">
        <v>1396</v>
      </c>
    </row>
    <row r="150" spans="1:105" ht="12" customHeight="1" x14ac:dyDescent="0.25">
      <c r="A150" s="64" t="s">
        <v>34</v>
      </c>
      <c r="B150" s="231">
        <v>0.73079365815901187</v>
      </c>
      <c r="C150" s="231">
        <v>0.73865394913297144</v>
      </c>
      <c r="D150" s="231">
        <v>0.7828313827933403</v>
      </c>
      <c r="E150" s="231">
        <v>0.53960693298044682</v>
      </c>
      <c r="F150" s="231">
        <v>0.23806552435787989</v>
      </c>
      <c r="G150" s="231">
        <v>0.20282316941466871</v>
      </c>
      <c r="H150" s="231">
        <v>0.15082019484614581</v>
      </c>
      <c r="I150" s="231">
        <v>0.24362362408760041</v>
      </c>
      <c r="J150" s="231">
        <v>0.21572986879270881</v>
      </c>
      <c r="K150" s="231">
        <v>0.1326801364462348</v>
      </c>
      <c r="L150" s="231">
        <v>0.18063600641315161</v>
      </c>
      <c r="M150" s="231">
        <v>0.2202345933100858</v>
      </c>
      <c r="N150" s="231">
        <v>0.2048767981004998</v>
      </c>
      <c r="O150" s="231">
        <v>7.6874538646322849E-2</v>
      </c>
      <c r="P150" s="231">
        <v>0.24784475458836189</v>
      </c>
      <c r="Q150" s="231">
        <v>3.6568540997497637E-2</v>
      </c>
      <c r="R150" s="231">
        <v>2.1676660850534551E-3</v>
      </c>
      <c r="S150" s="231">
        <v>3.251156720148609E-3</v>
      </c>
      <c r="T150" s="231">
        <v>3.3359926305241822E-3</v>
      </c>
      <c r="U150" s="231">
        <v>0.19004515610498859</v>
      </c>
      <c r="V150" s="231">
        <v>4.759054472164799E-2</v>
      </c>
      <c r="W150" s="231">
        <v>7.0371725678923719E-2</v>
      </c>
      <c r="DA150" s="73" t="s">
        <v>1397</v>
      </c>
    </row>
    <row r="151" spans="1:105" ht="12" customHeight="1" x14ac:dyDescent="0.25">
      <c r="A151" s="64" t="s">
        <v>162</v>
      </c>
      <c r="B151" s="231">
        <v>1.920617708059853</v>
      </c>
      <c r="C151" s="231">
        <v>1.67147391263052</v>
      </c>
      <c r="D151" s="231">
        <v>1.4360956896682751</v>
      </c>
      <c r="E151" s="231">
        <v>1.1891862189782569</v>
      </c>
      <c r="F151" s="231">
        <v>1.161919004421273</v>
      </c>
      <c r="G151" s="231">
        <v>1.1700357670591921</v>
      </c>
      <c r="H151" s="231">
        <v>1.065419087929806</v>
      </c>
      <c r="I151" s="231">
        <v>0.98618548951405793</v>
      </c>
      <c r="J151" s="231">
        <v>1.1525229900289611</v>
      </c>
      <c r="K151" s="231">
        <v>1.1473446389150761</v>
      </c>
      <c r="L151" s="231">
        <v>1.260717177489679</v>
      </c>
      <c r="M151" s="231">
        <v>1.471324137006663</v>
      </c>
      <c r="N151" s="231">
        <v>1.445642104578895</v>
      </c>
      <c r="O151" s="231">
        <v>1.126610971359234</v>
      </c>
      <c r="P151" s="231">
        <v>0.91666328277274423</v>
      </c>
      <c r="Q151" s="231">
        <v>1.1144177718926931</v>
      </c>
      <c r="R151" s="231">
        <v>1.1409569377860971</v>
      </c>
      <c r="S151" s="231">
        <v>1.3794600860820341</v>
      </c>
      <c r="T151" s="231">
        <v>1.283589911109891</v>
      </c>
      <c r="U151" s="231">
        <v>1.2893388675643671</v>
      </c>
      <c r="V151" s="231">
        <v>0.66325833661109967</v>
      </c>
      <c r="W151" s="231">
        <v>0.70404443131611194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</v>
      </c>
      <c r="N153" s="231">
        <v>0</v>
      </c>
      <c r="O153" s="231">
        <v>0</v>
      </c>
      <c r="P153" s="231">
        <v>0</v>
      </c>
      <c r="Q153" s="231">
        <v>7.969245316247392E-2</v>
      </c>
      <c r="R153" s="231">
        <v>0.1052531833631894</v>
      </c>
      <c r="S153" s="231">
        <v>0.1442888746590244</v>
      </c>
      <c r="T153" s="231">
        <v>0.1655993795445764</v>
      </c>
      <c r="U153" s="231">
        <v>0.12737817961980841</v>
      </c>
      <c r="V153" s="231">
        <v>5.250427289865145E-2</v>
      </c>
      <c r="W153" s="231">
        <v>8.2212918421631104E-3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0.99999999999999989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0.99999999999999989</v>
      </c>
      <c r="I160" s="234">
        <f t="shared" si="7"/>
        <v>1</v>
      </c>
      <c r="J160" s="234">
        <f t="shared" si="7"/>
        <v>1</v>
      </c>
      <c r="K160" s="234">
        <f t="shared" si="7"/>
        <v>0.99999999999999989</v>
      </c>
      <c r="L160" s="234">
        <f t="shared" si="7"/>
        <v>0.99999999999999989</v>
      </c>
      <c r="M160" s="234">
        <f t="shared" si="7"/>
        <v>1</v>
      </c>
      <c r="N160" s="234">
        <f t="shared" si="7"/>
        <v>1</v>
      </c>
      <c r="O160" s="234">
        <f t="shared" si="7"/>
        <v>0.99999999999999989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0.99999999999999989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2.2951739322733887E-2</v>
      </c>
      <c r="C165" s="270">
        <f t="shared" si="12"/>
        <v>2.1971547841984358E-2</v>
      </c>
      <c r="D165" s="270">
        <f t="shared" si="12"/>
        <v>2.0504660975323569E-2</v>
      </c>
      <c r="E165" s="270">
        <f t="shared" si="12"/>
        <v>2.0485489800922005E-2</v>
      </c>
      <c r="F165" s="270">
        <f t="shared" si="12"/>
        <v>2.0745158585230482E-2</v>
      </c>
      <c r="G165" s="270">
        <f t="shared" si="12"/>
        <v>2.1434017344356408E-2</v>
      </c>
      <c r="H165" s="270">
        <f t="shared" si="12"/>
        <v>1.9067750950330815E-2</v>
      </c>
      <c r="I165" s="270">
        <f t="shared" si="12"/>
        <v>1.8195402685511199E-2</v>
      </c>
      <c r="J165" s="270">
        <f t="shared" si="12"/>
        <v>1.9080877634817806E-2</v>
      </c>
      <c r="K165" s="270">
        <f t="shared" si="12"/>
        <v>1.8549258435548922E-2</v>
      </c>
      <c r="L165" s="270">
        <f t="shared" si="12"/>
        <v>1.8814963579775093E-2</v>
      </c>
      <c r="M165" s="270">
        <f t="shared" si="12"/>
        <v>2.0275617318117913E-2</v>
      </c>
      <c r="N165" s="270">
        <f t="shared" si="12"/>
        <v>1.9635104947981166E-2</v>
      </c>
      <c r="O165" s="270">
        <f t="shared" si="12"/>
        <v>2.049739742067571E-2</v>
      </c>
      <c r="P165" s="270">
        <f t="shared" si="12"/>
        <v>1.9255978270029648E-2</v>
      </c>
      <c r="Q165" s="270">
        <f t="shared" si="12"/>
        <v>2.0125116527439299E-2</v>
      </c>
      <c r="R165" s="270">
        <f t="shared" si="12"/>
        <v>2.0666301846281838E-2</v>
      </c>
      <c r="S165" s="270">
        <f t="shared" si="12"/>
        <v>2.0657212110651458E-2</v>
      </c>
      <c r="T165" s="270">
        <f t="shared" si="12"/>
        <v>1.9297759729527401E-2</v>
      </c>
      <c r="U165" s="270">
        <f t="shared" si="12"/>
        <v>2.0333908347609609E-2</v>
      </c>
      <c r="V165" s="270">
        <f t="shared" si="12"/>
        <v>2.036622919974718E-2</v>
      </c>
      <c r="W165" s="270">
        <f t="shared" si="12"/>
        <v>2.1229742070293184E-2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0.36092384281906681</v>
      </c>
      <c r="C167" s="271">
        <f t="shared" si="14"/>
        <v>0.39344489496270341</v>
      </c>
      <c r="D167" s="271">
        <f t="shared" si="14"/>
        <v>0.42448486056850232</v>
      </c>
      <c r="E167" s="271">
        <f t="shared" si="14"/>
        <v>0.43735773944219819</v>
      </c>
      <c r="F167" s="271">
        <f t="shared" si="14"/>
        <v>0.40955612913328815</v>
      </c>
      <c r="G167" s="271">
        <f t="shared" si="14"/>
        <v>0.40263536120108279</v>
      </c>
      <c r="H167" s="271">
        <f t="shared" si="14"/>
        <v>0.4490792638382517</v>
      </c>
      <c r="I167" s="271">
        <f t="shared" si="14"/>
        <v>0.47227834640792982</v>
      </c>
      <c r="J167" s="271">
        <f t="shared" si="14"/>
        <v>0.4478311863344448</v>
      </c>
      <c r="K167" s="271">
        <f t="shared" si="14"/>
        <v>0.46427494861503538</v>
      </c>
      <c r="L167" s="271">
        <f t="shared" si="14"/>
        <v>0.46608663261295502</v>
      </c>
      <c r="M167" s="271">
        <f t="shared" si="14"/>
        <v>0.44593405035246281</v>
      </c>
      <c r="N167" s="271">
        <f t="shared" si="14"/>
        <v>0.47658338390516281</v>
      </c>
      <c r="O167" s="271">
        <f t="shared" si="14"/>
        <v>0.44096002610759077</v>
      </c>
      <c r="P167" s="271">
        <f t="shared" si="14"/>
        <v>0.4520171512691879</v>
      </c>
      <c r="Q167" s="271">
        <f t="shared" si="14"/>
        <v>0.46019383007285392</v>
      </c>
      <c r="R167" s="271">
        <f t="shared" si="14"/>
        <v>0.48846387946820247</v>
      </c>
      <c r="S167" s="271">
        <f t="shared" si="14"/>
        <v>0.47512905470357275</v>
      </c>
      <c r="T167" s="271">
        <f t="shared" si="14"/>
        <v>0.47343952105109116</v>
      </c>
      <c r="U167" s="271">
        <f t="shared" si="14"/>
        <v>0.45212506640909644</v>
      </c>
      <c r="V167" s="271">
        <f t="shared" si="14"/>
        <v>0.47431989006250519</v>
      </c>
      <c r="W167" s="271">
        <f t="shared" si="14"/>
        <v>0.47273900501469962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0.21742980121108668</v>
      </c>
      <c r="C168" s="271">
        <f t="shared" si="15"/>
        <v>0.21195664635201297</v>
      </c>
      <c r="D168" s="271">
        <f t="shared" si="15"/>
        <v>0.2010447635305323</v>
      </c>
      <c r="E168" s="271">
        <f t="shared" si="15"/>
        <v>0.20039120052474374</v>
      </c>
      <c r="F168" s="271">
        <f t="shared" si="15"/>
        <v>0.2017481578905102</v>
      </c>
      <c r="G168" s="271">
        <f t="shared" si="15"/>
        <v>0.20769528433752871</v>
      </c>
      <c r="H168" s="271">
        <f t="shared" si="15"/>
        <v>0.18838046224963056</v>
      </c>
      <c r="I168" s="271">
        <f t="shared" si="15"/>
        <v>0.18283746047085825</v>
      </c>
      <c r="J168" s="271">
        <f t="shared" si="15"/>
        <v>0.19047436873449325</v>
      </c>
      <c r="K168" s="271">
        <f t="shared" si="15"/>
        <v>0.1887203878291881</v>
      </c>
      <c r="L168" s="271">
        <f t="shared" si="15"/>
        <v>0.18844994233870457</v>
      </c>
      <c r="M168" s="271">
        <f t="shared" si="15"/>
        <v>0.201966393909318</v>
      </c>
      <c r="N168" s="271">
        <f t="shared" si="15"/>
        <v>0.19344762926352632</v>
      </c>
      <c r="O168" s="271">
        <f t="shared" si="15"/>
        <v>0.1989958169379645</v>
      </c>
      <c r="P168" s="271">
        <f t="shared" si="15"/>
        <v>0.18998506053267414</v>
      </c>
      <c r="Q168" s="271">
        <f t="shared" si="15"/>
        <v>0.19756404930771429</v>
      </c>
      <c r="R168" s="271">
        <f t="shared" si="15"/>
        <v>0.20011516936718568</v>
      </c>
      <c r="S168" s="271">
        <f t="shared" si="15"/>
        <v>0.19793066125157163</v>
      </c>
      <c r="T168" s="271">
        <f t="shared" si="15"/>
        <v>0.1885606602185991</v>
      </c>
      <c r="U168" s="271">
        <f t="shared" si="15"/>
        <v>0.19491446959641695</v>
      </c>
      <c r="V168" s="271">
        <f t="shared" si="15"/>
        <v>0.19560101577796865</v>
      </c>
      <c r="W168" s="271">
        <f t="shared" si="15"/>
        <v>0.20399009510174393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0.21742980121108668</v>
      </c>
      <c r="C169" s="320">
        <f t="shared" si="16"/>
        <v>0.21195664635201297</v>
      </c>
      <c r="D169" s="320">
        <f t="shared" si="16"/>
        <v>0.2010447635305323</v>
      </c>
      <c r="E169" s="320">
        <f t="shared" si="16"/>
        <v>0.20039120052474374</v>
      </c>
      <c r="F169" s="320">
        <f t="shared" si="16"/>
        <v>0.2017481578905102</v>
      </c>
      <c r="G169" s="320">
        <f t="shared" si="16"/>
        <v>0.20769528433752871</v>
      </c>
      <c r="H169" s="320">
        <f t="shared" si="16"/>
        <v>0.18838046224963056</v>
      </c>
      <c r="I169" s="320">
        <f t="shared" si="16"/>
        <v>0.18283746047085825</v>
      </c>
      <c r="J169" s="320">
        <f t="shared" si="16"/>
        <v>0.19047436873449325</v>
      </c>
      <c r="K169" s="320">
        <f t="shared" si="16"/>
        <v>0.1887203878291881</v>
      </c>
      <c r="L169" s="320">
        <f t="shared" si="16"/>
        <v>0.18844994233870457</v>
      </c>
      <c r="M169" s="320">
        <f t="shared" si="16"/>
        <v>0.201966393909318</v>
      </c>
      <c r="N169" s="320">
        <f t="shared" si="16"/>
        <v>0.19344762926352632</v>
      </c>
      <c r="O169" s="320">
        <f t="shared" si="16"/>
        <v>0.1989958169379645</v>
      </c>
      <c r="P169" s="320">
        <f t="shared" si="16"/>
        <v>0.18998506053267414</v>
      </c>
      <c r="Q169" s="320">
        <f t="shared" si="16"/>
        <v>0.19756404930771429</v>
      </c>
      <c r="R169" s="320">
        <f t="shared" si="16"/>
        <v>0.20011516936718568</v>
      </c>
      <c r="S169" s="320">
        <f t="shared" si="16"/>
        <v>0.19793066125157163</v>
      </c>
      <c r="T169" s="320">
        <f t="shared" si="16"/>
        <v>0.1885606602185991</v>
      </c>
      <c r="U169" s="320">
        <f t="shared" si="16"/>
        <v>0.19491446959641695</v>
      </c>
      <c r="V169" s="320">
        <f t="shared" si="16"/>
        <v>0.19560101577796865</v>
      </c>
      <c r="W169" s="320">
        <f t="shared" si="16"/>
        <v>0.20399009510174393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3.0986512602676791E-2</v>
      </c>
      <c r="C171" s="271">
        <f t="shared" si="18"/>
        <v>3.0863839556009288E-2</v>
      </c>
      <c r="D171" s="271">
        <f t="shared" si="18"/>
        <v>3.023983862725442E-2</v>
      </c>
      <c r="E171" s="271">
        <f t="shared" si="18"/>
        <v>3.054321957267268E-2</v>
      </c>
      <c r="F171" s="271">
        <f t="shared" si="18"/>
        <v>3.0098503043396289E-2</v>
      </c>
      <c r="G171" s="271">
        <f t="shared" si="18"/>
        <v>3.0593519386271133E-2</v>
      </c>
      <c r="H171" s="271">
        <f t="shared" si="18"/>
        <v>2.948518707840404E-2</v>
      </c>
      <c r="I171" s="271">
        <f t="shared" si="18"/>
        <v>2.9234827370988779E-2</v>
      </c>
      <c r="J171" s="271">
        <f t="shared" si="18"/>
        <v>2.9472812207746897E-2</v>
      </c>
      <c r="K171" s="271">
        <f t="shared" si="18"/>
        <v>2.9373183238111042E-2</v>
      </c>
      <c r="L171" s="271">
        <f t="shared" si="18"/>
        <v>2.9674194904634674E-2</v>
      </c>
      <c r="M171" s="271">
        <f t="shared" si="18"/>
        <v>3.0570997432109254E-2</v>
      </c>
      <c r="N171" s="271">
        <f t="shared" si="18"/>
        <v>3.0715523094203757E-2</v>
      </c>
      <c r="O171" s="271">
        <f t="shared" si="18"/>
        <v>3.0660057403699738E-2</v>
      </c>
      <c r="P171" s="271">
        <f t="shared" si="18"/>
        <v>2.9745504012328398E-2</v>
      </c>
      <c r="Q171" s="271">
        <f t="shared" si="18"/>
        <v>3.0784744321361825E-2</v>
      </c>
      <c r="R171" s="271">
        <f t="shared" si="18"/>
        <v>3.2010143235126846E-2</v>
      </c>
      <c r="S171" s="271">
        <f t="shared" si="18"/>
        <v>3.1669316493022293E-2</v>
      </c>
      <c r="T171" s="271">
        <f t="shared" si="18"/>
        <v>3.0362001395646324E-2</v>
      </c>
      <c r="U171" s="271">
        <f t="shared" si="18"/>
        <v>3.0807329525042552E-2</v>
      </c>
      <c r="V171" s="271">
        <f t="shared" si="18"/>
        <v>3.1364971035709038E-2</v>
      </c>
      <c r="W171" s="271">
        <f t="shared" si="18"/>
        <v>3.2156670759705359E-2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2.1972196723589552E-2</v>
      </c>
      <c r="C172" s="320">
        <f t="shared" si="19"/>
        <v>2.1037288512702177E-2</v>
      </c>
      <c r="D172" s="320">
        <f t="shared" si="19"/>
        <v>1.9638043552793232E-2</v>
      </c>
      <c r="E172" s="320">
        <f t="shared" si="19"/>
        <v>1.9619915684788786E-2</v>
      </c>
      <c r="F172" s="320">
        <f t="shared" si="19"/>
        <v>1.9869563083687231E-2</v>
      </c>
      <c r="G172" s="320">
        <f t="shared" si="19"/>
        <v>2.0537430263401994E-2</v>
      </c>
      <c r="H172" s="320">
        <f t="shared" si="19"/>
        <v>1.8269130230047472E-2</v>
      </c>
      <c r="I172" s="320">
        <f t="shared" si="19"/>
        <v>1.7439357822283296E-2</v>
      </c>
      <c r="J172" s="320">
        <f t="shared" si="19"/>
        <v>1.8287926935014222E-2</v>
      </c>
      <c r="K172" s="320">
        <f t="shared" si="19"/>
        <v>1.7777603935634882E-2</v>
      </c>
      <c r="L172" s="320">
        <f t="shared" si="19"/>
        <v>1.8033367575032416E-2</v>
      </c>
      <c r="M172" s="320">
        <f t="shared" si="19"/>
        <v>1.9433494407314525E-2</v>
      </c>
      <c r="N172" s="320">
        <f t="shared" si="19"/>
        <v>1.8812532336679632E-2</v>
      </c>
      <c r="O172" s="320">
        <f t="shared" si="19"/>
        <v>1.964678398197944E-2</v>
      </c>
      <c r="P172" s="320">
        <f t="shared" si="19"/>
        <v>1.8456071448162071E-2</v>
      </c>
      <c r="Q172" s="320">
        <f t="shared" si="19"/>
        <v>1.9291093701102605E-2</v>
      </c>
      <c r="R172" s="320">
        <f t="shared" si="19"/>
        <v>1.9810429105245688E-2</v>
      </c>
      <c r="S172" s="320">
        <f t="shared" si="19"/>
        <v>1.9802648586083261E-2</v>
      </c>
      <c r="T172" s="320">
        <f t="shared" si="19"/>
        <v>1.8537530728747899E-2</v>
      </c>
      <c r="U172" s="320">
        <f t="shared" si="19"/>
        <v>1.9515201707629243E-2</v>
      </c>
      <c r="V172" s="320">
        <f t="shared" si="19"/>
        <v>1.9518512560255039E-2</v>
      </c>
      <c r="W172" s="320">
        <f t="shared" si="19"/>
        <v>2.0349695952268813E-2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9.0143158790872424E-3</v>
      </c>
      <c r="C173" s="320">
        <f t="shared" si="20"/>
        <v>9.8265510433071107E-3</v>
      </c>
      <c r="D173" s="320">
        <f t="shared" si="20"/>
        <v>1.0601795074461188E-2</v>
      </c>
      <c r="E173" s="320">
        <f t="shared" si="20"/>
        <v>1.0923303887883894E-2</v>
      </c>
      <c r="F173" s="320">
        <f t="shared" si="20"/>
        <v>1.0228939959709062E-2</v>
      </c>
      <c r="G173" s="320">
        <f t="shared" si="20"/>
        <v>1.0056089122869139E-2</v>
      </c>
      <c r="H173" s="320">
        <f t="shared" si="20"/>
        <v>1.1216056848356568E-2</v>
      </c>
      <c r="I173" s="320">
        <f t="shared" si="20"/>
        <v>1.1795469548705487E-2</v>
      </c>
      <c r="J173" s="320">
        <f t="shared" si="20"/>
        <v>1.1184885272732674E-2</v>
      </c>
      <c r="K173" s="320">
        <f t="shared" si="20"/>
        <v>1.1595579302476159E-2</v>
      </c>
      <c r="L173" s="320">
        <f t="shared" si="20"/>
        <v>1.1640827329602256E-2</v>
      </c>
      <c r="M173" s="320">
        <f t="shared" si="20"/>
        <v>1.113750302479473E-2</v>
      </c>
      <c r="N173" s="320">
        <f t="shared" si="20"/>
        <v>1.1902990757524124E-2</v>
      </c>
      <c r="O173" s="320">
        <f t="shared" si="20"/>
        <v>1.1013273421720298E-2</v>
      </c>
      <c r="P173" s="320">
        <f t="shared" si="20"/>
        <v>1.1289432564166327E-2</v>
      </c>
      <c r="Q173" s="320">
        <f t="shared" si="20"/>
        <v>1.1493650620259218E-2</v>
      </c>
      <c r="R173" s="320">
        <f t="shared" si="20"/>
        <v>1.2199714129881157E-2</v>
      </c>
      <c r="S173" s="320">
        <f t="shared" si="20"/>
        <v>1.1866667906939033E-2</v>
      </c>
      <c r="T173" s="320">
        <f t="shared" si="20"/>
        <v>1.1824470666898424E-2</v>
      </c>
      <c r="U173" s="320">
        <f t="shared" si="20"/>
        <v>1.129212781741331E-2</v>
      </c>
      <c r="V173" s="320">
        <f t="shared" si="20"/>
        <v>1.1846458475453996E-2</v>
      </c>
      <c r="W173" s="320">
        <f t="shared" si="20"/>
        <v>1.1806974807436551E-2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0.36770810404443582</v>
      </c>
      <c r="C176" s="312">
        <f t="shared" si="23"/>
        <v>0.34176307128728989</v>
      </c>
      <c r="D176" s="312">
        <f t="shared" si="23"/>
        <v>0.32372587629838739</v>
      </c>
      <c r="E176" s="312">
        <f t="shared" si="23"/>
        <v>0.3112223506594633</v>
      </c>
      <c r="F176" s="312">
        <f t="shared" si="23"/>
        <v>0.33785205134757484</v>
      </c>
      <c r="G176" s="312">
        <f t="shared" si="23"/>
        <v>0.33764181773076107</v>
      </c>
      <c r="H176" s="312">
        <f t="shared" si="23"/>
        <v>0.31398733588338279</v>
      </c>
      <c r="I176" s="312">
        <f t="shared" si="23"/>
        <v>0.297453963064712</v>
      </c>
      <c r="J176" s="312">
        <f t="shared" si="23"/>
        <v>0.31314075508849731</v>
      </c>
      <c r="K176" s="312">
        <f t="shared" si="23"/>
        <v>0.29908222188211642</v>
      </c>
      <c r="L176" s="312">
        <f t="shared" si="23"/>
        <v>0.29697426656393056</v>
      </c>
      <c r="M176" s="312">
        <f t="shared" si="23"/>
        <v>0.30125294098799199</v>
      </c>
      <c r="N176" s="312">
        <f t="shared" si="23"/>
        <v>0.279618358789126</v>
      </c>
      <c r="O176" s="312">
        <f t="shared" si="23"/>
        <v>0.30888670213006919</v>
      </c>
      <c r="P176" s="312">
        <f t="shared" si="23"/>
        <v>0.30899630591577981</v>
      </c>
      <c r="Q176" s="312">
        <f t="shared" si="23"/>
        <v>0.29133225977063065</v>
      </c>
      <c r="R176" s="312">
        <f t="shared" si="23"/>
        <v>0.25874450608320315</v>
      </c>
      <c r="S176" s="312">
        <f t="shared" si="23"/>
        <v>0.27461375544118183</v>
      </c>
      <c r="T176" s="312">
        <f t="shared" si="23"/>
        <v>0.28834005760513609</v>
      </c>
      <c r="U176" s="312">
        <f t="shared" si="23"/>
        <v>0.30181922612183443</v>
      </c>
      <c r="V176" s="312">
        <f t="shared" si="23"/>
        <v>0.27834789392407</v>
      </c>
      <c r="W176" s="312">
        <f t="shared" si="23"/>
        <v>0.26988448705355789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1</v>
      </c>
      <c r="D178" s="234">
        <f t="shared" si="24"/>
        <v>0.99999999999999989</v>
      </c>
      <c r="E178" s="234">
        <f t="shared" si="24"/>
        <v>1</v>
      </c>
      <c r="F178" s="234">
        <f t="shared" si="24"/>
        <v>1</v>
      </c>
      <c r="G178" s="234">
        <f t="shared" si="24"/>
        <v>1</v>
      </c>
      <c r="H178" s="234">
        <f t="shared" si="24"/>
        <v>1</v>
      </c>
      <c r="I178" s="234">
        <f t="shared" si="24"/>
        <v>1</v>
      </c>
      <c r="J178" s="234">
        <f t="shared" si="24"/>
        <v>1</v>
      </c>
      <c r="K178" s="234">
        <f t="shared" si="24"/>
        <v>1</v>
      </c>
      <c r="L178" s="234">
        <f t="shared" si="24"/>
        <v>1.0000000000000002</v>
      </c>
      <c r="M178" s="234">
        <f t="shared" si="24"/>
        <v>1.0000000000000002</v>
      </c>
      <c r="N178" s="234">
        <f t="shared" si="24"/>
        <v>1</v>
      </c>
      <c r="O178" s="234">
        <f t="shared" si="24"/>
        <v>1</v>
      </c>
      <c r="P178" s="234">
        <f t="shared" si="24"/>
        <v>1</v>
      </c>
      <c r="Q178" s="234">
        <f t="shared" si="24"/>
        <v>1</v>
      </c>
      <c r="R178" s="234">
        <f t="shared" si="24"/>
        <v>1</v>
      </c>
      <c r="S178" s="234">
        <f t="shared" si="24"/>
        <v>1</v>
      </c>
      <c r="T178" s="234">
        <f t="shared" si="24"/>
        <v>1</v>
      </c>
      <c r="U178" s="234">
        <f t="shared" si="24"/>
        <v>0.99999999999999989</v>
      </c>
      <c r="V178" s="234">
        <f t="shared" si="24"/>
        <v>0.99999999999999989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4.0825824844782845E-2</v>
      </c>
      <c r="C183" s="270">
        <f t="shared" si="29"/>
        <v>3.7507481659461127E-2</v>
      </c>
      <c r="D183" s="270">
        <f t="shared" si="29"/>
        <v>3.4031798325326899E-2</v>
      </c>
      <c r="E183" s="270">
        <f t="shared" si="29"/>
        <v>3.3370911419964872E-2</v>
      </c>
      <c r="F183" s="270">
        <f t="shared" si="29"/>
        <v>3.5176095992505402E-2</v>
      </c>
      <c r="G183" s="270">
        <f t="shared" si="29"/>
        <v>3.6347881902676925E-2</v>
      </c>
      <c r="H183" s="270">
        <f t="shared" si="29"/>
        <v>3.1162842429644386E-2</v>
      </c>
      <c r="I183" s="270">
        <f t="shared" si="29"/>
        <v>2.9019716207075365E-2</v>
      </c>
      <c r="J183" s="270">
        <f t="shared" si="29"/>
        <v>3.1153261495095445E-2</v>
      </c>
      <c r="K183" s="270">
        <f t="shared" si="29"/>
        <v>2.9670275073137738E-2</v>
      </c>
      <c r="L183" s="270">
        <f t="shared" si="29"/>
        <v>2.9998920366437327E-2</v>
      </c>
      <c r="M183" s="270">
        <f t="shared" si="29"/>
        <v>3.2560215842305902E-2</v>
      </c>
      <c r="N183" s="270">
        <f t="shared" si="29"/>
        <v>3.0548572551312912E-2</v>
      </c>
      <c r="O183" s="270">
        <f t="shared" si="29"/>
        <v>3.3269563635765373E-2</v>
      </c>
      <c r="P183" s="270">
        <f t="shared" si="29"/>
        <v>3.1243250907412465E-2</v>
      </c>
      <c r="Q183" s="270">
        <f t="shared" si="29"/>
        <v>3.1844406904030606E-2</v>
      </c>
      <c r="R183" s="270">
        <f t="shared" si="29"/>
        <v>3.1244713057560599E-2</v>
      </c>
      <c r="S183" s="270">
        <f t="shared" si="29"/>
        <v>3.1915779409824728E-2</v>
      </c>
      <c r="T183" s="270">
        <f t="shared" si="29"/>
        <v>3.0383212425229029E-2</v>
      </c>
      <c r="U183" s="270">
        <f t="shared" si="29"/>
        <v>3.2650925131510376E-2</v>
      </c>
      <c r="V183" s="270">
        <f t="shared" si="29"/>
        <v>3.162683074537443E-2</v>
      </c>
      <c r="W183" s="270">
        <f t="shared" si="29"/>
        <v>3.259975803488583E-2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0.5826063730030232</v>
      </c>
      <c r="C184" s="271">
        <f t="shared" si="30"/>
        <v>0.60951087695406658</v>
      </c>
      <c r="D184" s="271">
        <f t="shared" si="30"/>
        <v>0.63934430996194658</v>
      </c>
      <c r="E184" s="271">
        <f t="shared" si="30"/>
        <v>0.64654510063541504</v>
      </c>
      <c r="F184" s="271">
        <f t="shared" si="30"/>
        <v>0.63020900036835881</v>
      </c>
      <c r="G184" s="271">
        <f t="shared" si="30"/>
        <v>0.61962329568488372</v>
      </c>
      <c r="H184" s="271">
        <f t="shared" si="30"/>
        <v>0.66604088302061504</v>
      </c>
      <c r="I184" s="271">
        <f t="shared" si="30"/>
        <v>0.68354925844512127</v>
      </c>
      <c r="J184" s="271">
        <f t="shared" si="30"/>
        <v>0.6635288353626092</v>
      </c>
      <c r="K184" s="271">
        <f t="shared" si="30"/>
        <v>0.67392344345528921</v>
      </c>
      <c r="L184" s="271">
        <f t="shared" si="30"/>
        <v>0.67438699028252636</v>
      </c>
      <c r="M184" s="271">
        <f t="shared" si="30"/>
        <v>0.64986645138532584</v>
      </c>
      <c r="N184" s="271">
        <f t="shared" si="30"/>
        <v>0.67287886029303456</v>
      </c>
      <c r="O184" s="271">
        <f t="shared" si="30"/>
        <v>0.64951307434043581</v>
      </c>
      <c r="P184" s="271">
        <f t="shared" si="30"/>
        <v>0.66555789005351951</v>
      </c>
      <c r="Q184" s="271">
        <f t="shared" si="30"/>
        <v>0.66080884224757608</v>
      </c>
      <c r="R184" s="271">
        <f t="shared" si="30"/>
        <v>0.67017237149523523</v>
      </c>
      <c r="S184" s="271">
        <f t="shared" si="30"/>
        <v>0.66617085385907915</v>
      </c>
      <c r="T184" s="271">
        <f t="shared" si="30"/>
        <v>0.67644360695484629</v>
      </c>
      <c r="U184" s="271">
        <f t="shared" si="30"/>
        <v>0.65883021428492616</v>
      </c>
      <c r="V184" s="271">
        <f t="shared" si="30"/>
        <v>0.66843114468835296</v>
      </c>
      <c r="W184" s="271">
        <f t="shared" si="30"/>
        <v>0.65876632188082818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0.5826063730030232</v>
      </c>
      <c r="C185" s="320">
        <f t="shared" si="31"/>
        <v>0.60951087695406658</v>
      </c>
      <c r="D185" s="320">
        <f t="shared" si="31"/>
        <v>0.63934430996194658</v>
      </c>
      <c r="E185" s="320">
        <f t="shared" si="31"/>
        <v>0.64654510063541504</v>
      </c>
      <c r="F185" s="320">
        <f t="shared" si="31"/>
        <v>0.63020900036835881</v>
      </c>
      <c r="G185" s="320">
        <f t="shared" si="31"/>
        <v>0.61962329568488372</v>
      </c>
      <c r="H185" s="320">
        <f t="shared" si="31"/>
        <v>0.66604088302061504</v>
      </c>
      <c r="I185" s="320">
        <f t="shared" si="31"/>
        <v>0.68354925844512127</v>
      </c>
      <c r="J185" s="320">
        <f t="shared" si="31"/>
        <v>0.6635288353626092</v>
      </c>
      <c r="K185" s="320">
        <f t="shared" si="31"/>
        <v>0.67392344345528921</v>
      </c>
      <c r="L185" s="320">
        <f t="shared" si="31"/>
        <v>0.67438699028252636</v>
      </c>
      <c r="M185" s="320">
        <f t="shared" si="31"/>
        <v>0.64986645138532584</v>
      </c>
      <c r="N185" s="320">
        <f t="shared" si="31"/>
        <v>0.67287886029303456</v>
      </c>
      <c r="O185" s="320">
        <f t="shared" si="31"/>
        <v>0.64951307434043581</v>
      </c>
      <c r="P185" s="320">
        <f t="shared" si="31"/>
        <v>0.66555789005351951</v>
      </c>
      <c r="Q185" s="320">
        <f t="shared" si="31"/>
        <v>0.66080884224757608</v>
      </c>
      <c r="R185" s="320">
        <f t="shared" si="31"/>
        <v>0.67017237149523523</v>
      </c>
      <c r="S185" s="320">
        <f t="shared" si="31"/>
        <v>0.66617085385907915</v>
      </c>
      <c r="T185" s="320">
        <f t="shared" si="31"/>
        <v>0.67644360695484629</v>
      </c>
      <c r="U185" s="320">
        <f t="shared" si="31"/>
        <v>0.65883021428492616</v>
      </c>
      <c r="V185" s="320">
        <f t="shared" si="31"/>
        <v>0.66843114468835296</v>
      </c>
      <c r="W185" s="320">
        <f t="shared" si="31"/>
        <v>0.65876632188082818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0.32006549324352696</v>
      </c>
      <c r="C187" s="271">
        <f t="shared" si="33"/>
        <v>0.29943648258845601</v>
      </c>
      <c r="D187" s="271">
        <f t="shared" si="33"/>
        <v>0.27613756591584376</v>
      </c>
      <c r="E187" s="271">
        <f t="shared" si="33"/>
        <v>0.27014739477470412</v>
      </c>
      <c r="F187" s="271">
        <f t="shared" si="33"/>
        <v>0.28310065701696857</v>
      </c>
      <c r="G187" s="271">
        <f t="shared" si="33"/>
        <v>0.29147585658498898</v>
      </c>
      <c r="H187" s="271">
        <f t="shared" si="33"/>
        <v>0.25478500918336522</v>
      </c>
      <c r="I187" s="271">
        <f t="shared" si="33"/>
        <v>0.24132209709799443</v>
      </c>
      <c r="J187" s="271">
        <f t="shared" si="33"/>
        <v>0.25736064577587464</v>
      </c>
      <c r="K187" s="271">
        <f t="shared" si="33"/>
        <v>0.24981255526067944</v>
      </c>
      <c r="L187" s="271">
        <f t="shared" si="33"/>
        <v>0.24865584517941888</v>
      </c>
      <c r="M187" s="271">
        <f t="shared" si="33"/>
        <v>0.26840630988418057</v>
      </c>
      <c r="N187" s="271">
        <f t="shared" si="33"/>
        <v>0.24907006103957094</v>
      </c>
      <c r="O187" s="271">
        <f t="shared" si="33"/>
        <v>0.26729617923244575</v>
      </c>
      <c r="P187" s="271">
        <f t="shared" si="33"/>
        <v>0.25510002524419195</v>
      </c>
      <c r="Q187" s="271">
        <f t="shared" si="33"/>
        <v>0.25870397431049164</v>
      </c>
      <c r="R187" s="271">
        <f t="shared" si="33"/>
        <v>0.25037686872364057</v>
      </c>
      <c r="S187" s="271">
        <f t="shared" si="33"/>
        <v>0.25307383250417992</v>
      </c>
      <c r="T187" s="271">
        <f t="shared" si="33"/>
        <v>0.24568480992686512</v>
      </c>
      <c r="U187" s="271">
        <f t="shared" si="33"/>
        <v>0.25901154977792973</v>
      </c>
      <c r="V187" s="271">
        <f t="shared" si="33"/>
        <v>0.25137181092175548</v>
      </c>
      <c r="W187" s="271">
        <f t="shared" si="33"/>
        <v>0.25922635898603585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0.32006549324352696</v>
      </c>
      <c r="C188" s="320">
        <f t="shared" si="34"/>
        <v>0.29943648258845601</v>
      </c>
      <c r="D188" s="320">
        <f t="shared" si="34"/>
        <v>0.27613756591584376</v>
      </c>
      <c r="E188" s="320">
        <f t="shared" si="34"/>
        <v>0.27014739477470412</v>
      </c>
      <c r="F188" s="320">
        <f t="shared" si="34"/>
        <v>0.28310065701696857</v>
      </c>
      <c r="G188" s="320">
        <f t="shared" si="34"/>
        <v>0.29147585658498898</v>
      </c>
      <c r="H188" s="320">
        <f t="shared" si="34"/>
        <v>0.25478500918336522</v>
      </c>
      <c r="I188" s="320">
        <f t="shared" si="34"/>
        <v>0.24132209709799443</v>
      </c>
      <c r="J188" s="320">
        <f t="shared" si="34"/>
        <v>0.25736064577587464</v>
      </c>
      <c r="K188" s="320">
        <f t="shared" si="34"/>
        <v>0.24981255526067944</v>
      </c>
      <c r="L188" s="320">
        <f t="shared" si="34"/>
        <v>0.24865584517941888</v>
      </c>
      <c r="M188" s="320">
        <f t="shared" si="34"/>
        <v>0.26840630988418057</v>
      </c>
      <c r="N188" s="320">
        <f t="shared" si="34"/>
        <v>0.24907006103957094</v>
      </c>
      <c r="O188" s="320">
        <f t="shared" si="34"/>
        <v>0.26729617923244575</v>
      </c>
      <c r="P188" s="320">
        <f t="shared" si="34"/>
        <v>0.25510002524419195</v>
      </c>
      <c r="Q188" s="320">
        <f t="shared" si="34"/>
        <v>0.25870397431049164</v>
      </c>
      <c r="R188" s="320">
        <f t="shared" si="34"/>
        <v>0.25037686872364057</v>
      </c>
      <c r="S188" s="320">
        <f t="shared" si="34"/>
        <v>0.25307383250417992</v>
      </c>
      <c r="T188" s="320">
        <f t="shared" si="34"/>
        <v>0.24568480992686512</v>
      </c>
      <c r="U188" s="320">
        <f t="shared" si="34"/>
        <v>0.25901154977792973</v>
      </c>
      <c r="V188" s="320">
        <f t="shared" si="34"/>
        <v>0.25137181092175548</v>
      </c>
      <c r="W188" s="320">
        <f t="shared" si="34"/>
        <v>0.25922635898603585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5.6502308908667143E-2</v>
      </c>
      <c r="C190" s="271">
        <f t="shared" si="36"/>
        <v>5.3545158798016336E-2</v>
      </c>
      <c r="D190" s="271">
        <f t="shared" si="36"/>
        <v>5.0486325796882697E-2</v>
      </c>
      <c r="E190" s="271">
        <f t="shared" si="36"/>
        <v>4.9936593169916055E-2</v>
      </c>
      <c r="F190" s="271">
        <f t="shared" si="36"/>
        <v>5.1514246622167199E-2</v>
      </c>
      <c r="G190" s="271">
        <f t="shared" si="36"/>
        <v>5.2552965827450324E-2</v>
      </c>
      <c r="H190" s="271">
        <f t="shared" si="36"/>
        <v>4.8011265366375309E-2</v>
      </c>
      <c r="I190" s="271">
        <f t="shared" si="36"/>
        <v>4.6108928249808931E-2</v>
      </c>
      <c r="J190" s="271">
        <f t="shared" si="36"/>
        <v>4.795725736642073E-2</v>
      </c>
      <c r="K190" s="271">
        <f t="shared" si="36"/>
        <v>4.6593726210893742E-2</v>
      </c>
      <c r="L190" s="271">
        <f t="shared" si="36"/>
        <v>4.6958244171617605E-2</v>
      </c>
      <c r="M190" s="271">
        <f t="shared" si="36"/>
        <v>4.9167022888187757E-2</v>
      </c>
      <c r="N190" s="271">
        <f t="shared" si="36"/>
        <v>4.7502506116081609E-2</v>
      </c>
      <c r="O190" s="271">
        <f t="shared" si="36"/>
        <v>4.9921182791353103E-2</v>
      </c>
      <c r="P190" s="271">
        <f t="shared" si="36"/>
        <v>4.8098833794876117E-2</v>
      </c>
      <c r="Q190" s="271">
        <f t="shared" si="36"/>
        <v>4.8642776537901673E-2</v>
      </c>
      <c r="R190" s="271">
        <f t="shared" si="36"/>
        <v>4.8206046723563732E-2</v>
      </c>
      <c r="S190" s="271">
        <f t="shared" si="36"/>
        <v>4.8839534226916254E-2</v>
      </c>
      <c r="T190" s="271">
        <f t="shared" si="36"/>
        <v>4.7488370693059626E-2</v>
      </c>
      <c r="U190" s="271">
        <f t="shared" si="36"/>
        <v>4.9507310805633697E-2</v>
      </c>
      <c r="V190" s="271">
        <f t="shared" si="36"/>
        <v>4.8570213644517087E-2</v>
      </c>
      <c r="W190" s="271">
        <f t="shared" si="36"/>
        <v>4.9407561098250286E-2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4.3723432839901238E-2</v>
      </c>
      <c r="C191" s="320">
        <f t="shared" si="37"/>
        <v>4.0176159899131265E-2</v>
      </c>
      <c r="D191" s="320">
        <f t="shared" si="37"/>
        <v>3.6462960998859838E-2</v>
      </c>
      <c r="E191" s="320">
        <f t="shared" si="37"/>
        <v>3.5755286379018869E-2</v>
      </c>
      <c r="F191" s="320">
        <f t="shared" si="37"/>
        <v>3.7691255514779649E-2</v>
      </c>
      <c r="G191" s="320">
        <f t="shared" si="37"/>
        <v>3.8962161346435251E-2</v>
      </c>
      <c r="H191" s="320">
        <f t="shared" si="37"/>
        <v>3.3402338490102219E-2</v>
      </c>
      <c r="I191" s="320">
        <f t="shared" si="37"/>
        <v>3.1115973031102948E-2</v>
      </c>
      <c r="J191" s="320">
        <f t="shared" si="37"/>
        <v>3.3403429691234346E-2</v>
      </c>
      <c r="K191" s="320">
        <f t="shared" si="37"/>
        <v>3.1811903417983067E-2</v>
      </c>
      <c r="L191" s="320">
        <f t="shared" si="37"/>
        <v>3.2166253952238863E-2</v>
      </c>
      <c r="M191" s="320">
        <f t="shared" si="37"/>
        <v>3.4912865659017391E-2</v>
      </c>
      <c r="N191" s="320">
        <f t="shared" si="37"/>
        <v>3.2743595188527236E-2</v>
      </c>
      <c r="O191" s="320">
        <f t="shared" si="37"/>
        <v>3.5674776526936056E-2</v>
      </c>
      <c r="P191" s="320">
        <f t="shared" si="37"/>
        <v>3.3500500876298314E-2</v>
      </c>
      <c r="Q191" s="320">
        <f t="shared" si="37"/>
        <v>3.4148609135131701E-2</v>
      </c>
      <c r="R191" s="320">
        <f t="shared" si="37"/>
        <v>3.3506499865012425E-2</v>
      </c>
      <c r="S191" s="320">
        <f t="shared" si="37"/>
        <v>3.4227756572975332E-2</v>
      </c>
      <c r="T191" s="320">
        <f t="shared" si="37"/>
        <v>3.2651270686362442E-2</v>
      </c>
      <c r="U191" s="320">
        <f t="shared" si="37"/>
        <v>3.5056542587446227E-2</v>
      </c>
      <c r="V191" s="320">
        <f t="shared" si="37"/>
        <v>3.3908858818534983E-2</v>
      </c>
      <c r="W191" s="320">
        <f t="shared" si="37"/>
        <v>3.4958194294725506E-2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1.2778876068765902E-2</v>
      </c>
      <c r="C192" s="320">
        <f t="shared" si="38"/>
        <v>1.3368998898885072E-2</v>
      </c>
      <c r="D192" s="320">
        <f t="shared" si="38"/>
        <v>1.4023364798022858E-2</v>
      </c>
      <c r="E192" s="320">
        <f t="shared" si="38"/>
        <v>1.4181306790897189E-2</v>
      </c>
      <c r="F192" s="320">
        <f t="shared" si="38"/>
        <v>1.3822991107387555E-2</v>
      </c>
      <c r="G192" s="320">
        <f t="shared" si="38"/>
        <v>1.3590804481015073E-2</v>
      </c>
      <c r="H192" s="320">
        <f t="shared" si="38"/>
        <v>1.4608926876273094E-2</v>
      </c>
      <c r="I192" s="320">
        <f t="shared" si="38"/>
        <v>1.4992955218705981E-2</v>
      </c>
      <c r="J192" s="320">
        <f t="shared" si="38"/>
        <v>1.4553827675186386E-2</v>
      </c>
      <c r="K192" s="320">
        <f t="shared" si="38"/>
        <v>1.4781822792910678E-2</v>
      </c>
      <c r="L192" s="320">
        <f t="shared" si="38"/>
        <v>1.4791990219378744E-2</v>
      </c>
      <c r="M192" s="320">
        <f t="shared" si="38"/>
        <v>1.4254157229170365E-2</v>
      </c>
      <c r="N192" s="320">
        <f t="shared" si="38"/>
        <v>1.4758910927554374E-2</v>
      </c>
      <c r="O192" s="320">
        <f t="shared" si="38"/>
        <v>1.4246406264417054E-2</v>
      </c>
      <c r="P192" s="320">
        <f t="shared" si="38"/>
        <v>1.4598332918577801E-2</v>
      </c>
      <c r="Q192" s="320">
        <f t="shared" si="38"/>
        <v>1.4494167402769967E-2</v>
      </c>
      <c r="R192" s="320">
        <f t="shared" si="38"/>
        <v>1.4699546858551304E-2</v>
      </c>
      <c r="S192" s="320">
        <f t="shared" si="38"/>
        <v>1.4611777653940916E-2</v>
      </c>
      <c r="T192" s="320">
        <f t="shared" si="38"/>
        <v>1.4837100006697187E-2</v>
      </c>
      <c r="U192" s="320">
        <f t="shared" si="38"/>
        <v>1.4450768218187469E-2</v>
      </c>
      <c r="V192" s="320">
        <f t="shared" si="38"/>
        <v>1.4661354825982102E-2</v>
      </c>
      <c r="W192" s="320">
        <f t="shared" si="38"/>
        <v>1.4449366803524781E-2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</v>
      </c>
      <c r="C197" s="234">
        <f t="shared" si="42"/>
        <v>1.0000000000000002</v>
      </c>
      <c r="D197" s="234">
        <f t="shared" si="42"/>
        <v>0.99999999999999967</v>
      </c>
      <c r="E197" s="234">
        <f t="shared" si="42"/>
        <v>1</v>
      </c>
      <c r="F197" s="234">
        <f t="shared" si="42"/>
        <v>1</v>
      </c>
      <c r="G197" s="234">
        <f t="shared" si="42"/>
        <v>0.99999999999999989</v>
      </c>
      <c r="H197" s="234">
        <f t="shared" si="42"/>
        <v>0.99999999999999989</v>
      </c>
      <c r="I197" s="234">
        <f t="shared" si="42"/>
        <v>1</v>
      </c>
      <c r="J197" s="234">
        <f t="shared" si="42"/>
        <v>1</v>
      </c>
      <c r="K197" s="234">
        <f t="shared" si="42"/>
        <v>0.99999999999999989</v>
      </c>
      <c r="L197" s="234">
        <f t="shared" si="42"/>
        <v>1</v>
      </c>
      <c r="M197" s="234">
        <f t="shared" si="42"/>
        <v>1.0000000000000002</v>
      </c>
      <c r="N197" s="234">
        <f t="shared" si="42"/>
        <v>1</v>
      </c>
      <c r="O197" s="234">
        <f t="shared" si="42"/>
        <v>0.99999999999999978</v>
      </c>
      <c r="P197" s="234">
        <f t="shared" si="42"/>
        <v>1.0000000000000004</v>
      </c>
      <c r="Q197" s="234">
        <f t="shared" si="42"/>
        <v>1.0000000000000004</v>
      </c>
      <c r="R197" s="234">
        <f t="shared" si="42"/>
        <v>1</v>
      </c>
      <c r="S197" s="234">
        <f t="shared" si="42"/>
        <v>0.99999999999999967</v>
      </c>
      <c r="T197" s="234">
        <f t="shared" si="42"/>
        <v>1.0000000000000004</v>
      </c>
      <c r="U197" s="234">
        <f t="shared" si="42"/>
        <v>0.99999999999999978</v>
      </c>
      <c r="V197" s="234">
        <f t="shared" si="42"/>
        <v>1</v>
      </c>
      <c r="W197" s="234">
        <f t="shared" si="42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6.7075511759555242E-2</v>
      </c>
      <c r="C202" s="270">
        <f t="shared" si="47"/>
        <v>6.2335154060009543E-2</v>
      </c>
      <c r="D202" s="270">
        <f t="shared" si="47"/>
        <v>5.7253571747512146E-2</v>
      </c>
      <c r="E202" s="270">
        <f t="shared" si="47"/>
        <v>5.6275815176815278E-2</v>
      </c>
      <c r="F202" s="270">
        <f t="shared" si="47"/>
        <v>5.8940643358077235E-2</v>
      </c>
      <c r="G202" s="270">
        <f t="shared" si="47"/>
        <v>6.0650290404276573E-2</v>
      </c>
      <c r="H202" s="270">
        <f t="shared" si="47"/>
        <v>5.2966595226832149E-2</v>
      </c>
      <c r="I202" s="270">
        <f t="shared" si="47"/>
        <v>4.970270462910005E-2</v>
      </c>
      <c r="J202" s="270">
        <f t="shared" si="47"/>
        <v>5.2946784160221715E-2</v>
      </c>
      <c r="K202" s="270">
        <f t="shared" si="47"/>
        <v>5.0692279018472015E-2</v>
      </c>
      <c r="L202" s="270">
        <f t="shared" si="47"/>
        <v>5.119779752821231E-2</v>
      </c>
      <c r="M202" s="270">
        <f t="shared" si="47"/>
        <v>5.5058080802586833E-2</v>
      </c>
      <c r="N202" s="270">
        <f t="shared" si="47"/>
        <v>5.203931077693396E-2</v>
      </c>
      <c r="O202" s="270">
        <f t="shared" si="47"/>
        <v>5.612470543078632E-2</v>
      </c>
      <c r="P202" s="270">
        <f t="shared" si="47"/>
        <v>5.3086785783020028E-2</v>
      </c>
      <c r="Q202" s="270">
        <f t="shared" si="47"/>
        <v>5.3992250804725521E-2</v>
      </c>
      <c r="R202" s="270">
        <f t="shared" si="47"/>
        <v>5.3095425936206787E-2</v>
      </c>
      <c r="S202" s="270">
        <f t="shared" si="47"/>
        <v>5.4108317439360606E-2</v>
      </c>
      <c r="T202" s="270">
        <f t="shared" si="47"/>
        <v>5.1781021528050315E-2</v>
      </c>
      <c r="U202" s="270">
        <f t="shared" si="47"/>
        <v>5.5202802171482504E-2</v>
      </c>
      <c r="V202" s="270">
        <f t="shared" si="47"/>
        <v>5.3674652618154232E-2</v>
      </c>
      <c r="W202" s="270">
        <f t="shared" si="47"/>
        <v>5.5131227848268044E-2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0.458974122083734</v>
      </c>
      <c r="C203" s="271">
        <f t="shared" si="48"/>
        <v>0.48571390176282547</v>
      </c>
      <c r="D203" s="271">
        <f t="shared" si="48"/>
        <v>0.51574667009130848</v>
      </c>
      <c r="E203" s="271">
        <f t="shared" si="48"/>
        <v>0.52280110097139931</v>
      </c>
      <c r="F203" s="271">
        <f t="shared" si="48"/>
        <v>0.50633246867032078</v>
      </c>
      <c r="G203" s="271">
        <f t="shared" si="48"/>
        <v>0.49575311952497825</v>
      </c>
      <c r="H203" s="271">
        <f t="shared" si="48"/>
        <v>0.54281247842387781</v>
      </c>
      <c r="I203" s="271">
        <f t="shared" si="48"/>
        <v>0.56135890895259011</v>
      </c>
      <c r="J203" s="271">
        <f t="shared" si="48"/>
        <v>0.54072918413570681</v>
      </c>
      <c r="K203" s="271">
        <f t="shared" si="48"/>
        <v>0.55209619005837596</v>
      </c>
      <c r="L203" s="271">
        <f t="shared" si="48"/>
        <v>0.55187253230731614</v>
      </c>
      <c r="M203" s="271">
        <f t="shared" si="48"/>
        <v>0.52691656648688379</v>
      </c>
      <c r="N203" s="271">
        <f t="shared" si="48"/>
        <v>0.54961862417768903</v>
      </c>
      <c r="O203" s="271">
        <f t="shared" si="48"/>
        <v>0.52538637935414001</v>
      </c>
      <c r="P203" s="271">
        <f t="shared" si="48"/>
        <v>0.54225053956165725</v>
      </c>
      <c r="Q203" s="271">
        <f t="shared" si="48"/>
        <v>0.53722727722155772</v>
      </c>
      <c r="R203" s="271">
        <f t="shared" si="48"/>
        <v>0.54607341027773659</v>
      </c>
      <c r="S203" s="271">
        <f t="shared" si="48"/>
        <v>0.54153701169984325</v>
      </c>
      <c r="T203" s="271">
        <f t="shared" si="48"/>
        <v>0.55278017934005153</v>
      </c>
      <c r="U203" s="271">
        <f t="shared" si="48"/>
        <v>0.53410062044742801</v>
      </c>
      <c r="V203" s="271">
        <f t="shared" si="48"/>
        <v>0.54394399548242556</v>
      </c>
      <c r="W203" s="271">
        <f t="shared" si="48"/>
        <v>0.53419352412460708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0.458974122083734</v>
      </c>
      <c r="C204" s="320">
        <f t="shared" si="49"/>
        <v>0.48571390176282547</v>
      </c>
      <c r="D204" s="320">
        <f t="shared" si="49"/>
        <v>0.51574667009130848</v>
      </c>
      <c r="E204" s="320">
        <f t="shared" si="49"/>
        <v>0.52280110097139931</v>
      </c>
      <c r="F204" s="320">
        <f t="shared" si="49"/>
        <v>0.50633246867032078</v>
      </c>
      <c r="G204" s="320">
        <f t="shared" si="49"/>
        <v>0.49575311952497825</v>
      </c>
      <c r="H204" s="320">
        <f t="shared" si="49"/>
        <v>0.54281247842387781</v>
      </c>
      <c r="I204" s="320">
        <f t="shared" si="49"/>
        <v>0.56135890895259011</v>
      </c>
      <c r="J204" s="320">
        <f t="shared" si="49"/>
        <v>0.54072918413570681</v>
      </c>
      <c r="K204" s="320">
        <f t="shared" si="49"/>
        <v>0.55209619005837596</v>
      </c>
      <c r="L204" s="320">
        <f t="shared" si="49"/>
        <v>0.55187253230731614</v>
      </c>
      <c r="M204" s="320">
        <f t="shared" si="49"/>
        <v>0.52691656648688379</v>
      </c>
      <c r="N204" s="320">
        <f t="shared" si="49"/>
        <v>0.54961862417768903</v>
      </c>
      <c r="O204" s="320">
        <f t="shared" si="49"/>
        <v>0.52538637935414001</v>
      </c>
      <c r="P204" s="320">
        <f t="shared" si="49"/>
        <v>0.54225053956165725</v>
      </c>
      <c r="Q204" s="320">
        <f t="shared" si="49"/>
        <v>0.53722727722155772</v>
      </c>
      <c r="R204" s="320">
        <f t="shared" si="49"/>
        <v>0.54607341027773659</v>
      </c>
      <c r="S204" s="320">
        <f t="shared" si="49"/>
        <v>0.54153701169984325</v>
      </c>
      <c r="T204" s="320">
        <f t="shared" si="49"/>
        <v>0.55278017934005153</v>
      </c>
      <c r="U204" s="320">
        <f t="shared" si="49"/>
        <v>0.53410062044742801</v>
      </c>
      <c r="V204" s="320">
        <f t="shared" si="49"/>
        <v>0.54394399548242556</v>
      </c>
      <c r="W204" s="320">
        <f t="shared" si="49"/>
        <v>0.53419352412460708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0.28310338163518994</v>
      </c>
      <c r="C206" s="271">
        <f t="shared" si="51"/>
        <v>0.26791499386302514</v>
      </c>
      <c r="D206" s="271">
        <f t="shared" si="51"/>
        <v>0.25010383669166009</v>
      </c>
      <c r="E206" s="271">
        <f t="shared" si="51"/>
        <v>0.24526280200393921</v>
      </c>
      <c r="F206" s="271">
        <f t="shared" si="51"/>
        <v>0.25537906168012708</v>
      </c>
      <c r="G206" s="271">
        <f t="shared" si="51"/>
        <v>0.26183852091703763</v>
      </c>
      <c r="H206" s="271">
        <f t="shared" si="51"/>
        <v>0.23313959633092232</v>
      </c>
      <c r="I206" s="271">
        <f t="shared" si="51"/>
        <v>0.22251593991695165</v>
      </c>
      <c r="J206" s="271">
        <f t="shared" si="51"/>
        <v>0.2354807335165359</v>
      </c>
      <c r="K206" s="271">
        <f t="shared" si="51"/>
        <v>0.22977971214208681</v>
      </c>
      <c r="L206" s="271">
        <f t="shared" si="51"/>
        <v>0.22846595969481462</v>
      </c>
      <c r="M206" s="271">
        <f t="shared" si="51"/>
        <v>0.24434513156010537</v>
      </c>
      <c r="N206" s="271">
        <f t="shared" si="51"/>
        <v>0.22842272958248591</v>
      </c>
      <c r="O206" s="271">
        <f t="shared" si="51"/>
        <v>0.24275987002318813</v>
      </c>
      <c r="P206" s="271">
        <f t="shared" si="51"/>
        <v>0.23335541955214145</v>
      </c>
      <c r="Q206" s="271">
        <f t="shared" si="51"/>
        <v>0.23614488546117093</v>
      </c>
      <c r="R206" s="271">
        <f t="shared" si="51"/>
        <v>0.22906141946464026</v>
      </c>
      <c r="S206" s="271">
        <f t="shared" si="51"/>
        <v>0.23098458191104557</v>
      </c>
      <c r="T206" s="271">
        <f t="shared" si="51"/>
        <v>0.22541997913074088</v>
      </c>
      <c r="U206" s="271">
        <f t="shared" si="51"/>
        <v>0.23575555709607138</v>
      </c>
      <c r="V206" s="271">
        <f t="shared" si="51"/>
        <v>0.22967161128500269</v>
      </c>
      <c r="W206" s="271">
        <f t="shared" si="51"/>
        <v>0.23601500983272675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0.28310338163518994</v>
      </c>
      <c r="C207" s="320">
        <f t="shared" si="52"/>
        <v>0.26791499386302514</v>
      </c>
      <c r="D207" s="320">
        <f t="shared" si="52"/>
        <v>0.25010383669166009</v>
      </c>
      <c r="E207" s="320">
        <f t="shared" si="52"/>
        <v>0.24526280200393921</v>
      </c>
      <c r="F207" s="320">
        <f t="shared" si="52"/>
        <v>0.25537906168012708</v>
      </c>
      <c r="G207" s="320">
        <f t="shared" si="52"/>
        <v>0.26183852091703763</v>
      </c>
      <c r="H207" s="320">
        <f t="shared" si="52"/>
        <v>0.23313959633092232</v>
      </c>
      <c r="I207" s="320">
        <f t="shared" si="52"/>
        <v>0.22251593991695165</v>
      </c>
      <c r="J207" s="320">
        <f t="shared" si="52"/>
        <v>0.2354807335165359</v>
      </c>
      <c r="K207" s="320">
        <f t="shared" si="52"/>
        <v>0.22977971214208681</v>
      </c>
      <c r="L207" s="320">
        <f t="shared" si="52"/>
        <v>0.22846595969481462</v>
      </c>
      <c r="M207" s="320">
        <f t="shared" si="52"/>
        <v>0.24434513156010537</v>
      </c>
      <c r="N207" s="320">
        <f t="shared" si="52"/>
        <v>0.22842272958248591</v>
      </c>
      <c r="O207" s="320">
        <f t="shared" si="52"/>
        <v>0.24275987002318813</v>
      </c>
      <c r="P207" s="320">
        <f t="shared" si="52"/>
        <v>0.23335541955214145</v>
      </c>
      <c r="Q207" s="320">
        <f t="shared" si="52"/>
        <v>0.23614488546117093</v>
      </c>
      <c r="R207" s="320">
        <f t="shared" si="52"/>
        <v>0.22906141946464026</v>
      </c>
      <c r="S207" s="320">
        <f t="shared" si="52"/>
        <v>0.23098458191104557</v>
      </c>
      <c r="T207" s="320">
        <f t="shared" si="52"/>
        <v>0.22541997913074088</v>
      </c>
      <c r="U207" s="320">
        <f t="shared" si="52"/>
        <v>0.23575555709607138</v>
      </c>
      <c r="V207" s="320">
        <f t="shared" si="52"/>
        <v>0.22967161128500269</v>
      </c>
      <c r="W207" s="320">
        <f t="shared" si="52"/>
        <v>0.23601500983272675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0.1908469845215208</v>
      </c>
      <c r="C209" s="271">
        <f t="shared" si="54"/>
        <v>0.18403595031413994</v>
      </c>
      <c r="D209" s="271">
        <f t="shared" si="54"/>
        <v>0.1768959214695191</v>
      </c>
      <c r="E209" s="271">
        <f t="shared" si="54"/>
        <v>0.17566028184784624</v>
      </c>
      <c r="F209" s="271">
        <f t="shared" si="54"/>
        <v>0.17934782629147494</v>
      </c>
      <c r="G209" s="271">
        <f t="shared" si="54"/>
        <v>0.18175806915370737</v>
      </c>
      <c r="H209" s="271">
        <f t="shared" si="54"/>
        <v>0.1710813300183677</v>
      </c>
      <c r="I209" s="271">
        <f t="shared" si="54"/>
        <v>0.16642244650135815</v>
      </c>
      <c r="J209" s="271">
        <f t="shared" si="54"/>
        <v>0.17084329818753571</v>
      </c>
      <c r="K209" s="271">
        <f t="shared" si="54"/>
        <v>0.16743181878106506</v>
      </c>
      <c r="L209" s="271">
        <f t="shared" si="54"/>
        <v>0.16846371046965691</v>
      </c>
      <c r="M209" s="271">
        <f t="shared" si="54"/>
        <v>0.17368022115042425</v>
      </c>
      <c r="N209" s="271">
        <f t="shared" si="54"/>
        <v>0.16991933546289117</v>
      </c>
      <c r="O209" s="271">
        <f t="shared" si="54"/>
        <v>0.1757290451918854</v>
      </c>
      <c r="P209" s="271">
        <f t="shared" si="54"/>
        <v>0.17130725510318159</v>
      </c>
      <c r="Q209" s="271">
        <f t="shared" si="54"/>
        <v>0.17263558651254629</v>
      </c>
      <c r="R209" s="271">
        <f t="shared" si="54"/>
        <v>0.17176974432141631</v>
      </c>
      <c r="S209" s="271">
        <f t="shared" si="54"/>
        <v>0.17337008894975026</v>
      </c>
      <c r="T209" s="271">
        <f t="shared" si="54"/>
        <v>0.17001882000115784</v>
      </c>
      <c r="U209" s="271">
        <f t="shared" si="54"/>
        <v>0.17494102028501787</v>
      </c>
      <c r="V209" s="271">
        <f t="shared" si="54"/>
        <v>0.17270974061441768</v>
      </c>
      <c r="W209" s="271">
        <f t="shared" si="54"/>
        <v>0.17466023819439813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0.13922846137199266</v>
      </c>
      <c r="C210" s="320">
        <f t="shared" si="55"/>
        <v>0.1294101379298461</v>
      </c>
      <c r="D210" s="320">
        <f t="shared" si="55"/>
        <v>0.1188924738927003</v>
      </c>
      <c r="E210" s="320">
        <f t="shared" si="55"/>
        <v>0.11686345772500888</v>
      </c>
      <c r="F210" s="320">
        <f t="shared" si="55"/>
        <v>0.12240314684689289</v>
      </c>
      <c r="G210" s="320">
        <f t="shared" si="55"/>
        <v>0.12600319617639752</v>
      </c>
      <c r="H210" s="320">
        <f t="shared" si="55"/>
        <v>0.11003392639532869</v>
      </c>
      <c r="I210" s="320">
        <f t="shared" si="55"/>
        <v>0.10328921862914112</v>
      </c>
      <c r="J210" s="320">
        <f t="shared" si="55"/>
        <v>0.11003019224984992</v>
      </c>
      <c r="K210" s="320">
        <f t="shared" si="55"/>
        <v>0.10534032255920309</v>
      </c>
      <c r="L210" s="320">
        <f t="shared" si="55"/>
        <v>0.10639736791604151</v>
      </c>
      <c r="M210" s="320">
        <f t="shared" si="55"/>
        <v>0.11442055121175387</v>
      </c>
      <c r="N210" s="320">
        <f t="shared" si="55"/>
        <v>0.10810647867975419</v>
      </c>
      <c r="O210" s="320">
        <f t="shared" si="55"/>
        <v>0.11664146774412934</v>
      </c>
      <c r="P210" s="320">
        <f t="shared" si="55"/>
        <v>0.11032304993245719</v>
      </c>
      <c r="Q210" s="320">
        <f t="shared" si="55"/>
        <v>0.11221632252458706</v>
      </c>
      <c r="R210" s="320">
        <f t="shared" si="55"/>
        <v>0.1103556000080237</v>
      </c>
      <c r="S210" s="320">
        <f t="shared" si="55"/>
        <v>0.11246613068768747</v>
      </c>
      <c r="T210" s="320">
        <f t="shared" si="55"/>
        <v>0.10785039892695361</v>
      </c>
      <c r="U210" s="320">
        <f t="shared" si="55"/>
        <v>0.11487339574100658</v>
      </c>
      <c r="V210" s="320">
        <f t="shared" si="55"/>
        <v>0.11153508092906393</v>
      </c>
      <c r="W210" s="320">
        <f t="shared" si="55"/>
        <v>0.11458216523863467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5.161852314952816E-2</v>
      </c>
      <c r="C211" s="320">
        <f t="shared" si="56"/>
        <v>5.4625812384293849E-2</v>
      </c>
      <c r="D211" s="320">
        <f t="shared" si="56"/>
        <v>5.800344757681878E-2</v>
      </c>
      <c r="E211" s="320">
        <f t="shared" si="56"/>
        <v>5.8796824122837377E-2</v>
      </c>
      <c r="F211" s="320">
        <f t="shared" si="56"/>
        <v>5.6944679444582043E-2</v>
      </c>
      <c r="G211" s="320">
        <f t="shared" si="56"/>
        <v>5.5754872977309855E-2</v>
      </c>
      <c r="H211" s="320">
        <f t="shared" si="56"/>
        <v>6.1047403623039002E-2</v>
      </c>
      <c r="I211" s="320">
        <f t="shared" si="56"/>
        <v>6.3133227872217035E-2</v>
      </c>
      <c r="J211" s="320">
        <f t="shared" si="56"/>
        <v>6.0813105937685796E-2</v>
      </c>
      <c r="K211" s="320">
        <f t="shared" si="56"/>
        <v>6.2091496221861955E-2</v>
      </c>
      <c r="L211" s="320">
        <f t="shared" si="56"/>
        <v>6.2066342553615393E-2</v>
      </c>
      <c r="M211" s="320">
        <f t="shared" si="56"/>
        <v>5.9259669938670399E-2</v>
      </c>
      <c r="N211" s="320">
        <f t="shared" si="56"/>
        <v>6.1812856783136985E-2</v>
      </c>
      <c r="O211" s="320">
        <f t="shared" si="56"/>
        <v>5.9087577447756043E-2</v>
      </c>
      <c r="P211" s="320">
        <f t="shared" si="56"/>
        <v>6.0984205170724406E-2</v>
      </c>
      <c r="Q211" s="320">
        <f t="shared" si="56"/>
        <v>6.0419263987959222E-2</v>
      </c>
      <c r="R211" s="320">
        <f t="shared" si="56"/>
        <v>6.1414144313392607E-2</v>
      </c>
      <c r="S211" s="320">
        <f t="shared" si="56"/>
        <v>6.0903958262062789E-2</v>
      </c>
      <c r="T211" s="320">
        <f t="shared" si="56"/>
        <v>6.2168421074204221E-2</v>
      </c>
      <c r="U211" s="320">
        <f t="shared" si="56"/>
        <v>6.006762454401128E-2</v>
      </c>
      <c r="V211" s="320">
        <f t="shared" si="56"/>
        <v>6.1174659685353738E-2</v>
      </c>
      <c r="W211" s="320">
        <f t="shared" si="56"/>
        <v>6.0078072955763472E-2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1.2381833113742864</v>
      </c>
      <c r="C217" s="322">
        <f>IF(C$5=0,0,(C$5-C$16-C$59)/(CHI_fec!C$5-CHI_fec!C$16))</f>
        <v>1.2458854151003318</v>
      </c>
      <c r="D217" s="322">
        <f>IF(D$5=0,0,(D$5-D$16-D$59)/(CHI_fec!D$5-CHI_fec!D$16))</f>
        <v>1.2495261262278221</v>
      </c>
      <c r="E217" s="322">
        <f>IF(E$5=0,0,(E$5-E$16-E$59)/(CHI_fec!E$5-CHI_fec!E$16))</f>
        <v>1.2552807879688004</v>
      </c>
      <c r="F217" s="322">
        <f>IF(F$5=0,0,(F$5-F$16-F$59)/(CHI_fec!F$5-CHI_fec!F$16))</f>
        <v>1.2141752295055139</v>
      </c>
      <c r="G217" s="322">
        <f>IF(G$5=0,0,(G$5-G$16-G$59)/(CHI_fec!G$5-CHI_fec!G$16))</f>
        <v>1.2156604857261295</v>
      </c>
      <c r="H217" s="322">
        <f>IF(H$5=0,0,(H$5-H$16-H$59)/(CHI_fec!H$5-CHI_fec!H$16))</f>
        <v>1.3660987428277482</v>
      </c>
      <c r="I217" s="322">
        <f>IF(I$5=0,0,(I$5-I$16-I$59)/(CHI_fec!I$5-CHI_fec!I$16))</f>
        <v>1.3778881319222722</v>
      </c>
      <c r="J217" s="322">
        <f>IF(J$5=0,0,(J$5-J$16-J$59)/(CHI_fec!J$5-CHI_fec!J$16))</f>
        <v>1.3437535308992474</v>
      </c>
      <c r="K217" s="322">
        <f>IF(K$5=0,0,(K$5-K$16-K$59)/(CHI_fec!K$5-CHI_fec!K$16))</f>
        <v>1.3600950508355576</v>
      </c>
      <c r="L217" s="322">
        <f>IF(L$5=0,0,(L$5-L$16-L$59)/(CHI_fec!L$5-CHI_fec!L$16))</f>
        <v>1.4115592332649545</v>
      </c>
      <c r="M217" s="322">
        <f>IF(M$5=0,0,(M$5-M$16-M$59)/(CHI_fec!M$5-CHI_fec!M$16))</f>
        <v>1.361089081509713</v>
      </c>
      <c r="N217" s="322">
        <f>IF(N$5=0,0,(N$5-N$16-N$59)/(CHI_fec!N$5-CHI_fec!N$16))</f>
        <v>1.4305901073029501</v>
      </c>
      <c r="O217" s="322">
        <f>IF(O$5=0,0,(O$5-O$16-O$59)/(CHI_fec!O$5-CHI_fec!O$16))</f>
        <v>1.4154870624133407</v>
      </c>
      <c r="P217" s="322">
        <f>IF(P$5=0,0,(P$5-P$16-P$59)/(CHI_fec!P$5-CHI_fec!P$16))</f>
        <v>1.4059856066910807</v>
      </c>
      <c r="Q217" s="322">
        <f>IF(Q$5=0,0,(Q$5-Q$16-Q$59)/(CHI_fec!Q$5-CHI_fec!Q$16))</f>
        <v>1.4776287463336129</v>
      </c>
      <c r="R217" s="322">
        <f>IF(R$5=0,0,(R$5-R$16-R$59)/(CHI_fec!R$5-CHI_fec!R$16))</f>
        <v>1.5417186188453915</v>
      </c>
      <c r="S217" s="322">
        <f>IF(S$5=0,0,(S$5-S$16-S$59)/(CHI_fec!S$5-CHI_fec!S$16))</f>
        <v>1.5872558093564539</v>
      </c>
      <c r="T217" s="322">
        <f>IF(T$5=0,0,(T$5-T$16-T$59)/(CHI_fec!T$5-CHI_fec!T$16))</f>
        <v>1.5919196289873598</v>
      </c>
      <c r="U217" s="322">
        <f>IF(U$5=0,0,(U$5-U$16-U$59)/(CHI_fec!U$5-CHI_fec!U$16))</f>
        <v>1.5539787676513035</v>
      </c>
      <c r="V217" s="322">
        <f>IF(V$5=0,0,(V$5-V$16-V$59)/(CHI_fec!V$5-CHI_fec!V$16))</f>
        <v>1.6143714171953807</v>
      </c>
      <c r="W217" s="322">
        <f>IF(W$5=0,0,(W$5-W$16-W$59)/(CHI_fec!W$5-CHI_fec!W$16))</f>
        <v>1.5695395158571936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2.2249120866946281</v>
      </c>
      <c r="C222" s="277">
        <f>IF(C$10=0,0,C$10/CHI_fec!C$10)</f>
        <v>2.2030536410054018</v>
      </c>
      <c r="D222" s="277">
        <f>IF(D$10=0,0,D$10/CHI_fec!D$10)</f>
        <v>2.1727343614401056</v>
      </c>
      <c r="E222" s="277">
        <f>IF(E$10=0,0,E$10/CHI_fec!E$10)</f>
        <v>2.1806300557844573</v>
      </c>
      <c r="F222" s="277">
        <f>IF(F$10=0,0,F$10/CHI_fec!F$10)</f>
        <v>2.1877034011235628</v>
      </c>
      <c r="G222" s="277">
        <f>IF(G$10=0,0,G$10/CHI_fec!G$10)</f>
        <v>2.1896168528812487</v>
      </c>
      <c r="H222" s="277">
        <f>IF(H$10=0,0,H$10/CHI_fec!H$10)</f>
        <v>2.1531923911638593</v>
      </c>
      <c r="I222" s="277">
        <f>IF(I$10=0,0,I$10/CHI_fec!I$10)</f>
        <v>2.1251464299019607</v>
      </c>
      <c r="J222" s="277">
        <f>IF(J$10=0,0,J$10/CHI_fec!J$10)</f>
        <v>2.1295828305943783</v>
      </c>
      <c r="K222" s="277">
        <f>IF(K$10=0,0,K$10/CHI_fec!K$10)</f>
        <v>2.0932181015523605</v>
      </c>
      <c r="L222" s="277">
        <f>IF(L$10=0,0,L$10/CHI_fec!L$10)</f>
        <v>2.1234434456092917</v>
      </c>
      <c r="M222" s="277">
        <f>IF(M$10=0,0,M$10/CHI_fec!M$10)</f>
        <v>2.1279774482379854</v>
      </c>
      <c r="N222" s="277">
        <f>IF(N$10=0,0,N$10/CHI_fec!N$10)</f>
        <v>2.1613353044389703</v>
      </c>
      <c r="O222" s="277">
        <f>IF(O$10=0,0,O$10/CHI_fec!O$10)</f>
        <v>2.1774428812132447</v>
      </c>
      <c r="P222" s="277">
        <f>IF(P$10=0,0,P$10/CHI_fec!P$10)</f>
        <v>2.1574300533409012</v>
      </c>
      <c r="Q222" s="277">
        <f>IF(Q$10=0,0,Q$10/CHI_fec!Q$10)</f>
        <v>2.1509294409461281</v>
      </c>
      <c r="R222" s="277">
        <f>IF(R$10=0,0,R$10/CHI_fec!R$10)</f>
        <v>2.1780827683173096</v>
      </c>
      <c r="S222" s="277">
        <f>IF(S$10=0,0,S$10/CHI_fec!S$10)</f>
        <v>2.1913517428128437</v>
      </c>
      <c r="T222" s="277">
        <f>IF(T$10=0,0,T$10/CHI_fec!T$10)</f>
        <v>2.1493336715321547</v>
      </c>
      <c r="U222" s="277">
        <f>IF(U$10=0,0,U$10/CHI_fec!U$10)</f>
        <v>2.1883201659138747</v>
      </c>
      <c r="V222" s="277">
        <f>IF(V$10=0,0,V$10/CHI_fec!V$10)</f>
        <v>2.1848568995838842</v>
      </c>
      <c r="W222" s="277">
        <f>IF(W$10=0,0,W$10/CHI_fec!W$10)</f>
        <v>2.1827006090768162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1.1355042974567624</v>
      </c>
      <c r="C224" s="278">
        <f>IF(C$25=0,0,C$25/CHI_fec!C$25)</f>
        <v>1.1699206254690135</v>
      </c>
      <c r="D224" s="278">
        <f>IF(D$25=0,0,D$25/CHI_fec!D$25)</f>
        <v>1.2025217966326831</v>
      </c>
      <c r="E224" s="278">
        <f>IF(E$25=0,0,E$25/CHI_fec!E$25)</f>
        <v>1.2094074037507363</v>
      </c>
      <c r="F224" s="278">
        <f>IF(F$25=0,0,F$25/CHI_fec!F$25)</f>
        <v>1.1435686001160787</v>
      </c>
      <c r="G224" s="278">
        <f>IF(G$25=0,0,G$25/CHI_fec!G$25)</f>
        <v>1.1399787611195689</v>
      </c>
      <c r="H224" s="278">
        <f>IF(H$25=0,0,H$25/CHI_fec!H$25)</f>
        <v>1.3851122021164337</v>
      </c>
      <c r="I224" s="278">
        <f>IF(I$25=0,0,I$25/CHI_fec!I$25)</f>
        <v>1.4159979831729728</v>
      </c>
      <c r="J224" s="278">
        <f>IF(J$25=0,0,J$25/CHI_fec!J$25)</f>
        <v>1.36259056546319</v>
      </c>
      <c r="K224" s="278">
        <f>IF(K$25=0,0,K$25/CHI_fec!K$25)</f>
        <v>1.4023574954651605</v>
      </c>
      <c r="L224" s="278">
        <f>IF(L$25=0,0,L$25/CHI_fec!L$25)</f>
        <v>1.4678633848052967</v>
      </c>
      <c r="M224" s="278">
        <f>IF(M$25=0,0,M$25/CHI_fec!M$25)</f>
        <v>1.3882082861647016</v>
      </c>
      <c r="N224" s="278">
        <f>IF(N$25=0,0,N$25/CHI_fec!N$25)</f>
        <v>1.4771976553798181</v>
      </c>
      <c r="O224" s="278">
        <f>IF(O$25=0,0,O$25/CHI_fec!O$25)</f>
        <v>1.4458491053596458</v>
      </c>
      <c r="P224" s="278">
        <f>IF(P$25=0,0,P$25/CHI_fec!P$25)</f>
        <v>1.4424323013764004</v>
      </c>
      <c r="Q224" s="278">
        <f>IF(Q$25=0,0,Q$25/CHI_fec!Q$25)</f>
        <v>1.5610347236090389</v>
      </c>
      <c r="R224" s="278">
        <f>IF(R$25=0,0,R$25/CHI_fec!R$25)</f>
        <v>1.6457518384626539</v>
      </c>
      <c r="S224" s="278">
        <f>IF(S$25=0,0,S$25/CHI_fec!S$25)</f>
        <v>1.7136656789019489</v>
      </c>
      <c r="T224" s="278">
        <f>IF(T$25=0,0,T$25/CHI_fec!T$25)</f>
        <v>1.7460560157480638</v>
      </c>
      <c r="U224" s="278">
        <f>IF(U$25=0,0,U$25/CHI_fec!U$25)</f>
        <v>1.660704133558089</v>
      </c>
      <c r="V224" s="278">
        <f>IF(V$25=0,0,V$25/CHI_fec!V$25)</f>
        <v>1.7645875358104031</v>
      </c>
      <c r="W224" s="278">
        <f>IF(W$25=0,0,W$25/CHI_fec!W$25)</f>
        <v>1.6938248893829064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2.3439851447996358</v>
      </c>
      <c r="C225" s="278">
        <f>IF(C$36=0,0,C$36/CHI_fec!C$36)</f>
        <v>2.342871374202955</v>
      </c>
      <c r="D225" s="278">
        <f>IF(D$36=0,0,D$36/CHI_fec!D$36)</f>
        <v>2.3308869013172995</v>
      </c>
      <c r="E225" s="278">
        <f>IF(E$36=0,0,E$36/CHI_fec!E$36)</f>
        <v>2.3313773197735488</v>
      </c>
      <c r="F225" s="278">
        <f>IF(F$36=0,0,F$36/CHI_fec!F$36)</f>
        <v>2.3303569672226669</v>
      </c>
      <c r="G225" s="278">
        <f>IF(G$36=0,0,G$36/CHI_fec!G$36)</f>
        <v>2.3304305408195005</v>
      </c>
      <c r="H225" s="278">
        <f>IF(H$36=0,0,H$36/CHI_fec!H$36)</f>
        <v>2.3272243514355782</v>
      </c>
      <c r="I225" s="278">
        <f>IF(I$36=0,0,I$36/CHI_fec!I$36)</f>
        <v>2.3236079019159366</v>
      </c>
      <c r="J225" s="278">
        <f>IF(J$36=0,0,J$36/CHI_fec!J$36)</f>
        <v>2.3228047170040336</v>
      </c>
      <c r="K225" s="278">
        <f>IF(K$36=0,0,K$36/CHI_fec!K$36)</f>
        <v>2.3179713902236267</v>
      </c>
      <c r="L225" s="278">
        <f>IF(L$36=0,0,L$36/CHI_fec!L$36)</f>
        <v>2.3225920994711879</v>
      </c>
      <c r="M225" s="278">
        <f>IF(M$36=0,0,M$36/CHI_fec!M$36)</f>
        <v>2.3238394787383334</v>
      </c>
      <c r="N225" s="278">
        <f>IF(N$36=0,0,N$36/CHI_fec!N$36)</f>
        <v>2.3299633982581796</v>
      </c>
      <c r="O225" s="278">
        <f>IF(O$36=0,0,O$36/CHI_fec!O$36)</f>
        <v>2.3302213842807773</v>
      </c>
      <c r="P225" s="278">
        <f>IF(P$36=0,0,P$36/CHI_fec!P$36)</f>
        <v>2.3299972607089985</v>
      </c>
      <c r="Q225" s="278">
        <f>IF(Q$36=0,0,Q$36/CHI_fec!Q$36)</f>
        <v>2.3278723160071526</v>
      </c>
      <c r="R225" s="278">
        <f>IF(R$36=0,0,R$36/CHI_fec!R$36)</f>
        <v>2.3308929359848145</v>
      </c>
      <c r="S225" s="278">
        <f>IF(S$36=0,0,S$36/CHI_fec!S$36)</f>
        <v>2.3323623973288243</v>
      </c>
      <c r="T225" s="278">
        <f>IF(T$36=0,0,T$36/CHI_fec!T$36)</f>
        <v>2.3213363611527154</v>
      </c>
      <c r="U225" s="278">
        <f>IF(U$36=0,0,U$36/CHI_fec!U$36)</f>
        <v>2.3287901776554101</v>
      </c>
      <c r="V225" s="278">
        <f>IF(V$36=0,0,V$36/CHI_fec!V$36)</f>
        <v>2.3319228128308653</v>
      </c>
      <c r="W225" s="278">
        <f>IF(W$36=0,0,W$36/CHI_fec!W$36)</f>
        <v>2.3312623916893984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1.7383897295120736</v>
      </c>
      <c r="C226" s="278">
        <f>IF(C$44=0,0,C$44/CHI_fec!C$44)</f>
        <v>1.7186933461141076</v>
      </c>
      <c r="D226" s="278">
        <f>IF(D$44=0,0,D$44/CHI_fec!D$44)</f>
        <v>1.6929875386242561</v>
      </c>
      <c r="E226" s="278">
        <f>IF(E$44=0,0,E$44/CHI_fec!E$44)</f>
        <v>1.6934318444336907</v>
      </c>
      <c r="F226" s="278">
        <f>IF(F$44=0,0,F$44/CHI_fec!F$44)</f>
        <v>1.668997796616851</v>
      </c>
      <c r="G226" s="278">
        <f>IF(G$44=0,0,G$44/CHI_fec!G$44)</f>
        <v>1.6804826602563994</v>
      </c>
      <c r="H226" s="278">
        <f>IF(H$44=0,0,H$44/CHI_fec!H$44)</f>
        <v>1.7776459697110909</v>
      </c>
      <c r="I226" s="278">
        <f>IF(I$44=0,0,I$44/CHI_fec!I$44)</f>
        <v>1.7676701400811345</v>
      </c>
      <c r="J226" s="278">
        <f>IF(J$44=0,0,J$44/CHI_fec!J$44)</f>
        <v>1.7544862743194221</v>
      </c>
      <c r="K226" s="278">
        <f>IF(K$44=0,0,K$44/CHI_fec!K$44)</f>
        <v>1.7521275875431446</v>
      </c>
      <c r="L226" s="278">
        <f>IF(L$44=0,0,L$44/CHI_fec!L$44)</f>
        <v>1.806616943780718</v>
      </c>
      <c r="M226" s="278">
        <f>IF(M$44=0,0,M$44/CHI_fec!M$44)</f>
        <v>1.781759401469371</v>
      </c>
      <c r="N226" s="278">
        <f>IF(N$44=0,0,N$44/CHI_fec!N$44)</f>
        <v>1.8319577129133384</v>
      </c>
      <c r="O226" s="278">
        <f>IF(O$44=0,0,O$44/CHI_fec!O$44)</f>
        <v>1.8423093839829188</v>
      </c>
      <c r="P226" s="278">
        <f>IF(P$44=0,0,P$44/CHI_fec!P$44)</f>
        <v>1.8155634824644378</v>
      </c>
      <c r="Q226" s="278">
        <f>IF(Q$44=0,0,Q$44/CHI_fec!Q$44)</f>
        <v>1.884777638188716</v>
      </c>
      <c r="R226" s="278">
        <f>IF(R$44=0,0,R$44/CHI_fec!R$44)</f>
        <v>1.9388551729908594</v>
      </c>
      <c r="S226" s="278">
        <f>IF(S$44=0,0,S$44/CHI_fec!S$44)</f>
        <v>1.9839497531002848</v>
      </c>
      <c r="T226" s="278">
        <f>IF(T$44=0,0,T$44/CHI_fec!T$44)</f>
        <v>1.9747550984311886</v>
      </c>
      <c r="U226" s="278">
        <f>IF(U$44=0,0,U$44/CHI_fec!U$44)</f>
        <v>1.9615050438782859</v>
      </c>
      <c r="V226" s="278">
        <f>IF(V$44=0,0,V$44/CHI_fec!V$44)</f>
        <v>2.0041573116793243</v>
      </c>
      <c r="W226" s="278">
        <f>IF(W$44=0,0,W$44/CHI_fec!W$44)</f>
        <v>1.9734022241277431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1.2670675356019996</v>
      </c>
      <c r="C229" s="322">
        <f>IF(C$61=0,0,(C$61-C$108)/CHI_fec!C$61)</f>
        <v>1.275923837651717</v>
      </c>
      <c r="D229" s="322">
        <f>IF(D$61=0,0,(D$61-D$108)/CHI_fec!D$61)</f>
        <v>1.2807534987374929</v>
      </c>
      <c r="E229" s="322">
        <f>IF(E$61=0,0,(E$61-E$108)/CHI_fec!E$61)</f>
        <v>1.2879760447574375</v>
      </c>
      <c r="F229" s="322">
        <f>IF(F$61=0,0,(F$61-F$108)/CHI_fec!F$61)</f>
        <v>1.2451596178501518</v>
      </c>
      <c r="G229" s="322">
        <f>IF(G$61=0,0,(G$61-G$108)/CHI_fec!G$61)</f>
        <v>1.2456982185656411</v>
      </c>
      <c r="H229" s="322">
        <f>IF(H$61=0,0,(H$61-H$108)/CHI_fec!H$61)</f>
        <v>1.4005492673627407</v>
      </c>
      <c r="I229" s="322">
        <f>IF(I$61=0,0,(I$61-I$108)/CHI_fec!I$61)</f>
        <v>1.4131059902602516</v>
      </c>
      <c r="J229" s="322">
        <f>IF(J$61=0,0,(J$61-J$108)/CHI_fec!J$61)</f>
        <v>1.3761592553490207</v>
      </c>
      <c r="K229" s="322">
        <f>IF(K$61=0,0,(K$61-K$108)/CHI_fec!K$61)</f>
        <v>1.3919917102135557</v>
      </c>
      <c r="L229" s="322">
        <f>IF(L$61=0,0,(L$61-L$108)/CHI_fec!L$61)</f>
        <v>1.4456374435527641</v>
      </c>
      <c r="M229" s="322">
        <f>IF(M$61=0,0,(M$61-M$108)/CHI_fec!M$61)</f>
        <v>1.3916090580759672</v>
      </c>
      <c r="N229" s="322">
        <f>IF(N$61=0,0,(N$61-N$108)/CHI_fec!N$61)</f>
        <v>1.4672597871615749</v>
      </c>
      <c r="O229" s="322">
        <f>IF(O$61=0,0,(O$61-O$108)/CHI_fec!O$61)</f>
        <v>1.4499112832713974</v>
      </c>
      <c r="P229" s="322">
        <f>IF(P$61=0,0,(P$61-P$108)/CHI_fec!P$61)</f>
        <v>1.4409992701723873</v>
      </c>
      <c r="Q229" s="322">
        <f>IF(Q$61=0,0,(Q$61-Q$108)/CHI_fec!Q$61)</f>
        <v>1.511732391705118</v>
      </c>
      <c r="R229" s="322">
        <f>IF(R$61=0,0,(R$61-R$108)/CHI_fec!R$61)</f>
        <v>1.579967412539008</v>
      </c>
      <c r="S229" s="322">
        <f>IF(S$61=0,0,(S$61-S$108)/CHI_fec!S$61)</f>
        <v>1.6263656092714507</v>
      </c>
      <c r="T229" s="322">
        <f>IF(T$61=0,0,(T$61-T$108)/CHI_fec!T$61)</f>
        <v>1.6294101048503802</v>
      </c>
      <c r="U229" s="322">
        <f>IF(U$61=0,0,(U$61-U$108)/CHI_fec!U$61)</f>
        <v>1.5917987121892636</v>
      </c>
      <c r="V229" s="322">
        <f>IF(V$61=0,0,(V$61-V$108)/CHI_fec!V$61)</f>
        <v>1.6532991338102656</v>
      </c>
      <c r="W229" s="322">
        <f>IF(W$61=0,0,(W$61-W$108)/CHI_fec!W$61)</f>
        <v>1.6064421338684491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2.2249120866946277</v>
      </c>
      <c r="C234" s="277">
        <f>IF(C$66=0,0,C$66/CHI_fec!C$66)</f>
        <v>2.203053641005404</v>
      </c>
      <c r="D234" s="277">
        <f>IF(D$66=0,0,D$66/CHI_fec!D$66)</f>
        <v>2.1727343614401056</v>
      </c>
      <c r="E234" s="277">
        <f>IF(E$66=0,0,E$66/CHI_fec!E$66)</f>
        <v>2.1806300557844573</v>
      </c>
      <c r="F234" s="277">
        <f>IF(F$66=0,0,F$66/CHI_fec!F$66)</f>
        <v>2.1877034011235632</v>
      </c>
      <c r="G234" s="277">
        <f>IF(G$66=0,0,G$66/CHI_fec!G$66)</f>
        <v>2.1896168528812496</v>
      </c>
      <c r="H234" s="277">
        <f>IF(H$66=0,0,H$66/CHI_fec!H$66)</f>
        <v>2.1531923911638593</v>
      </c>
      <c r="I234" s="277">
        <f>IF(I$66=0,0,I$66/CHI_fec!I$66)</f>
        <v>2.1251464299019616</v>
      </c>
      <c r="J234" s="277">
        <f>IF(J$66=0,0,J$66/CHI_fec!J$66)</f>
        <v>2.1295828305943774</v>
      </c>
      <c r="K234" s="277">
        <f>IF(K$66=0,0,K$66/CHI_fec!K$66)</f>
        <v>2.0932181015523588</v>
      </c>
      <c r="L234" s="277">
        <f>IF(L$66=0,0,L$66/CHI_fec!L$66)</f>
        <v>2.1234434456092912</v>
      </c>
      <c r="M234" s="277">
        <f>IF(M$66=0,0,M$66/CHI_fec!M$66)</f>
        <v>2.1279774482379858</v>
      </c>
      <c r="N234" s="277">
        <f>IF(N$66=0,0,N$66/CHI_fec!N$66)</f>
        <v>2.1613353044389707</v>
      </c>
      <c r="O234" s="277">
        <f>IF(O$66=0,0,O$66/CHI_fec!O$66)</f>
        <v>2.1774428812132447</v>
      </c>
      <c r="P234" s="277">
        <f>IF(P$66=0,0,P$66/CHI_fec!P$66)</f>
        <v>2.1574300533409012</v>
      </c>
      <c r="Q234" s="277">
        <f>IF(Q$66=0,0,Q$66/CHI_fec!Q$66)</f>
        <v>2.1509294409461277</v>
      </c>
      <c r="R234" s="277">
        <f>IF(R$66=0,0,R$66/CHI_fec!R$66)</f>
        <v>2.1780827683173101</v>
      </c>
      <c r="S234" s="277">
        <f>IF(S$66=0,0,S$66/CHI_fec!S$66)</f>
        <v>2.1913517428128433</v>
      </c>
      <c r="T234" s="277">
        <f>IF(T$66=0,0,T$66/CHI_fec!T$66)</f>
        <v>2.1493336715321547</v>
      </c>
      <c r="U234" s="277">
        <f>IF(U$66=0,0,U$66/CHI_fec!U$66)</f>
        <v>2.188320165913876</v>
      </c>
      <c r="V234" s="277">
        <f>IF(V$66=0,0,V$66/CHI_fec!V$66)</f>
        <v>2.1848568995838851</v>
      </c>
      <c r="W234" s="277">
        <f>IF(W$66=0,0,W$66/CHI_fec!W$66)</f>
        <v>2.1827006090768166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1.1352613312905138</v>
      </c>
      <c r="C235" s="278">
        <f>IF(C$72=0,0,C$72/CHI_fec!C$72)</f>
        <v>1.1696797451422696</v>
      </c>
      <c r="D235" s="278">
        <f>IF(D$72=0,0,D$72/CHI_fec!D$72)</f>
        <v>1.2022838927368922</v>
      </c>
      <c r="E235" s="278">
        <f>IF(E$72=0,0,E$72/CHI_fec!E$72)</f>
        <v>1.2091805267881617</v>
      </c>
      <c r="F235" s="278">
        <f>IF(F$72=0,0,F$72/CHI_fec!F$72)</f>
        <v>1.1433538704047921</v>
      </c>
      <c r="G235" s="278">
        <f>IF(G$72=0,0,G$72/CHI_fec!G$72)</f>
        <v>1.1397548587494757</v>
      </c>
      <c r="H235" s="278">
        <f>IF(H$72=0,0,H$72/CHI_fec!H$72)</f>
        <v>1.3848211420346426</v>
      </c>
      <c r="I235" s="278">
        <f>IF(I$72=0,0,I$72/CHI_fec!I$72)</f>
        <v>1.4157049608600103</v>
      </c>
      <c r="J235" s="278">
        <f>IF(J$72=0,0,J$72/CHI_fec!J$72)</f>
        <v>1.3622915913121365</v>
      </c>
      <c r="K235" s="278">
        <f>IF(K$72=0,0,K$72/CHI_fec!K$72)</f>
        <v>1.4020377609997985</v>
      </c>
      <c r="L235" s="278">
        <f>IF(L$72=0,0,L$72/CHI_fec!L$72)</f>
        <v>1.4675298488137249</v>
      </c>
      <c r="M235" s="278">
        <f>IF(M$72=0,0,M$72/CHI_fec!M$72)</f>
        <v>1.3878731498667201</v>
      </c>
      <c r="N235" s="278">
        <f>IF(N$72=0,0,N$72/CHI_fec!N$72)</f>
        <v>1.4768828905129381</v>
      </c>
      <c r="O235" s="278">
        <f>IF(O$72=0,0,O$72/CHI_fec!O$72)</f>
        <v>1.4455195325338588</v>
      </c>
      <c r="P235" s="278">
        <f>IF(P$72=0,0,P$72/CHI_fec!P$72)</f>
        <v>1.4421171780508832</v>
      </c>
      <c r="Q235" s="278">
        <f>IF(Q$72=0,0,Q$72/CHI_fec!Q$72)</f>
        <v>1.5606444246184619</v>
      </c>
      <c r="R235" s="278">
        <f>IF(R$72=0,0,R$72/CHI_fec!R$72)</f>
        <v>1.6453606533210536</v>
      </c>
      <c r="S235" s="278">
        <f>IF(S$72=0,0,S$72/CHI_fec!S$72)</f>
        <v>1.7132428651895688</v>
      </c>
      <c r="T235" s="278">
        <f>IF(T$72=0,0,T$72/CHI_fec!T$72)</f>
        <v>1.7456030699216103</v>
      </c>
      <c r="U235" s="278">
        <f>IF(U$72=0,0,U$72/CHI_fec!U$72)</f>
        <v>1.6602937195507719</v>
      </c>
      <c r="V235" s="278">
        <f>IF(V$72=0,0,V$72/CHI_fec!V$72)</f>
        <v>1.7641348892860047</v>
      </c>
      <c r="W235" s="278">
        <f>IF(W$72=0,0,W$72/CHI_fec!W$72)</f>
        <v>1.6933860937368945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2.3439851447996372</v>
      </c>
      <c r="C236" s="278">
        <f>IF(C$85=0,0,C$85/CHI_fec!C$85)</f>
        <v>2.3428713742029559</v>
      </c>
      <c r="D236" s="278">
        <f>IF(D$85=0,0,D$85/CHI_fec!D$85)</f>
        <v>2.3308869013172995</v>
      </c>
      <c r="E236" s="278">
        <f>IF(E$85=0,0,E$85/CHI_fec!E$85)</f>
        <v>2.3313773197735475</v>
      </c>
      <c r="F236" s="278">
        <f>IF(F$85=0,0,F$85/CHI_fec!F$85)</f>
        <v>2.3303569672226674</v>
      </c>
      <c r="G236" s="278">
        <f>IF(G$85=0,0,G$85/CHI_fec!G$85)</f>
        <v>2.3304305408195001</v>
      </c>
      <c r="H236" s="278">
        <f>IF(H$85=0,0,H$85/CHI_fec!H$85)</f>
        <v>2.3272243514355782</v>
      </c>
      <c r="I236" s="278">
        <f>IF(I$85=0,0,I$85/CHI_fec!I$85)</f>
        <v>2.3236079019159375</v>
      </c>
      <c r="J236" s="278">
        <f>IF(J$85=0,0,J$85/CHI_fec!J$85)</f>
        <v>2.3228047170040336</v>
      </c>
      <c r="K236" s="278">
        <f>IF(K$85=0,0,K$85/CHI_fec!K$85)</f>
        <v>2.3179713902236281</v>
      </c>
      <c r="L236" s="278">
        <f>IF(L$85=0,0,L$85/CHI_fec!L$85)</f>
        <v>2.3225920994711884</v>
      </c>
      <c r="M236" s="278">
        <f>IF(M$85=0,0,M$85/CHI_fec!M$85)</f>
        <v>2.3238394787383356</v>
      </c>
      <c r="N236" s="278">
        <f>IF(N$85=0,0,N$85/CHI_fec!N$85)</f>
        <v>2.3299633982581796</v>
      </c>
      <c r="O236" s="278">
        <f>IF(O$85=0,0,O$85/CHI_fec!O$85)</f>
        <v>2.3302213842807777</v>
      </c>
      <c r="P236" s="278">
        <f>IF(P$85=0,0,P$85/CHI_fec!P$85)</f>
        <v>2.3299972607089985</v>
      </c>
      <c r="Q236" s="278">
        <f>IF(Q$85=0,0,Q$85/CHI_fec!Q$85)</f>
        <v>2.3278723160071522</v>
      </c>
      <c r="R236" s="278">
        <f>IF(R$85=0,0,R$85/CHI_fec!R$85)</f>
        <v>2.3308929359848141</v>
      </c>
      <c r="S236" s="278">
        <f>IF(S$85=0,0,S$85/CHI_fec!S$85)</f>
        <v>2.3323623973288239</v>
      </c>
      <c r="T236" s="278">
        <f>IF(T$85=0,0,T$85/CHI_fec!T$85)</f>
        <v>2.3213363611527162</v>
      </c>
      <c r="U236" s="278">
        <f>IF(U$85=0,0,U$85/CHI_fec!U$85)</f>
        <v>2.3287901776554101</v>
      </c>
      <c r="V236" s="278">
        <f>IF(V$85=0,0,V$85/CHI_fec!V$85)</f>
        <v>2.3319228128308653</v>
      </c>
      <c r="W236" s="278">
        <f>IF(W$85=0,0,W$85/CHI_fec!W$85)</f>
        <v>2.3312623916893989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1.8269589699008897</v>
      </c>
      <c r="C237" s="278">
        <f>IF(C$93=0,0,C$93/CHI_fec!C$93)</f>
        <v>1.8039897072945525</v>
      </c>
      <c r="D237" s="278">
        <f>IF(D$93=0,0,D$93/CHI_fec!D$93)</f>
        <v>1.7741325658719516</v>
      </c>
      <c r="E237" s="278">
        <f>IF(E$93=0,0,E$93/CHI_fec!E$93)</f>
        <v>1.7748724146841357</v>
      </c>
      <c r="F237" s="278">
        <f>IF(F$93=0,0,F$93/CHI_fec!F$93)</f>
        <v>1.756423164108736</v>
      </c>
      <c r="G237" s="278">
        <f>IF(G$93=0,0,G$93/CHI_fec!G$93)</f>
        <v>1.7680042007370356</v>
      </c>
      <c r="H237" s="278">
        <f>IF(H$93=0,0,H$93/CHI_fec!H$93)</f>
        <v>1.8417644119670098</v>
      </c>
      <c r="I237" s="278">
        <f>IF(I$93=0,0,I$93/CHI_fec!I$93)</f>
        <v>1.8272440037299049</v>
      </c>
      <c r="J237" s="278">
        <f>IF(J$93=0,0,J$93/CHI_fec!J$93)</f>
        <v>1.818568768116906</v>
      </c>
      <c r="K237" s="278">
        <f>IF(K$93=0,0,K$93/CHI_fec!K$93)</f>
        <v>1.8099467687076751</v>
      </c>
      <c r="L237" s="278">
        <f>IF(L$93=0,0,L$93/CHI_fec!L$93)</f>
        <v>1.8612427247449703</v>
      </c>
      <c r="M237" s="278">
        <f>IF(M$93=0,0,M$93/CHI_fec!M$93)</f>
        <v>1.842909886050494</v>
      </c>
      <c r="N237" s="278">
        <f>IF(N$93=0,0,N$93/CHI_fec!N$93)</f>
        <v>1.8888580545278435</v>
      </c>
      <c r="O237" s="278">
        <f>IF(O$93=0,0,O$93/CHI_fec!O$93)</f>
        <v>1.9024105746787872</v>
      </c>
      <c r="P237" s="278">
        <f>IF(P$93=0,0,P$93/CHI_fec!P$93)</f>
        <v>1.8749949674893132</v>
      </c>
      <c r="Q237" s="278">
        <f>IF(Q$93=0,0,Q$93/CHI_fec!Q$93)</f>
        <v>1.9330031496053848</v>
      </c>
      <c r="R237" s="278">
        <f>IF(R$93=0,0,R$93/CHI_fec!R$93)</f>
        <v>1.9823175752110238</v>
      </c>
      <c r="S237" s="278">
        <f>IF(S$93=0,0,S$93/CHI_fec!S$93)</f>
        <v>2.02247909543286</v>
      </c>
      <c r="T237" s="278">
        <f>IF(T$93=0,0,T$93/CHI_fec!T$93)</f>
        <v>2.00792911344235</v>
      </c>
      <c r="U237" s="278">
        <f>IF(U$93=0,0,U$93/CHI_fec!U$93)</f>
        <v>2.0042859335691423</v>
      </c>
      <c r="V237" s="278">
        <f>IF(V$93=0,0,V$93/CHI_fec!V$93)</f>
        <v>2.0378745511974596</v>
      </c>
      <c r="W237" s="278">
        <f>IF(W$93=0,0,W$93/CHI_fec!W$93)</f>
        <v>2.0126245433006633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1.3121240417735824</v>
      </c>
      <c r="C240" s="322">
        <f>IF(C$110=0,0,C$110/CHI_fec!C$110)</f>
        <v>1.3139835666552429</v>
      </c>
      <c r="D240" s="322">
        <f>IF(D$110=0,0,D$110/CHI_fec!D$110)</f>
        <v>1.3113851815844213</v>
      </c>
      <c r="E240" s="322">
        <f>IF(E$110=0,0,E$110/CHI_fec!E$110)</f>
        <v>1.3188175999836291</v>
      </c>
      <c r="F240" s="322">
        <f>IF(F$110=0,0,F$110/CHI_fec!F$110)</f>
        <v>1.2818195892356943</v>
      </c>
      <c r="G240" s="322">
        <f>IF(G$110=0,0,G$110/CHI_fec!G$110)</f>
        <v>1.2835697230397114</v>
      </c>
      <c r="H240" s="322">
        <f>IF(H$110=0,0,H$110/CHI_fec!H$110)</f>
        <v>1.4163694184033013</v>
      </c>
      <c r="I240" s="322">
        <f>IF(I$110=0,0,I$110/CHI_fec!I$110)</f>
        <v>1.4232934254539753</v>
      </c>
      <c r="J240" s="322">
        <f>IF(J$110=0,0,J$110/CHI_fec!J$110)</f>
        <v>1.3909142347432657</v>
      </c>
      <c r="K240" s="322">
        <f>IF(K$110=0,0,K$110/CHI_fec!K$110)</f>
        <v>1.3999924341597099</v>
      </c>
      <c r="L240" s="322">
        <f>IF(L$110=0,0,L$110/CHI_fec!L$110)</f>
        <v>1.452364146156911</v>
      </c>
      <c r="M240" s="322">
        <f>IF(M$110=0,0,M$110/CHI_fec!M$110)</f>
        <v>1.4048199833486454</v>
      </c>
      <c r="N240" s="322">
        <f>IF(N$110=0,0,N$110/CHI_fec!N$110)</f>
        <v>1.4777112530605012</v>
      </c>
      <c r="O240" s="322">
        <f>IF(O$110=0,0,O$110/CHI_fec!O$110)</f>
        <v>1.4652307732214098</v>
      </c>
      <c r="P240" s="322">
        <f>IF(P$110=0,0,P$110/CHI_fec!P$110)</f>
        <v>1.4534438589429812</v>
      </c>
      <c r="Q240" s="322">
        <f>IF(Q$110=0,0,Q$110/CHI_fec!Q$110)</f>
        <v>1.5162642204700698</v>
      </c>
      <c r="R240" s="322">
        <f>IF(R$110=0,0,R$110/CHI_fec!R$110)</f>
        <v>1.5846466625497642</v>
      </c>
      <c r="S240" s="322">
        <f>IF(S$110=0,0,S$110/CHI_fec!S$110)</f>
        <v>1.6056155636763514</v>
      </c>
      <c r="T240" s="322">
        <f>IF(T$110=0,0,T$110/CHI_fec!T$110)</f>
        <v>1.5618265832146243</v>
      </c>
      <c r="U240" s="322">
        <f>IF(U$110=0,0,U$110/CHI_fec!U$110)</f>
        <v>1.4863276541018606</v>
      </c>
      <c r="V240" s="322">
        <f>IF(V$110=0,0,V$110/CHI_fec!V$110)</f>
        <v>1.5326131169273345</v>
      </c>
      <c r="W240" s="322">
        <f>IF(W$110=0,0,W$110/CHI_fec!W$110)</f>
        <v>1.4930259881657657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2.2249120866946273</v>
      </c>
      <c r="C245" s="277">
        <f>IF(C$115=0,0,C$115/CHI_fec!C$115)</f>
        <v>2.2030536410054031</v>
      </c>
      <c r="D245" s="277">
        <f>IF(D$115=0,0,D$115/CHI_fec!D$115)</f>
        <v>2.1727343614401051</v>
      </c>
      <c r="E245" s="277">
        <f>IF(E$115=0,0,E$115/CHI_fec!E$115)</f>
        <v>2.1806300557844573</v>
      </c>
      <c r="F245" s="277">
        <f>IF(F$115=0,0,F$115/CHI_fec!F$115)</f>
        <v>2.1877034011235628</v>
      </c>
      <c r="G245" s="277">
        <f>IF(G$115=0,0,G$115/CHI_fec!G$115)</f>
        <v>2.1896168528812496</v>
      </c>
      <c r="H245" s="277">
        <f>IF(H$115=0,0,H$115/CHI_fec!H$115)</f>
        <v>2.1531923911638606</v>
      </c>
      <c r="I245" s="277">
        <f>IF(I$115=0,0,I$115/CHI_fec!I$115)</f>
        <v>2.1251464299019602</v>
      </c>
      <c r="J245" s="277">
        <f>IF(J$115=0,0,J$115/CHI_fec!J$115)</f>
        <v>2.1295828305943769</v>
      </c>
      <c r="K245" s="277">
        <f>IF(K$115=0,0,K$115/CHI_fec!K$115)</f>
        <v>2.0932181015523605</v>
      </c>
      <c r="L245" s="277">
        <f>IF(L$115=0,0,L$115/CHI_fec!L$115)</f>
        <v>2.1234434456092912</v>
      </c>
      <c r="M245" s="277">
        <f>IF(M$115=0,0,M$115/CHI_fec!M$115)</f>
        <v>2.1279774482379867</v>
      </c>
      <c r="N245" s="277">
        <f>IF(N$115=0,0,N$115/CHI_fec!N$115)</f>
        <v>2.1613353044389703</v>
      </c>
      <c r="O245" s="277">
        <f>IF(O$115=0,0,O$115/CHI_fec!O$115)</f>
        <v>2.1774428812132443</v>
      </c>
      <c r="P245" s="277">
        <f>IF(P$115=0,0,P$115/CHI_fec!P$115)</f>
        <v>2.1574300533409012</v>
      </c>
      <c r="Q245" s="277">
        <f>IF(Q$115=0,0,Q$115/CHI_fec!Q$115)</f>
        <v>2.1509294409461277</v>
      </c>
      <c r="R245" s="277">
        <f>IF(R$115=0,0,R$115/CHI_fec!R$115)</f>
        <v>2.1780827683173101</v>
      </c>
      <c r="S245" s="277">
        <f>IF(S$115=0,0,S$115/CHI_fec!S$115)</f>
        <v>2.1913517428128446</v>
      </c>
      <c r="T245" s="277">
        <f>IF(T$115=0,0,T$115/CHI_fec!T$115)</f>
        <v>2.1493336715321552</v>
      </c>
      <c r="U245" s="277">
        <f>IF(U$115=0,0,U$115/CHI_fec!U$115)</f>
        <v>2.1883201659138756</v>
      </c>
      <c r="V245" s="277">
        <f>IF(V$115=0,0,V$115/CHI_fec!V$115)</f>
        <v>2.1848568995838851</v>
      </c>
      <c r="W245" s="277">
        <f>IF(W$115=0,0,W$115/CHI_fec!W$115)</f>
        <v>2.1827006090768157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1.1351604544760234</v>
      </c>
      <c r="C246" s="278">
        <f>IF(C$121=0,0,C$121/CHI_fec!C$121)</f>
        <v>1.1695797332013556</v>
      </c>
      <c r="D246" s="278">
        <f>IF(D$121=0,0,D$121/CHI_fec!D$121)</f>
        <v>1.2021851154641838</v>
      </c>
      <c r="E246" s="278">
        <f>IF(E$121=0,0,E$121/CHI_fec!E$121)</f>
        <v>1.2090863265125293</v>
      </c>
      <c r="F246" s="278">
        <f>IF(F$121=0,0,F$121/CHI_fec!F$121)</f>
        <v>1.1432647137418128</v>
      </c>
      <c r="G246" s="278">
        <f>IF(G$121=0,0,G$121/CHI_fec!G$121)</f>
        <v>1.1396618946972945</v>
      </c>
      <c r="H246" s="278">
        <f>IF(H$121=0,0,H$121/CHI_fec!H$121)</f>
        <v>1.3847002965119373</v>
      </c>
      <c r="I246" s="278">
        <f>IF(I$121=0,0,I$121/CHI_fec!I$121)</f>
        <v>1.4155833000859344</v>
      </c>
      <c r="J246" s="278">
        <f>IF(J$121=0,0,J$121/CHI_fec!J$121)</f>
        <v>1.3621674615699835</v>
      </c>
      <c r="K246" s="278">
        <f>IF(K$121=0,0,K$121/CHI_fec!K$121)</f>
        <v>1.4019050134880642</v>
      </c>
      <c r="L246" s="278">
        <f>IF(L$121=0,0,L$121/CHI_fec!L$121)</f>
        <v>1.4673913710261992</v>
      </c>
      <c r="M246" s="278">
        <f>IF(M$121=0,0,M$121/CHI_fec!M$121)</f>
        <v>1.3877340104574452</v>
      </c>
      <c r="N246" s="278">
        <f>IF(N$121=0,0,N$121/CHI_fec!N$121)</f>
        <v>1.4767522035224057</v>
      </c>
      <c r="O246" s="278">
        <f>IF(O$121=0,0,O$121/CHI_fec!O$121)</f>
        <v>1.4453827003164312</v>
      </c>
      <c r="P246" s="278">
        <f>IF(P$121=0,0,P$121/CHI_fec!P$121)</f>
        <v>1.4419863432293121</v>
      </c>
      <c r="Q246" s="278">
        <f>IF(Q$121=0,0,Q$121/CHI_fec!Q$121)</f>
        <v>1.5604823851452458</v>
      </c>
      <c r="R246" s="278">
        <f>IF(R$121=0,0,R$121/CHI_fec!R$121)</f>
        <v>1.6451982431116765</v>
      </c>
      <c r="S246" s="278">
        <f>IF(S$121=0,0,S$121/CHI_fec!S$121)</f>
        <v>1.7130673258403672</v>
      </c>
      <c r="T246" s="278">
        <f>IF(T$121=0,0,T$121/CHI_fec!T$121)</f>
        <v>1.7454150240135748</v>
      </c>
      <c r="U246" s="278">
        <f>IF(U$121=0,0,U$121/CHI_fec!U$121)</f>
        <v>1.660123328277626</v>
      </c>
      <c r="V246" s="278">
        <f>IF(V$121=0,0,V$121/CHI_fec!V$121)</f>
        <v>1.7639469668670087</v>
      </c>
      <c r="W246" s="278">
        <f>IF(W$121=0,0,W$121/CHI_fec!W$121)</f>
        <v>1.6932039223549968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2.3439851447996358</v>
      </c>
      <c r="C247" s="278">
        <f>IF(C$134=0,0,C$134/CHI_fec!C$134)</f>
        <v>2.3428713742029563</v>
      </c>
      <c r="D247" s="278">
        <f>IF(D$134=0,0,D$134/CHI_fec!D$134)</f>
        <v>2.3308869013172999</v>
      </c>
      <c r="E247" s="278">
        <f>IF(E$134=0,0,E$134/CHI_fec!E$134)</f>
        <v>2.3313773197735475</v>
      </c>
      <c r="F247" s="278">
        <f>IF(F$134=0,0,F$134/CHI_fec!F$134)</f>
        <v>2.3303569672226669</v>
      </c>
      <c r="G247" s="278">
        <f>IF(G$134=0,0,G$134/CHI_fec!G$134)</f>
        <v>2.3304305408194996</v>
      </c>
      <c r="H247" s="278">
        <f>IF(H$134=0,0,H$134/CHI_fec!H$134)</f>
        <v>2.3272243514355773</v>
      </c>
      <c r="I247" s="278">
        <f>IF(I$134=0,0,I$134/CHI_fec!I$134)</f>
        <v>2.3236079019159379</v>
      </c>
      <c r="J247" s="278">
        <f>IF(J$134=0,0,J$134/CHI_fec!J$134)</f>
        <v>2.3228047170040336</v>
      </c>
      <c r="K247" s="278">
        <f>IF(K$134=0,0,K$134/CHI_fec!K$134)</f>
        <v>2.3179713902236281</v>
      </c>
      <c r="L247" s="278">
        <f>IF(L$134=0,0,L$134/CHI_fec!L$134)</f>
        <v>2.3225920994711884</v>
      </c>
      <c r="M247" s="278">
        <f>IF(M$134=0,0,M$134/CHI_fec!M$134)</f>
        <v>2.3238394787383343</v>
      </c>
      <c r="N247" s="278">
        <f>IF(N$134=0,0,N$134/CHI_fec!N$134)</f>
        <v>2.32996339825818</v>
      </c>
      <c r="O247" s="278">
        <f>IF(O$134=0,0,O$134/CHI_fec!O$134)</f>
        <v>2.3302213842807777</v>
      </c>
      <c r="P247" s="278">
        <f>IF(P$134=0,0,P$134/CHI_fec!P$134)</f>
        <v>2.3299972607089976</v>
      </c>
      <c r="Q247" s="278">
        <f>IF(Q$134=0,0,Q$134/CHI_fec!Q$134)</f>
        <v>2.3278723160071526</v>
      </c>
      <c r="R247" s="278">
        <f>IF(R$134=0,0,R$134/CHI_fec!R$134)</f>
        <v>2.330892935984815</v>
      </c>
      <c r="S247" s="278">
        <f>IF(S$134=0,0,S$134/CHI_fec!S$134)</f>
        <v>2.3323623973288239</v>
      </c>
      <c r="T247" s="278">
        <f>IF(T$134=0,0,T$134/CHI_fec!T$134)</f>
        <v>2.3213363611527154</v>
      </c>
      <c r="U247" s="278">
        <f>IF(U$134=0,0,U$134/CHI_fec!U$134)</f>
        <v>2.3287901776554101</v>
      </c>
      <c r="V247" s="278">
        <f>IF(V$134=0,0,V$134/CHI_fec!V$134)</f>
        <v>2.3319228128308644</v>
      </c>
      <c r="W247" s="278">
        <f>IF(W$134=0,0,W$134/CHI_fec!W$134)</f>
        <v>2.3312623916893984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1.7654091619122776</v>
      </c>
      <c r="C248" s="278">
        <f>IF(C$142=0,0,C$142/CHI_fec!C$142)</f>
        <v>1.7445806592101214</v>
      </c>
      <c r="D248" s="278">
        <f>IF(D$142=0,0,D$142/CHI_fec!D$142)</f>
        <v>1.7174671611111374</v>
      </c>
      <c r="E248" s="278">
        <f>IF(E$142=0,0,E$142/CHI_fec!E$142)</f>
        <v>1.7179592942993371</v>
      </c>
      <c r="F248" s="278">
        <f>IF(F$142=0,0,F$142/CHI_fec!F$142)</f>
        <v>1.6953571518253905</v>
      </c>
      <c r="G248" s="278">
        <f>IF(G$142=0,0,G$142/CHI_fec!G$142)</f>
        <v>1.7069417232783974</v>
      </c>
      <c r="H248" s="278">
        <f>IF(H$142=0,0,H$142/CHI_fec!H$142)</f>
        <v>1.7970134237531583</v>
      </c>
      <c r="I248" s="278">
        <f>IF(I$142=0,0,I$142/CHI_fec!I$142)</f>
        <v>1.7855997201118405</v>
      </c>
      <c r="J248" s="278">
        <f>IF(J$142=0,0,J$142/CHI_fec!J$142)</f>
        <v>1.7738408468997877</v>
      </c>
      <c r="K248" s="278">
        <f>IF(K$142=0,0,K$142/CHI_fec!K$142)</f>
        <v>1.769571777609162</v>
      </c>
      <c r="L248" s="278">
        <f>IF(L$142=0,0,L$142/CHI_fec!L$142)</f>
        <v>1.8231377819817742</v>
      </c>
      <c r="M248" s="278">
        <f>IF(M$142=0,0,M$142/CHI_fec!M$142)</f>
        <v>1.8003190359455967</v>
      </c>
      <c r="N248" s="278">
        <f>IF(N$142=0,0,N$142/CHI_fec!N$142)</f>
        <v>1.8491753993413722</v>
      </c>
      <c r="O248" s="278">
        <f>IF(O$142=0,0,O$142/CHI_fec!O$142)</f>
        <v>1.8605922858272326</v>
      </c>
      <c r="P248" s="278">
        <f>IF(P$142=0,0,P$142/CHI_fec!P$142)</f>
        <v>1.8335591183586506</v>
      </c>
      <c r="Q248" s="278">
        <f>IF(Q$142=0,0,Q$142/CHI_fec!Q$142)</f>
        <v>1.8994713025851999</v>
      </c>
      <c r="R248" s="278">
        <f>IF(R$142=0,0,R$142/CHI_fec!R$142)</f>
        <v>1.9521030243237254</v>
      </c>
      <c r="S248" s="278">
        <f>IF(S$142=0,0,S$142/CHI_fec!S$142)</f>
        <v>1.9957348487359765</v>
      </c>
      <c r="T248" s="278">
        <f>IF(T$142=0,0,T$142/CHI_fec!T$142)</f>
        <v>1.9848867298844244</v>
      </c>
      <c r="U248" s="278">
        <f>IF(U$142=0,0,U$142/CHI_fec!U$142)</f>
        <v>1.9745931823281222</v>
      </c>
      <c r="V248" s="278">
        <f>IF(V$142=0,0,V$142/CHI_fec!V$142)</f>
        <v>2.0144818699037024</v>
      </c>
      <c r="W248" s="278">
        <f>IF(W$142=0,0,W$142/CHI_fec!W$142)</f>
        <v>1.9854157760484221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NL: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2382.8827687552252</v>
      </c>
      <c r="C3" s="205">
        <f t="shared" si="0"/>
        <v>2354.7535211267605</v>
      </c>
      <c r="D3" s="205">
        <f t="shared" si="0"/>
        <v>2229.5914767515692</v>
      </c>
      <c r="E3" s="205">
        <f t="shared" si="0"/>
        <v>2022.585732539801</v>
      </c>
      <c r="F3" s="205">
        <f t="shared" si="0"/>
        <v>2012.4739176539006</v>
      </c>
      <c r="G3" s="205">
        <f t="shared" si="0"/>
        <v>1937.4986008820042</v>
      </c>
      <c r="H3" s="205">
        <f t="shared" si="0"/>
        <v>2109.5848529186965</v>
      </c>
      <c r="I3" s="205">
        <f t="shared" si="0"/>
        <v>2320.7359682020701</v>
      </c>
      <c r="J3" s="205">
        <f t="shared" si="0"/>
        <v>2313.9043474622367</v>
      </c>
      <c r="K3" s="205">
        <f t="shared" si="0"/>
        <v>2228.9175467311647</v>
      </c>
      <c r="L3" s="205">
        <f t="shared" si="0"/>
        <v>1948.3138398535662</v>
      </c>
      <c r="M3" s="205">
        <f t="shared" si="0"/>
        <v>2048.4863503076858</v>
      </c>
      <c r="N3" s="205">
        <f t="shared" si="0"/>
        <v>1770.1184484774544</v>
      </c>
      <c r="O3" s="205">
        <f t="shared" si="0"/>
        <v>1696.096654275093</v>
      </c>
      <c r="P3" s="205">
        <f t="shared" si="0"/>
        <v>1631.0052482842143</v>
      </c>
      <c r="Q3" s="205">
        <f t="shared" si="0"/>
        <v>1630.9999999999998</v>
      </c>
      <c r="R3" s="205">
        <f t="shared" si="0"/>
        <v>1849.8020562220158</v>
      </c>
      <c r="S3" s="205">
        <f t="shared" si="0"/>
        <v>1915.689943858958</v>
      </c>
      <c r="T3" s="205">
        <f t="shared" si="0"/>
        <v>2051.2474973047897</v>
      </c>
      <c r="U3" s="205">
        <f t="shared" si="0"/>
        <v>2091.2690221980374</v>
      </c>
      <c r="V3" s="205">
        <f t="shared" si="0"/>
        <v>2158.3792383597424</v>
      </c>
      <c r="W3" s="205">
        <f t="shared" si="0"/>
        <v>2121.2964875569169</v>
      </c>
      <c r="DA3" s="112"/>
    </row>
    <row r="4" spans="1:105" ht="12" customHeight="1" x14ac:dyDescent="0.25">
      <c r="A4" s="50" t="s">
        <v>49</v>
      </c>
      <c r="B4" s="243">
        <v>1467.368416723109</v>
      </c>
      <c r="C4" s="243">
        <v>1443.714731840477</v>
      </c>
      <c r="D4" s="243">
        <v>1389.018594720754</v>
      </c>
      <c r="E4" s="243">
        <v>1040.5094589945641</v>
      </c>
      <c r="F4" s="243">
        <v>1032.357538760943</v>
      </c>
      <c r="G4" s="243">
        <v>999.94714700271788</v>
      </c>
      <c r="H4" s="243">
        <v>1184.771537721334</v>
      </c>
      <c r="I4" s="243">
        <v>1208.536886995164</v>
      </c>
      <c r="J4" s="243">
        <v>1319.107317917711</v>
      </c>
      <c r="K4" s="243">
        <v>1148.464654969544</v>
      </c>
      <c r="L4" s="243">
        <v>919.10780013277986</v>
      </c>
      <c r="M4" s="243">
        <v>976.05445559203781</v>
      </c>
      <c r="N4" s="243">
        <v>789.01759833777226</v>
      </c>
      <c r="O4" s="243">
        <v>709.78262281039565</v>
      </c>
      <c r="P4" s="243">
        <v>632.19178159486341</v>
      </c>
      <c r="Q4" s="243">
        <v>661.80793079581588</v>
      </c>
      <c r="R4" s="243">
        <v>801.1268537445236</v>
      </c>
      <c r="S4" s="243">
        <v>856.63760808261304</v>
      </c>
      <c r="T4" s="243">
        <v>938.2386697221516</v>
      </c>
      <c r="U4" s="243">
        <v>1030.7783698689709</v>
      </c>
      <c r="V4" s="243">
        <v>1035.736351523349</v>
      </c>
      <c r="W4" s="243">
        <v>1082.96472720612</v>
      </c>
      <c r="DA4" s="83" t="s">
        <v>1406</v>
      </c>
    </row>
    <row r="5" spans="1:105" ht="12" customHeight="1" x14ac:dyDescent="0.25">
      <c r="A5" s="144" t="s">
        <v>50</v>
      </c>
      <c r="B5" s="284">
        <v>375.97900577860452</v>
      </c>
      <c r="C5" s="284">
        <v>379.12283203088259</v>
      </c>
      <c r="D5" s="284">
        <v>289.20459239927578</v>
      </c>
      <c r="E5" s="284">
        <v>443.3355840556859</v>
      </c>
      <c r="F5" s="284">
        <v>429.87530510535117</v>
      </c>
      <c r="G5" s="284">
        <v>415.12470073601457</v>
      </c>
      <c r="H5" s="284">
        <v>377.68420488717828</v>
      </c>
      <c r="I5" s="284">
        <v>545.69720355503875</v>
      </c>
      <c r="J5" s="284">
        <v>465.43966943151389</v>
      </c>
      <c r="K5" s="284">
        <v>672.31576677370185</v>
      </c>
      <c r="L5" s="284">
        <v>640.78123018312453</v>
      </c>
      <c r="M5" s="284">
        <v>655.49693582207669</v>
      </c>
      <c r="N5" s="284">
        <v>597.86108501278318</v>
      </c>
      <c r="O5" s="284">
        <v>572.19972794603268</v>
      </c>
      <c r="P5" s="284">
        <v>583.23595946175578</v>
      </c>
      <c r="Q5" s="284">
        <v>578.44597884048039</v>
      </c>
      <c r="R5" s="284">
        <v>646.67533549313396</v>
      </c>
      <c r="S5" s="284">
        <v>648.96598467486615</v>
      </c>
      <c r="T5" s="284">
        <v>668.00280371373788</v>
      </c>
      <c r="U5" s="284">
        <v>633.65677115603137</v>
      </c>
      <c r="V5" s="284">
        <v>656.77321075894702</v>
      </c>
      <c r="W5" s="284">
        <v>551.46945246609914</v>
      </c>
      <c r="DA5" s="94" t="s">
        <v>1407</v>
      </c>
    </row>
    <row r="6" spans="1:105" ht="12" customHeight="1" x14ac:dyDescent="0.25">
      <c r="A6" s="49" t="s">
        <v>58</v>
      </c>
      <c r="B6" s="244">
        <v>539.53534625351176</v>
      </c>
      <c r="C6" s="244">
        <v>531.91595725540105</v>
      </c>
      <c r="D6" s="244">
        <v>551.3682896315396</v>
      </c>
      <c r="E6" s="244">
        <v>538.7406894895513</v>
      </c>
      <c r="F6" s="244">
        <v>550.2410737876063</v>
      </c>
      <c r="G6" s="244">
        <v>522.42675314327175</v>
      </c>
      <c r="H6" s="244">
        <v>547.12911031018416</v>
      </c>
      <c r="I6" s="244">
        <v>566.5018776518674</v>
      </c>
      <c r="J6" s="244">
        <v>529.35736011301174</v>
      </c>
      <c r="K6" s="244">
        <v>408.13712498791898</v>
      </c>
      <c r="L6" s="244">
        <v>388.42480953766182</v>
      </c>
      <c r="M6" s="244">
        <v>416.93495889357132</v>
      </c>
      <c r="N6" s="244">
        <v>383.23976512689887</v>
      </c>
      <c r="O6" s="244">
        <v>414.11430351866471</v>
      </c>
      <c r="P6" s="244">
        <v>415.57750722759499</v>
      </c>
      <c r="Q6" s="244">
        <v>390.74609036370367</v>
      </c>
      <c r="R6" s="244">
        <v>401.99986698435839</v>
      </c>
      <c r="S6" s="244">
        <v>410.08635110147878</v>
      </c>
      <c r="T6" s="244">
        <v>445.00602386890017</v>
      </c>
      <c r="U6" s="244">
        <v>426.83388117303508</v>
      </c>
      <c r="V6" s="244">
        <v>465.86967607744629</v>
      </c>
      <c r="W6" s="244">
        <v>486.86230788469749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3450</v>
      </c>
      <c r="C9" s="243">
        <v>3380</v>
      </c>
      <c r="D9" s="243">
        <v>3085</v>
      </c>
      <c r="E9" s="243">
        <v>2450</v>
      </c>
      <c r="F9" s="243">
        <v>2380</v>
      </c>
      <c r="G9" s="243">
        <v>2496</v>
      </c>
      <c r="H9" s="243">
        <v>2790</v>
      </c>
      <c r="I9" s="243">
        <v>2700</v>
      </c>
      <c r="J9" s="243">
        <v>3097</v>
      </c>
      <c r="K9" s="243">
        <v>2342</v>
      </c>
      <c r="L9" s="243">
        <v>2138</v>
      </c>
      <c r="M9" s="243">
        <v>2318</v>
      </c>
      <c r="N9" s="243">
        <v>1940</v>
      </c>
      <c r="O9" s="243">
        <v>2050</v>
      </c>
      <c r="P9" s="243">
        <v>1984</v>
      </c>
      <c r="Q9" s="243">
        <v>1839</v>
      </c>
      <c r="R9" s="243">
        <v>1970</v>
      </c>
      <c r="S9" s="243">
        <v>2070</v>
      </c>
      <c r="T9" s="243">
        <v>2236</v>
      </c>
      <c r="U9" s="243">
        <v>2303</v>
      </c>
      <c r="V9" s="243">
        <v>2142</v>
      </c>
      <c r="W9" s="243">
        <v>2100</v>
      </c>
      <c r="DA9" s="83" t="s">
        <v>1410</v>
      </c>
    </row>
    <row r="10" spans="1:105" ht="12" customHeight="1" x14ac:dyDescent="0.25">
      <c r="A10" s="144" t="s">
        <v>1411</v>
      </c>
      <c r="B10" s="284">
        <v>3914</v>
      </c>
      <c r="C10" s="284">
        <v>3930</v>
      </c>
      <c r="D10" s="284">
        <v>2844</v>
      </c>
      <c r="E10" s="284">
        <v>4622</v>
      </c>
      <c r="F10" s="284">
        <v>4388</v>
      </c>
      <c r="G10" s="284">
        <v>4588</v>
      </c>
      <c r="H10" s="284">
        <v>3938</v>
      </c>
      <c r="I10" s="284">
        <v>5398</v>
      </c>
      <c r="J10" s="284">
        <v>4838.4000000000005</v>
      </c>
      <c r="K10" s="284">
        <v>4272</v>
      </c>
      <c r="L10" s="284">
        <v>5172</v>
      </c>
      <c r="M10" s="284">
        <v>3600</v>
      </c>
      <c r="N10" s="284">
        <v>3202.8</v>
      </c>
      <c r="O10" s="284">
        <v>3084</v>
      </c>
      <c r="P10" s="284">
        <v>3466.8</v>
      </c>
      <c r="Q10" s="284">
        <v>5349.6</v>
      </c>
      <c r="R10" s="284">
        <v>5349.6</v>
      </c>
      <c r="S10" s="284">
        <v>5052.3999999999996</v>
      </c>
      <c r="T10" s="284">
        <v>5944</v>
      </c>
      <c r="U10" s="284">
        <v>4458</v>
      </c>
      <c r="V10" s="284">
        <v>3566.4</v>
      </c>
      <c r="W10" s="284">
        <v>3863.6</v>
      </c>
      <c r="DA10" s="94" t="s">
        <v>1412</v>
      </c>
    </row>
    <row r="11" spans="1:105" ht="12" customHeight="1" x14ac:dyDescent="0.25">
      <c r="A11" s="49" t="s">
        <v>1413</v>
      </c>
      <c r="B11" s="244">
        <v>1530</v>
      </c>
      <c r="C11" s="244">
        <v>1502</v>
      </c>
      <c r="D11" s="244">
        <v>1477</v>
      </c>
      <c r="E11" s="244">
        <v>1530</v>
      </c>
      <c r="F11" s="244">
        <v>1530</v>
      </c>
      <c r="G11" s="244">
        <v>1572.84</v>
      </c>
      <c r="H11" s="244">
        <v>1554</v>
      </c>
      <c r="I11" s="244">
        <v>1526.5</v>
      </c>
      <c r="J11" s="244">
        <v>1499</v>
      </c>
      <c r="K11" s="244">
        <v>1486</v>
      </c>
      <c r="L11" s="244">
        <v>1473</v>
      </c>
      <c r="M11" s="244">
        <v>1468</v>
      </c>
      <c r="N11" s="244">
        <v>1463</v>
      </c>
      <c r="O11" s="244">
        <v>1337.5450000000001</v>
      </c>
      <c r="P11" s="244">
        <v>1373.6404751129601</v>
      </c>
      <c r="Q11" s="244">
        <v>1402.52790358533</v>
      </c>
      <c r="R11" s="244">
        <v>1437</v>
      </c>
      <c r="S11" s="244">
        <v>1494.48</v>
      </c>
      <c r="T11" s="244">
        <v>1494.48</v>
      </c>
      <c r="U11" s="244">
        <v>1540.5385888077899</v>
      </c>
      <c r="V11" s="244">
        <v>1581.7489051094899</v>
      </c>
      <c r="W11" s="244">
        <v>1572.889645055533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3833.333333333333</v>
      </c>
      <c r="C14" s="243">
        <v>3833.333333333333</v>
      </c>
      <c r="D14" s="243">
        <v>3833.333333333333</v>
      </c>
      <c r="E14" s="243">
        <v>3545.9823912393881</v>
      </c>
      <c r="F14" s="243">
        <v>3545.9823912393881</v>
      </c>
      <c r="G14" s="243">
        <v>3545.9823912393881</v>
      </c>
      <c r="H14" s="243">
        <v>3258.6314491454418</v>
      </c>
      <c r="I14" s="243">
        <v>3258.6314491454418</v>
      </c>
      <c r="J14" s="243">
        <v>3545.9823912393881</v>
      </c>
      <c r="K14" s="243">
        <v>3258.6314491454418</v>
      </c>
      <c r="L14" s="243">
        <v>3258.6314491454418</v>
      </c>
      <c r="M14" s="243">
        <v>3258.6314491454418</v>
      </c>
      <c r="N14" s="243">
        <v>3258.6314491454418</v>
      </c>
      <c r="O14" s="243">
        <v>2971.2805070514969</v>
      </c>
      <c r="P14" s="243">
        <v>2971.2805070514969</v>
      </c>
      <c r="Q14" s="243">
        <v>2971.2805070514969</v>
      </c>
      <c r="R14" s="243">
        <v>2971.2805070514969</v>
      </c>
      <c r="S14" s="243">
        <v>2971.2805070514969</v>
      </c>
      <c r="T14" s="243">
        <v>2971.2805070514969</v>
      </c>
      <c r="U14" s="243">
        <v>2971.2805070514969</v>
      </c>
      <c r="V14" s="243">
        <v>2971.2805070514969</v>
      </c>
      <c r="W14" s="243">
        <v>2971.2805070514969</v>
      </c>
      <c r="DA14" s="83" t="s">
        <v>1415</v>
      </c>
    </row>
    <row r="15" spans="1:105" ht="12" customHeight="1" x14ac:dyDescent="0.25">
      <c r="A15" s="107" t="s">
        <v>1411</v>
      </c>
      <c r="B15" s="284">
        <v>4120</v>
      </c>
      <c r="C15" s="284">
        <v>4578.1246728763563</v>
      </c>
      <c r="D15" s="284">
        <v>4578.1246728763563</v>
      </c>
      <c r="E15" s="284">
        <v>5036.2493457527135</v>
      </c>
      <c r="F15" s="284">
        <v>5036.2493457527135</v>
      </c>
      <c r="G15" s="284">
        <v>5036.2493457527135</v>
      </c>
      <c r="H15" s="284">
        <v>5036.2493457527135</v>
      </c>
      <c r="I15" s="284">
        <v>5952.498691505426</v>
      </c>
      <c r="J15" s="284">
        <v>5494.3740186290697</v>
      </c>
      <c r="K15" s="284">
        <v>5494.3740186290697</v>
      </c>
      <c r="L15" s="284">
        <v>5494.3740186290697</v>
      </c>
      <c r="M15" s="284">
        <v>5494.3740186290697</v>
      </c>
      <c r="N15" s="284">
        <v>5494.3740186290697</v>
      </c>
      <c r="O15" s="284">
        <v>5036.2493457527135</v>
      </c>
      <c r="P15" s="284">
        <v>5036.2493457527135</v>
      </c>
      <c r="Q15" s="284">
        <v>5952.4986915054269</v>
      </c>
      <c r="R15" s="284">
        <v>5952.4986915054269</v>
      </c>
      <c r="S15" s="284">
        <v>5952.4986915054269</v>
      </c>
      <c r="T15" s="284">
        <v>6410.6233643817832</v>
      </c>
      <c r="U15" s="284">
        <v>6410.6233643817832</v>
      </c>
      <c r="V15" s="284">
        <v>6410.6233643817832</v>
      </c>
      <c r="W15" s="284">
        <v>6410.6233643817832</v>
      </c>
      <c r="DA15" s="94" t="s">
        <v>1416</v>
      </c>
    </row>
    <row r="16" spans="1:105" ht="12" customHeight="1" x14ac:dyDescent="0.25">
      <c r="A16" s="49" t="s">
        <v>1413</v>
      </c>
      <c r="B16" s="244">
        <v>1900</v>
      </c>
      <c r="C16" s="244">
        <v>1837.243720601974</v>
      </c>
      <c r="D16" s="244">
        <v>1927.8090833400699</v>
      </c>
      <c r="E16" s="244">
        <v>1865.0528039420451</v>
      </c>
      <c r="F16" s="244">
        <v>1955.618166680141</v>
      </c>
      <c r="G16" s="244">
        <v>1938.144568651164</v>
      </c>
      <c r="H16" s="244">
        <v>2091.466210787285</v>
      </c>
      <c r="I16" s="244">
        <v>2046.183529418237</v>
      </c>
      <c r="J16" s="244">
        <v>2046.183529418237</v>
      </c>
      <c r="K16" s="244">
        <v>2000.9008480491891</v>
      </c>
      <c r="L16" s="244">
        <v>2000.9008480491891</v>
      </c>
      <c r="M16" s="244">
        <v>1955.618166680141</v>
      </c>
      <c r="N16" s="244">
        <v>1955.618166680141</v>
      </c>
      <c r="O16" s="244">
        <v>1910.335485311093</v>
      </c>
      <c r="P16" s="244">
        <v>1757.013843174972</v>
      </c>
      <c r="Q16" s="244">
        <v>1865.0528039420451</v>
      </c>
      <c r="R16" s="244">
        <v>1865.0528039420451</v>
      </c>
      <c r="S16" s="244">
        <v>1865.0528039420451</v>
      </c>
      <c r="T16" s="244">
        <v>1865.0528039420451</v>
      </c>
      <c r="U16" s="244">
        <v>1865.0528039420451</v>
      </c>
      <c r="V16" s="244">
        <v>1865.0528039420451</v>
      </c>
      <c r="W16" s="244">
        <v>1865.0528039420451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287.35094209394532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287.35094209394532</v>
      </c>
      <c r="S18" s="243">
        <v>0</v>
      </c>
      <c r="T18" s="243">
        <v>0</v>
      </c>
      <c r="U18" s="243">
        <v>0</v>
      </c>
      <c r="V18" s="243">
        <v>287.35094209394532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458.12467287635673</v>
      </c>
      <c r="D19" s="284">
        <v>0</v>
      </c>
      <c r="E19" s="284">
        <v>458.12467287635673</v>
      </c>
      <c r="F19" s="284">
        <v>458.12467287635673</v>
      </c>
      <c r="G19" s="284">
        <v>0</v>
      </c>
      <c r="H19" s="284">
        <v>0</v>
      </c>
      <c r="I19" s="284">
        <v>916.24934575271334</v>
      </c>
      <c r="J19" s="284">
        <v>0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916.24934575271334</v>
      </c>
      <c r="R19" s="284">
        <v>0</v>
      </c>
      <c r="S19" s="284">
        <v>458.12467287635673</v>
      </c>
      <c r="T19" s="284">
        <v>458.12467287635673</v>
      </c>
      <c r="U19" s="284">
        <v>0</v>
      </c>
      <c r="V19" s="284">
        <v>0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90.565362738095899</v>
      </c>
      <c r="D20" s="244">
        <v>135.84804410714381</v>
      </c>
      <c r="E20" s="244">
        <v>90.565362738095899</v>
      </c>
      <c r="F20" s="244">
        <v>90.565362738095899</v>
      </c>
      <c r="G20" s="244">
        <v>135.84804410714381</v>
      </c>
      <c r="H20" s="244">
        <v>153.3216421361212</v>
      </c>
      <c r="I20" s="244">
        <v>108.03896076707321</v>
      </c>
      <c r="J20" s="244">
        <v>0</v>
      </c>
      <c r="K20" s="244">
        <v>0</v>
      </c>
      <c r="L20" s="244">
        <v>153.3216421361212</v>
      </c>
      <c r="M20" s="244">
        <v>0</v>
      </c>
      <c r="N20" s="244">
        <v>153.3216421361212</v>
      </c>
      <c r="O20" s="244">
        <v>0</v>
      </c>
      <c r="P20" s="244">
        <v>0</v>
      </c>
      <c r="Q20" s="244">
        <v>153.3216421361212</v>
      </c>
      <c r="R20" s="244">
        <v>153.3216421361212</v>
      </c>
      <c r="S20" s="244">
        <v>45.28268136904795</v>
      </c>
      <c r="T20" s="244">
        <v>153.3216421361212</v>
      </c>
      <c r="U20" s="244">
        <v>45.28268136904795</v>
      </c>
      <c r="V20" s="244">
        <v>153.3216421361212</v>
      </c>
      <c r="W20" s="244">
        <v>45.28268136904795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287.35094209394492</v>
      </c>
      <c r="F22" s="243">
        <f t="shared" si="1"/>
        <v>0</v>
      </c>
      <c r="G22" s="243">
        <f t="shared" si="1"/>
        <v>0</v>
      </c>
      <c r="H22" s="243">
        <f t="shared" si="1"/>
        <v>287.35094209394629</v>
      </c>
      <c r="I22" s="243">
        <f t="shared" si="1"/>
        <v>0</v>
      </c>
      <c r="J22" s="243">
        <f t="shared" si="1"/>
        <v>0</v>
      </c>
      <c r="K22" s="243">
        <f t="shared" si="1"/>
        <v>287.35094209394629</v>
      </c>
      <c r="L22" s="243">
        <f t="shared" si="1"/>
        <v>0</v>
      </c>
      <c r="M22" s="243">
        <f t="shared" si="1"/>
        <v>0</v>
      </c>
      <c r="N22" s="243">
        <f t="shared" si="1"/>
        <v>0</v>
      </c>
      <c r="O22" s="243">
        <f t="shared" si="1"/>
        <v>287.35094209394492</v>
      </c>
      <c r="P22" s="243">
        <f t="shared" si="1"/>
        <v>0</v>
      </c>
      <c r="Q22" s="243">
        <f t="shared" si="1"/>
        <v>0</v>
      </c>
      <c r="R22" s="243">
        <f t="shared" si="1"/>
        <v>287.35094209394538</v>
      </c>
      <c r="S22" s="243">
        <f t="shared" si="1"/>
        <v>0</v>
      </c>
      <c r="T22" s="243">
        <f t="shared" si="1"/>
        <v>0</v>
      </c>
      <c r="U22" s="243">
        <f t="shared" si="1"/>
        <v>0</v>
      </c>
      <c r="V22" s="243">
        <f t="shared" si="1"/>
        <v>287.35094209394538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0</v>
      </c>
      <c r="F23" s="284">
        <f t="shared" si="2"/>
        <v>458.12467287635718</v>
      </c>
      <c r="G23" s="284">
        <f t="shared" si="2"/>
        <v>0</v>
      </c>
      <c r="H23" s="284">
        <f t="shared" si="2"/>
        <v>0</v>
      </c>
      <c r="I23" s="284">
        <f t="shared" si="2"/>
        <v>0</v>
      </c>
      <c r="J23" s="284">
        <f t="shared" si="2"/>
        <v>458.12467287635627</v>
      </c>
      <c r="K23" s="284">
        <f t="shared" si="2"/>
        <v>0</v>
      </c>
      <c r="L23" s="284">
        <f t="shared" si="2"/>
        <v>0</v>
      </c>
      <c r="M23" s="284">
        <f t="shared" si="2"/>
        <v>0</v>
      </c>
      <c r="N23" s="284">
        <f t="shared" si="2"/>
        <v>0</v>
      </c>
      <c r="O23" s="284">
        <f t="shared" si="2"/>
        <v>458.12467287635627</v>
      </c>
      <c r="P23" s="284">
        <f t="shared" si="2"/>
        <v>0</v>
      </c>
      <c r="Q23" s="284">
        <f t="shared" si="2"/>
        <v>0</v>
      </c>
      <c r="R23" s="284">
        <f t="shared" si="2"/>
        <v>0</v>
      </c>
      <c r="S23" s="284">
        <f t="shared" si="2"/>
        <v>458.12467287635627</v>
      </c>
      <c r="T23" s="284">
        <f t="shared" si="2"/>
        <v>0</v>
      </c>
      <c r="U23" s="284">
        <f t="shared" si="2"/>
        <v>0</v>
      </c>
      <c r="V23" s="284">
        <f t="shared" si="2"/>
        <v>0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153.32164213612191</v>
      </c>
      <c r="D24" s="244">
        <f t="shared" si="3"/>
        <v>45.28268136904785</v>
      </c>
      <c r="E24" s="244">
        <f t="shared" si="3"/>
        <v>153.32164213612077</v>
      </c>
      <c r="F24" s="244">
        <f t="shared" si="3"/>
        <v>0</v>
      </c>
      <c r="G24" s="244">
        <f t="shared" si="3"/>
        <v>153.321642136121</v>
      </c>
      <c r="H24" s="244">
        <f t="shared" si="3"/>
        <v>0</v>
      </c>
      <c r="I24" s="244">
        <f t="shared" si="3"/>
        <v>153.32164213612123</v>
      </c>
      <c r="J24" s="244">
        <f t="shared" si="3"/>
        <v>0</v>
      </c>
      <c r="K24" s="244">
        <f t="shared" si="3"/>
        <v>45.28268136904785</v>
      </c>
      <c r="L24" s="244">
        <f t="shared" si="3"/>
        <v>153.321642136121</v>
      </c>
      <c r="M24" s="244">
        <f t="shared" si="3"/>
        <v>45.282681369048078</v>
      </c>
      <c r="N24" s="244">
        <f t="shared" si="3"/>
        <v>153.321642136121</v>
      </c>
      <c r="O24" s="244">
        <f t="shared" si="3"/>
        <v>45.282681369048078</v>
      </c>
      <c r="P24" s="244">
        <f t="shared" si="3"/>
        <v>153.321642136121</v>
      </c>
      <c r="Q24" s="244">
        <f t="shared" si="3"/>
        <v>45.282681369048078</v>
      </c>
      <c r="R24" s="244">
        <f t="shared" si="3"/>
        <v>153.32164213612123</v>
      </c>
      <c r="S24" s="244">
        <f t="shared" si="3"/>
        <v>45.28268136904785</v>
      </c>
      <c r="T24" s="244">
        <f t="shared" si="3"/>
        <v>153.32164213612123</v>
      </c>
      <c r="U24" s="244">
        <f t="shared" si="3"/>
        <v>45.28268136904785</v>
      </c>
      <c r="V24" s="244">
        <f t="shared" si="3"/>
        <v>153.32164213612123</v>
      </c>
      <c r="W24" s="244">
        <f t="shared" si="3"/>
        <v>45.28268136904785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383.33333333333303</v>
      </c>
      <c r="C26" s="243">
        <f t="shared" si="4"/>
        <v>453.33333333333303</v>
      </c>
      <c r="D26" s="243">
        <f t="shared" si="4"/>
        <v>748.33333333333303</v>
      </c>
      <c r="E26" s="243">
        <f t="shared" si="4"/>
        <v>1095.9823912393881</v>
      </c>
      <c r="F26" s="243">
        <f t="shared" si="4"/>
        <v>1165.9823912393881</v>
      </c>
      <c r="G26" s="243">
        <f t="shared" si="4"/>
        <v>1049.9823912393881</v>
      </c>
      <c r="H26" s="243">
        <f t="shared" si="4"/>
        <v>468.63144914544182</v>
      </c>
      <c r="I26" s="243">
        <f t="shared" si="4"/>
        <v>558.63144914544182</v>
      </c>
      <c r="J26" s="243">
        <f t="shared" si="4"/>
        <v>448.98239123938811</v>
      </c>
      <c r="K26" s="243">
        <f t="shared" si="4"/>
        <v>916.63144914544182</v>
      </c>
      <c r="L26" s="243">
        <f t="shared" si="4"/>
        <v>1120.6314491454418</v>
      </c>
      <c r="M26" s="243">
        <f t="shared" si="4"/>
        <v>940.63144914544182</v>
      </c>
      <c r="N26" s="243">
        <f t="shared" si="4"/>
        <v>1318.6314491454418</v>
      </c>
      <c r="O26" s="243">
        <f t="shared" si="4"/>
        <v>921.2805070514969</v>
      </c>
      <c r="P26" s="243">
        <f t="shared" si="4"/>
        <v>987.2805070514969</v>
      </c>
      <c r="Q26" s="243">
        <f t="shared" si="4"/>
        <v>1132.2805070514969</v>
      </c>
      <c r="R26" s="243">
        <f t="shared" si="4"/>
        <v>1001.2805070514969</v>
      </c>
      <c r="S26" s="243">
        <f t="shared" si="4"/>
        <v>901.2805070514969</v>
      </c>
      <c r="T26" s="243">
        <f t="shared" si="4"/>
        <v>735.2805070514969</v>
      </c>
      <c r="U26" s="243">
        <f t="shared" si="4"/>
        <v>668.2805070514969</v>
      </c>
      <c r="V26" s="243">
        <f t="shared" si="4"/>
        <v>829.2805070514969</v>
      </c>
      <c r="W26" s="243">
        <f t="shared" si="4"/>
        <v>871.2805070514969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206</v>
      </c>
      <c r="C27" s="284">
        <f t="shared" si="5"/>
        <v>648.12467287635627</v>
      </c>
      <c r="D27" s="284">
        <f t="shared" si="5"/>
        <v>1734.1246728763563</v>
      </c>
      <c r="E27" s="284">
        <f t="shared" si="5"/>
        <v>414.24934575271345</v>
      </c>
      <c r="F27" s="284">
        <f t="shared" si="5"/>
        <v>648.24934575271345</v>
      </c>
      <c r="G27" s="284">
        <f t="shared" si="5"/>
        <v>448.24934575271345</v>
      </c>
      <c r="H27" s="284">
        <f t="shared" si="5"/>
        <v>1098.2493457527135</v>
      </c>
      <c r="I27" s="284">
        <f t="shared" si="5"/>
        <v>554.498691505426</v>
      </c>
      <c r="J27" s="284">
        <f t="shared" si="5"/>
        <v>655.97401862906918</v>
      </c>
      <c r="K27" s="284">
        <f t="shared" si="5"/>
        <v>1222.3740186290697</v>
      </c>
      <c r="L27" s="284">
        <f t="shared" si="5"/>
        <v>322.37401862906972</v>
      </c>
      <c r="M27" s="284">
        <f t="shared" si="5"/>
        <v>1894.3740186290697</v>
      </c>
      <c r="N27" s="284">
        <f t="shared" si="5"/>
        <v>2291.5740186290695</v>
      </c>
      <c r="O27" s="284">
        <f t="shared" si="5"/>
        <v>1952.2493457527135</v>
      </c>
      <c r="P27" s="284">
        <f t="shared" si="5"/>
        <v>1569.4493457527133</v>
      </c>
      <c r="Q27" s="284">
        <f t="shared" si="5"/>
        <v>602.89869150542654</v>
      </c>
      <c r="R27" s="284">
        <f t="shared" si="5"/>
        <v>602.89869150542654</v>
      </c>
      <c r="S27" s="284">
        <f t="shared" si="5"/>
        <v>900.09869150542727</v>
      </c>
      <c r="T27" s="284">
        <f t="shared" si="5"/>
        <v>466.62336438178318</v>
      </c>
      <c r="U27" s="284">
        <f t="shared" si="5"/>
        <v>1952.6233643817832</v>
      </c>
      <c r="V27" s="284">
        <f t="shared" si="5"/>
        <v>2844.2233643817831</v>
      </c>
      <c r="W27" s="284">
        <f t="shared" si="5"/>
        <v>2547.0233643817833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370</v>
      </c>
      <c r="C28" s="244">
        <f t="shared" si="6"/>
        <v>335.24372060197402</v>
      </c>
      <c r="D28" s="244">
        <f t="shared" si="6"/>
        <v>450.80908334006995</v>
      </c>
      <c r="E28" s="244">
        <f t="shared" si="6"/>
        <v>335.0528039420451</v>
      </c>
      <c r="F28" s="244">
        <f t="shared" si="6"/>
        <v>425.61816668014103</v>
      </c>
      <c r="G28" s="244">
        <f t="shared" si="6"/>
        <v>365.30456865116412</v>
      </c>
      <c r="H28" s="244">
        <f t="shared" si="6"/>
        <v>537.46621078728504</v>
      </c>
      <c r="I28" s="244">
        <f t="shared" si="6"/>
        <v>519.68352941823696</v>
      </c>
      <c r="J28" s="244">
        <f t="shared" si="6"/>
        <v>547.18352941823696</v>
      </c>
      <c r="K28" s="244">
        <f t="shared" si="6"/>
        <v>514.90084804918911</v>
      </c>
      <c r="L28" s="244">
        <f t="shared" si="6"/>
        <v>527.90084804918911</v>
      </c>
      <c r="M28" s="244">
        <f t="shared" si="6"/>
        <v>487.61816668014103</v>
      </c>
      <c r="N28" s="244">
        <f t="shared" si="6"/>
        <v>492.61816668014103</v>
      </c>
      <c r="O28" s="244">
        <f t="shared" si="6"/>
        <v>572.79048531109288</v>
      </c>
      <c r="P28" s="244">
        <f t="shared" si="6"/>
        <v>383.37336806201188</v>
      </c>
      <c r="Q28" s="244">
        <f t="shared" si="6"/>
        <v>462.52490035671508</v>
      </c>
      <c r="R28" s="244">
        <f t="shared" si="6"/>
        <v>428.0528039420451</v>
      </c>
      <c r="S28" s="244">
        <f t="shared" si="6"/>
        <v>370.57280394204508</v>
      </c>
      <c r="T28" s="244">
        <f t="shared" si="6"/>
        <v>370.57280394204508</v>
      </c>
      <c r="U28" s="244">
        <f t="shared" si="6"/>
        <v>324.51421513425521</v>
      </c>
      <c r="V28" s="244">
        <f t="shared" si="6"/>
        <v>283.30389883255521</v>
      </c>
      <c r="W28" s="244">
        <f t="shared" si="6"/>
        <v>292.16315888651206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860.82218400687873</v>
      </c>
      <c r="C31" s="212">
        <v>843.06895958727432</v>
      </c>
      <c r="D31" s="212">
        <v>736.98572656921749</v>
      </c>
      <c r="E31" s="212">
        <v>728.73361994840923</v>
      </c>
      <c r="F31" s="212">
        <v>725.55700773860713</v>
      </c>
      <c r="G31" s="212">
        <v>734.1075666380051</v>
      </c>
      <c r="H31" s="212">
        <v>731.3562338779019</v>
      </c>
      <c r="I31" s="212">
        <v>771.92648323301796</v>
      </c>
      <c r="J31" s="212">
        <v>765.58744625967324</v>
      </c>
      <c r="K31" s="212">
        <v>691.78417884780731</v>
      </c>
      <c r="L31" s="212">
        <v>721.17171109200342</v>
      </c>
      <c r="M31" s="212">
        <v>634.72639724849523</v>
      </c>
      <c r="N31" s="212">
        <v>588.7271711092003</v>
      </c>
      <c r="O31" s="212">
        <v>547.49776440240748</v>
      </c>
      <c r="P31" s="212">
        <v>552.05313843508168</v>
      </c>
      <c r="Q31" s="212">
        <v>635.39269131556307</v>
      </c>
      <c r="R31" s="212">
        <v>664.46001719690457</v>
      </c>
      <c r="S31" s="212">
        <v>655.56569217540834</v>
      </c>
      <c r="T31" s="212">
        <v>683.79896818572649</v>
      </c>
      <c r="U31" s="212">
        <v>621.49131556319855</v>
      </c>
      <c r="V31" s="212">
        <v>591.18478073946687</v>
      </c>
      <c r="W31" s="212">
        <v>593.28667239896822</v>
      </c>
      <c r="DA31" s="109" t="s">
        <v>1421</v>
      </c>
    </row>
    <row r="32" spans="1:105" ht="12" customHeight="1" x14ac:dyDescent="0.25">
      <c r="A32" s="24" t="s">
        <v>30</v>
      </c>
      <c r="B32" s="215">
        <v>54.24901117798796</v>
      </c>
      <c r="C32" s="215">
        <v>56.448839208942381</v>
      </c>
      <c r="D32" s="215">
        <v>39.058469475494412</v>
      </c>
      <c r="E32" s="215">
        <v>37.207394668959587</v>
      </c>
      <c r="F32" s="215">
        <v>37.207394668959587</v>
      </c>
      <c r="G32" s="215">
        <v>34.62785898538263</v>
      </c>
      <c r="H32" s="215">
        <v>32.22751504729149</v>
      </c>
      <c r="I32" s="215">
        <v>44.695270851246782</v>
      </c>
      <c r="J32" s="215">
        <v>38.819604471195191</v>
      </c>
      <c r="K32" s="215">
        <v>33.713069647463463</v>
      </c>
      <c r="L32" s="215">
        <v>36.323731728288912</v>
      </c>
      <c r="M32" s="215">
        <v>33.987704213241621</v>
      </c>
      <c r="N32" s="215">
        <v>33.378675838349103</v>
      </c>
      <c r="O32" s="215">
        <v>28.74514187446259</v>
      </c>
      <c r="P32" s="215">
        <v>34.062424763542559</v>
      </c>
      <c r="Q32" s="215">
        <v>32.868013757523642</v>
      </c>
      <c r="R32" s="215">
        <v>34.288564058469483</v>
      </c>
      <c r="S32" s="215">
        <v>40.833877901977637</v>
      </c>
      <c r="T32" s="215">
        <v>43.672484952708508</v>
      </c>
      <c r="U32" s="215">
        <v>25.476784178847801</v>
      </c>
      <c r="V32" s="215">
        <v>22.834221840068789</v>
      </c>
      <c r="W32" s="215">
        <v>23.559501289767841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32.716938950988819</v>
      </c>
      <c r="C33" s="206">
        <f t="shared" si="7"/>
        <v>29.87953568357695</v>
      </c>
      <c r="D33" s="206">
        <f t="shared" si="7"/>
        <v>18.02794496990542</v>
      </c>
      <c r="E33" s="206">
        <f t="shared" si="7"/>
        <v>18.95709372312983</v>
      </c>
      <c r="F33" s="206">
        <f t="shared" si="7"/>
        <v>16.948409286328456</v>
      </c>
      <c r="G33" s="206">
        <f t="shared" si="7"/>
        <v>17.927687016337053</v>
      </c>
      <c r="H33" s="206">
        <f t="shared" si="7"/>
        <v>25.761822871883055</v>
      </c>
      <c r="I33" s="206">
        <f t="shared" si="7"/>
        <v>26.690885640584696</v>
      </c>
      <c r="J33" s="206">
        <f t="shared" si="7"/>
        <v>29.583319002579536</v>
      </c>
      <c r="K33" s="206">
        <f t="shared" si="7"/>
        <v>23.913069647463452</v>
      </c>
      <c r="L33" s="206">
        <f t="shared" si="7"/>
        <v>22.933791917454855</v>
      </c>
      <c r="M33" s="206">
        <f t="shared" si="7"/>
        <v>24.944883920894235</v>
      </c>
      <c r="N33" s="206">
        <f t="shared" si="7"/>
        <v>20.172742906276866</v>
      </c>
      <c r="O33" s="206">
        <f t="shared" si="7"/>
        <v>11.182545141874462</v>
      </c>
      <c r="P33" s="206">
        <f t="shared" si="7"/>
        <v>13.198452278589853</v>
      </c>
      <c r="Q33" s="206">
        <f t="shared" si="7"/>
        <v>9.6631126397248472</v>
      </c>
      <c r="R33" s="206">
        <f t="shared" si="7"/>
        <v>10.382975064488393</v>
      </c>
      <c r="S33" s="206">
        <f t="shared" si="7"/>
        <v>12.27901977644024</v>
      </c>
      <c r="T33" s="206">
        <f t="shared" si="7"/>
        <v>6.1581255374032668</v>
      </c>
      <c r="U33" s="206">
        <f t="shared" si="7"/>
        <v>6.5680137575236461</v>
      </c>
      <c r="V33" s="206">
        <f t="shared" si="7"/>
        <v>10.272398968185726</v>
      </c>
      <c r="W33" s="206">
        <f t="shared" si="7"/>
        <v>4.7012897678417875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1.07944969905417</v>
      </c>
      <c r="C35" s="206">
        <v>1.07944969905417</v>
      </c>
      <c r="D35" s="206">
        <v>1.07944969905417</v>
      </c>
      <c r="E35" s="206">
        <v>1.07944969905417</v>
      </c>
      <c r="F35" s="206">
        <v>1.07944969905417</v>
      </c>
      <c r="G35" s="206">
        <v>1.07944969905417</v>
      </c>
      <c r="H35" s="206">
        <v>1.07944969905417</v>
      </c>
      <c r="I35" s="206">
        <v>1.07944969905417</v>
      </c>
      <c r="J35" s="206">
        <v>1.07944969905417</v>
      </c>
      <c r="K35" s="206">
        <v>2.1589853826311258</v>
      </c>
      <c r="L35" s="206">
        <v>2.1589853826311258</v>
      </c>
      <c r="M35" s="206">
        <v>2.1589853826311258</v>
      </c>
      <c r="N35" s="206">
        <v>2.1589853826311258</v>
      </c>
      <c r="O35" s="206">
        <v>2.1589853826311258</v>
      </c>
      <c r="P35" s="206">
        <v>1.07944969905417</v>
      </c>
      <c r="Q35" s="206">
        <v>0.34204643164230442</v>
      </c>
      <c r="R35" s="206">
        <v>0.59802235597592435</v>
      </c>
      <c r="S35" s="206">
        <v>0.54402407566638</v>
      </c>
      <c r="T35" s="206">
        <v>0.49011177987962162</v>
      </c>
      <c r="U35" s="206">
        <v>0.42639724849527078</v>
      </c>
      <c r="V35" s="206">
        <v>0.41668099742046433</v>
      </c>
      <c r="W35" s="206">
        <v>0.76208082545141864</v>
      </c>
      <c r="DA35" s="71" t="s">
        <v>1424</v>
      </c>
    </row>
    <row r="36" spans="1:105" ht="12" customHeight="1" x14ac:dyDescent="0.25">
      <c r="A36" s="18" t="s">
        <v>69</v>
      </c>
      <c r="B36" s="206">
        <v>6.1765262252794493</v>
      </c>
      <c r="C36" s="206">
        <v>8.2354256233877905</v>
      </c>
      <c r="D36" s="206">
        <v>6.1765262252794493</v>
      </c>
      <c r="E36" s="206">
        <v>5.1471195184866714</v>
      </c>
      <c r="F36" s="206">
        <v>4.1177128116938952</v>
      </c>
      <c r="G36" s="206">
        <v>4.1177128116938952</v>
      </c>
      <c r="H36" s="206">
        <v>4.1177128116938952</v>
      </c>
      <c r="I36" s="206">
        <v>3.0883061049011178</v>
      </c>
      <c r="J36" s="206">
        <v>2.0636285468615649</v>
      </c>
      <c r="K36" s="206">
        <v>4.1272570937231299</v>
      </c>
      <c r="L36" s="206">
        <v>4.1272570937231299</v>
      </c>
      <c r="M36" s="206">
        <v>5.1590713671539117</v>
      </c>
      <c r="N36" s="206">
        <v>5.1590713671539117</v>
      </c>
      <c r="O36" s="206">
        <v>4.1272570937231299</v>
      </c>
      <c r="P36" s="206">
        <v>7.2226999140154771</v>
      </c>
      <c r="Q36" s="206">
        <v>4.6078245915735163</v>
      </c>
      <c r="R36" s="206">
        <v>5.0794496990541704</v>
      </c>
      <c r="S36" s="206">
        <v>6.3940670679277716</v>
      </c>
      <c r="T36" s="206">
        <v>5.6680137575236449</v>
      </c>
      <c r="U36" s="206">
        <v>6.0394668959587277</v>
      </c>
      <c r="V36" s="206">
        <v>9.7895958727429058</v>
      </c>
      <c r="W36" s="206">
        <v>3.9350816852966459</v>
      </c>
      <c r="DA36" s="71" t="s">
        <v>1425</v>
      </c>
    </row>
    <row r="37" spans="1:105" ht="12" customHeight="1" x14ac:dyDescent="0.25">
      <c r="A37" s="18" t="s">
        <v>70</v>
      </c>
      <c r="B37" s="206">
        <v>25.4609630266552</v>
      </c>
      <c r="C37" s="206">
        <v>20.56466036113499</v>
      </c>
      <c r="D37" s="206">
        <v>10.771969045571799</v>
      </c>
      <c r="E37" s="206">
        <v>12.73052450558899</v>
      </c>
      <c r="F37" s="206">
        <v>11.751246775580389</v>
      </c>
      <c r="G37" s="206">
        <v>12.73052450558899</v>
      </c>
      <c r="H37" s="206">
        <v>20.56466036113499</v>
      </c>
      <c r="I37" s="206">
        <v>22.523129836629408</v>
      </c>
      <c r="J37" s="206">
        <v>26.440240756663801</v>
      </c>
      <c r="K37" s="206">
        <v>17.626827171109198</v>
      </c>
      <c r="L37" s="206">
        <v>16.647549441100601</v>
      </c>
      <c r="M37" s="206">
        <v>17.626827171109198</v>
      </c>
      <c r="N37" s="206">
        <v>12.85468615649183</v>
      </c>
      <c r="O37" s="206">
        <v>4.8963026655202064</v>
      </c>
      <c r="P37" s="206">
        <v>4.8963026655202064</v>
      </c>
      <c r="Q37" s="206">
        <v>4.7132416165090278</v>
      </c>
      <c r="R37" s="206">
        <v>4.7034393809114361</v>
      </c>
      <c r="S37" s="206">
        <v>5.3409286328460874</v>
      </c>
      <c r="T37" s="206">
        <v>0</v>
      </c>
      <c r="U37" s="206">
        <v>0</v>
      </c>
      <c r="V37" s="206">
        <v>0</v>
      </c>
      <c r="W37" s="206">
        <v>0</v>
      </c>
      <c r="DA37" s="71" t="s">
        <v>1426</v>
      </c>
    </row>
    <row r="38" spans="1:105" ht="12" customHeight="1" x14ac:dyDescent="0.25">
      <c r="A38" s="18" t="s">
        <v>34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2.0636285468615648E-3</v>
      </c>
      <c r="S38" s="206">
        <v>0</v>
      </c>
      <c r="T38" s="206">
        <v>0</v>
      </c>
      <c r="U38" s="206">
        <v>0.1021496130696475</v>
      </c>
      <c r="V38" s="206">
        <v>6.6122098022355968E-2</v>
      </c>
      <c r="W38" s="206">
        <v>4.1272570937231296E-3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624.69699054170246</v>
      </c>
      <c r="C39" s="206">
        <f t="shared" si="8"/>
        <v>612.87411865864135</v>
      </c>
      <c r="D39" s="206">
        <f t="shared" si="8"/>
        <v>543.91478933791916</v>
      </c>
      <c r="E39" s="206">
        <f t="shared" si="8"/>
        <v>542.94746345657779</v>
      </c>
      <c r="F39" s="206">
        <f t="shared" si="8"/>
        <v>546.02141014617371</v>
      </c>
      <c r="G39" s="206">
        <f t="shared" si="8"/>
        <v>555.22166809974203</v>
      </c>
      <c r="H39" s="206">
        <f t="shared" si="8"/>
        <v>545.9999140154772</v>
      </c>
      <c r="I39" s="206">
        <f t="shared" si="8"/>
        <v>569.62407566638001</v>
      </c>
      <c r="J39" s="206">
        <f t="shared" si="8"/>
        <v>563.41169389509889</v>
      </c>
      <c r="K39" s="206">
        <f t="shared" si="8"/>
        <v>509.11263972484937</v>
      </c>
      <c r="L39" s="206">
        <f t="shared" si="8"/>
        <v>536.56311263972486</v>
      </c>
      <c r="M39" s="206">
        <f t="shared" si="8"/>
        <v>464.87377472055027</v>
      </c>
      <c r="N39" s="206">
        <f t="shared" si="8"/>
        <v>429.2762682717111</v>
      </c>
      <c r="O39" s="206">
        <f t="shared" si="8"/>
        <v>402.53516766981937</v>
      </c>
      <c r="P39" s="206">
        <f t="shared" si="8"/>
        <v>404.44832330180571</v>
      </c>
      <c r="Q39" s="206">
        <f t="shared" si="8"/>
        <v>485.54445399828018</v>
      </c>
      <c r="R39" s="206">
        <f t="shared" si="8"/>
        <v>502.90739466895963</v>
      </c>
      <c r="S39" s="206">
        <f t="shared" si="8"/>
        <v>487.81126397248488</v>
      </c>
      <c r="T39" s="206">
        <f t="shared" si="8"/>
        <v>517.1073946689595</v>
      </c>
      <c r="U39" s="206">
        <f t="shared" si="8"/>
        <v>483.1613069647463</v>
      </c>
      <c r="V39" s="206">
        <f t="shared" si="8"/>
        <v>456.72562338779022</v>
      </c>
      <c r="W39" s="206">
        <f t="shared" si="8"/>
        <v>461.41332760103182</v>
      </c>
      <c r="DA39" s="71"/>
    </row>
    <row r="40" spans="1:105" ht="12" customHeight="1" x14ac:dyDescent="0.25">
      <c r="A40" s="18" t="s">
        <v>72</v>
      </c>
      <c r="B40" s="206">
        <v>624.69699054170246</v>
      </c>
      <c r="C40" s="206">
        <v>612.87411865864135</v>
      </c>
      <c r="D40" s="206">
        <v>543.91478933791916</v>
      </c>
      <c r="E40" s="206">
        <v>542.94746345657779</v>
      </c>
      <c r="F40" s="206">
        <v>546.02141014617371</v>
      </c>
      <c r="G40" s="206">
        <v>555.22166809974203</v>
      </c>
      <c r="H40" s="206">
        <v>545.9999140154772</v>
      </c>
      <c r="I40" s="206">
        <v>569.62407566638001</v>
      </c>
      <c r="J40" s="206">
        <v>563.41169389509889</v>
      </c>
      <c r="K40" s="206">
        <v>509.11263972484937</v>
      </c>
      <c r="L40" s="206">
        <v>536.56311263972486</v>
      </c>
      <c r="M40" s="206">
        <v>464.87377472055027</v>
      </c>
      <c r="N40" s="206">
        <v>429.2762682717111</v>
      </c>
      <c r="O40" s="206">
        <v>402.53516766981937</v>
      </c>
      <c r="P40" s="206">
        <v>404.44832330180571</v>
      </c>
      <c r="Q40" s="206">
        <v>485.54445399828018</v>
      </c>
      <c r="R40" s="206">
        <v>502.90739466895963</v>
      </c>
      <c r="S40" s="206">
        <v>487.81126397248488</v>
      </c>
      <c r="T40" s="206">
        <v>517.1073946689595</v>
      </c>
      <c r="U40" s="206">
        <v>483.1613069647463</v>
      </c>
      <c r="V40" s="206">
        <v>456.72562338779022</v>
      </c>
      <c r="W40" s="206">
        <v>461.41332760103182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</v>
      </c>
      <c r="C42" s="206">
        <f t="shared" si="9"/>
        <v>0</v>
      </c>
      <c r="D42" s="206">
        <f t="shared" si="9"/>
        <v>0</v>
      </c>
      <c r="E42" s="206">
        <f t="shared" si="9"/>
        <v>0</v>
      </c>
      <c r="F42" s="206">
        <f t="shared" si="9"/>
        <v>0</v>
      </c>
      <c r="G42" s="206">
        <f t="shared" si="9"/>
        <v>0</v>
      </c>
      <c r="H42" s="206">
        <f t="shared" si="9"/>
        <v>0</v>
      </c>
      <c r="I42" s="206">
        <f t="shared" si="9"/>
        <v>0</v>
      </c>
      <c r="J42" s="206">
        <f t="shared" si="9"/>
        <v>0</v>
      </c>
      <c r="K42" s="206">
        <f t="shared" si="9"/>
        <v>0</v>
      </c>
      <c r="L42" s="206">
        <f t="shared" si="9"/>
        <v>0</v>
      </c>
      <c r="M42" s="206">
        <f t="shared" si="9"/>
        <v>0</v>
      </c>
      <c r="N42" s="206">
        <f t="shared" si="9"/>
        <v>0</v>
      </c>
      <c r="O42" s="206">
        <f t="shared" si="9"/>
        <v>0</v>
      </c>
      <c r="P42" s="206">
        <f t="shared" si="9"/>
        <v>0</v>
      </c>
      <c r="Q42" s="206">
        <f t="shared" si="9"/>
        <v>0</v>
      </c>
      <c r="R42" s="206">
        <f t="shared" si="9"/>
        <v>0</v>
      </c>
      <c r="S42" s="206">
        <f t="shared" si="9"/>
        <v>0</v>
      </c>
      <c r="T42" s="206">
        <f t="shared" si="9"/>
        <v>0</v>
      </c>
      <c r="U42" s="206">
        <f t="shared" si="9"/>
        <v>0</v>
      </c>
      <c r="V42" s="206">
        <f t="shared" si="9"/>
        <v>0</v>
      </c>
      <c r="W42" s="206">
        <f t="shared" si="9"/>
        <v>0</v>
      </c>
      <c r="DA42" s="71"/>
    </row>
    <row r="43" spans="1:105" ht="12" customHeight="1" x14ac:dyDescent="0.25">
      <c r="A43" s="18" t="s">
        <v>73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3.845399828030954</v>
      </c>
      <c r="C49" s="206">
        <v>4.6575236457437663</v>
      </c>
      <c r="D49" s="206">
        <v>3.224419604471195</v>
      </c>
      <c r="E49" s="206">
        <v>2.7944969905417021</v>
      </c>
      <c r="F49" s="206">
        <v>2.507910576096303</v>
      </c>
      <c r="G49" s="206">
        <v>2.7705932932072228</v>
      </c>
      <c r="H49" s="206">
        <v>3.0333619948409281</v>
      </c>
      <c r="I49" s="206">
        <v>0.90765262252794487</v>
      </c>
      <c r="J49" s="206">
        <v>0.23886500429922611</v>
      </c>
      <c r="K49" s="206">
        <v>2.3903697334479789E-2</v>
      </c>
      <c r="L49" s="206">
        <v>7.1625107480653469E-2</v>
      </c>
      <c r="M49" s="206">
        <v>0.42992261392949271</v>
      </c>
      <c r="N49" s="206">
        <v>0.31049011177987962</v>
      </c>
      <c r="O49" s="206">
        <v>4.7807394668959592E-2</v>
      </c>
      <c r="P49" s="206">
        <v>0</v>
      </c>
      <c r="Q49" s="206">
        <v>7.6612209802235598E-2</v>
      </c>
      <c r="R49" s="206">
        <v>8.1599312123817699E-2</v>
      </c>
      <c r="S49" s="206">
        <v>0</v>
      </c>
      <c r="T49" s="206">
        <v>0</v>
      </c>
      <c r="U49" s="206">
        <v>0</v>
      </c>
      <c r="V49" s="206">
        <v>0</v>
      </c>
      <c r="W49" s="206">
        <v>4.1272570937231296E-3</v>
      </c>
      <c r="DA49" s="71" t="s">
        <v>1436</v>
      </c>
    </row>
    <row r="50" spans="1:105" ht="12" customHeight="1" x14ac:dyDescent="0.25">
      <c r="A50" s="21" t="s">
        <v>38</v>
      </c>
      <c r="B50" s="209">
        <v>145.3138435081685</v>
      </c>
      <c r="C50" s="209">
        <v>139.20894239036971</v>
      </c>
      <c r="D50" s="209">
        <v>132.7601031814273</v>
      </c>
      <c r="E50" s="209">
        <v>126.82717110920029</v>
      </c>
      <c r="F50" s="209">
        <v>122.871883061049</v>
      </c>
      <c r="G50" s="209">
        <v>123.5597592433362</v>
      </c>
      <c r="H50" s="209">
        <v>124.33361994840929</v>
      </c>
      <c r="I50" s="209">
        <v>130.00859845227859</v>
      </c>
      <c r="J50" s="209">
        <v>133.5339638865004</v>
      </c>
      <c r="K50" s="209">
        <v>125.02149613069651</v>
      </c>
      <c r="L50" s="209">
        <v>125.2794496990542</v>
      </c>
      <c r="M50" s="209">
        <v>110.4901117798796</v>
      </c>
      <c r="N50" s="209">
        <v>105.58899398108341</v>
      </c>
      <c r="O50" s="209">
        <v>104.9871023215821</v>
      </c>
      <c r="P50" s="209">
        <v>100.3439380911436</v>
      </c>
      <c r="Q50" s="209">
        <v>107.2404987102322</v>
      </c>
      <c r="R50" s="209">
        <v>116.7994840928633</v>
      </c>
      <c r="S50" s="209">
        <v>114.6415305245056</v>
      </c>
      <c r="T50" s="209">
        <v>116.8609630266552</v>
      </c>
      <c r="U50" s="209">
        <v>106.2852106620808</v>
      </c>
      <c r="V50" s="209">
        <v>101.3525365434222</v>
      </c>
      <c r="W50" s="209">
        <v>103.608426483233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860.82218400687862</v>
      </c>
      <c r="C51" s="286">
        <f t="shared" si="10"/>
        <v>843.06895958727432</v>
      </c>
      <c r="D51" s="286">
        <f t="shared" si="10"/>
        <v>736.9857265692176</v>
      </c>
      <c r="E51" s="286">
        <f t="shared" si="10"/>
        <v>728.73361994840934</v>
      </c>
      <c r="F51" s="286">
        <f t="shared" si="10"/>
        <v>725.55700773860724</v>
      </c>
      <c r="G51" s="286">
        <f t="shared" si="10"/>
        <v>734.10756663800521</v>
      </c>
      <c r="H51" s="286">
        <f t="shared" si="10"/>
        <v>731.35623387790201</v>
      </c>
      <c r="I51" s="286">
        <f t="shared" si="10"/>
        <v>771.9264832330183</v>
      </c>
      <c r="J51" s="286">
        <f t="shared" si="10"/>
        <v>765.58744625967324</v>
      </c>
      <c r="K51" s="286">
        <f t="shared" si="10"/>
        <v>691.7841788478072</v>
      </c>
      <c r="L51" s="286">
        <f t="shared" si="10"/>
        <v>721.17171109200331</v>
      </c>
      <c r="M51" s="286">
        <f t="shared" si="10"/>
        <v>634.72639724849512</v>
      </c>
      <c r="N51" s="286">
        <f t="shared" si="10"/>
        <v>588.7271711092003</v>
      </c>
      <c r="O51" s="286">
        <f t="shared" si="10"/>
        <v>547.49776440240771</v>
      </c>
      <c r="P51" s="286">
        <f t="shared" si="10"/>
        <v>552.05313843508156</v>
      </c>
      <c r="Q51" s="286">
        <f t="shared" si="10"/>
        <v>635.39269131556318</v>
      </c>
      <c r="R51" s="286">
        <f t="shared" si="10"/>
        <v>664.46001719690469</v>
      </c>
      <c r="S51" s="286">
        <f t="shared" si="10"/>
        <v>655.56569217540846</v>
      </c>
      <c r="T51" s="286">
        <f t="shared" si="10"/>
        <v>683.79896818572649</v>
      </c>
      <c r="U51" s="286">
        <f t="shared" si="10"/>
        <v>621.49131556319867</v>
      </c>
      <c r="V51" s="286">
        <f t="shared" si="10"/>
        <v>591.18478073946699</v>
      </c>
      <c r="W51" s="286">
        <f t="shared" si="10"/>
        <v>593.28667239896834</v>
      </c>
      <c r="DA51" s="118"/>
    </row>
    <row r="52" spans="1:105" ht="12" customHeight="1" x14ac:dyDescent="0.25">
      <c r="A52" s="51" t="s">
        <v>49</v>
      </c>
      <c r="B52" s="243">
        <f>NMM_fec!B5</f>
        <v>259.19999999999982</v>
      </c>
      <c r="C52" s="243">
        <f>NMM_fec!C5</f>
        <v>256.80618824180482</v>
      </c>
      <c r="D52" s="243">
        <f>NMM_fec!D5</f>
        <v>234.72345567922159</v>
      </c>
      <c r="E52" s="243">
        <f>NMM_fec!E5</f>
        <v>172.07563936983581</v>
      </c>
      <c r="F52" s="243">
        <f>NMM_fec!F5</f>
        <v>174.28061067037191</v>
      </c>
      <c r="G52" s="243">
        <f>NMM_fec!G5</f>
        <v>181.36669634797161</v>
      </c>
      <c r="H52" s="243">
        <f>NMM_fec!H5</f>
        <v>198.80407992059759</v>
      </c>
      <c r="I52" s="243">
        <f>NMM_fec!I5</f>
        <v>191.18301617460679</v>
      </c>
      <c r="J52" s="243">
        <f>NMM_fec!J5</f>
        <v>214.98384050729601</v>
      </c>
      <c r="K52" s="243">
        <f>NMM_fec!K5</f>
        <v>164.23783537486619</v>
      </c>
      <c r="L52" s="243">
        <f>NMM_fec!L5</f>
        <v>151.97110347002359</v>
      </c>
      <c r="M52" s="243">
        <f>NMM_fec!M5</f>
        <v>161.74754205662751</v>
      </c>
      <c r="N52" s="243">
        <f>NMM_fec!N5</f>
        <v>138.6301685140659</v>
      </c>
      <c r="O52" s="243">
        <f>NMM_fec!O5</f>
        <v>143.13734469654111</v>
      </c>
      <c r="P52" s="243">
        <f>NMM_fec!P5</f>
        <v>133.39547084573309</v>
      </c>
      <c r="Q52" s="243">
        <f>NMM_fec!Q5</f>
        <v>127.2189437750218</v>
      </c>
      <c r="R52" s="243">
        <f>NMM_fec!R5</f>
        <v>133.99463873376669</v>
      </c>
      <c r="S52" s="243">
        <f>NMM_fec!S5</f>
        <v>141.2123095673297</v>
      </c>
      <c r="T52" s="243">
        <f>NMM_fec!T5</f>
        <v>150.81671836733449</v>
      </c>
      <c r="U52" s="243">
        <f>NMM_fec!U5</f>
        <v>155.16992559623759</v>
      </c>
      <c r="V52" s="243">
        <f>NMM_fec!V5</f>
        <v>143.4881324727836</v>
      </c>
      <c r="W52" s="243">
        <f>NMM_fec!W5</f>
        <v>139.34483746328979</v>
      </c>
      <c r="DA52" s="83"/>
    </row>
    <row r="53" spans="1:105" ht="12" customHeight="1" x14ac:dyDescent="0.25">
      <c r="A53" s="99" t="s">
        <v>50</v>
      </c>
      <c r="B53" s="284">
        <f>NMM_fec!B48</f>
        <v>242.85735007783481</v>
      </c>
      <c r="C53" s="284">
        <f>NMM_fec!C48</f>
        <v>240.48430114222151</v>
      </c>
      <c r="D53" s="284">
        <f>NMM_fec!D48</f>
        <v>174.27548903899569</v>
      </c>
      <c r="E53" s="284">
        <f>NMM_fec!E48</f>
        <v>255.0322346032379</v>
      </c>
      <c r="F53" s="284">
        <f>NMM_fec!F48</f>
        <v>247.33844257644881</v>
      </c>
      <c r="G53" s="284">
        <f>NMM_fec!G48</f>
        <v>256.6192654107806</v>
      </c>
      <c r="H53" s="284">
        <f>NMM_fec!H48</f>
        <v>215.9979793553523</v>
      </c>
      <c r="I53" s="284">
        <f>NMM_fec!I48</f>
        <v>281.46761145995129</v>
      </c>
      <c r="J53" s="284">
        <f>NMM_fec!J48</f>
        <v>254.84911237134929</v>
      </c>
      <c r="K53" s="284">
        <f>NMM_fec!K48</f>
        <v>227.31825314834811</v>
      </c>
      <c r="L53" s="284">
        <f>NMM_fec!L48</f>
        <v>278.95141997891369</v>
      </c>
      <c r="M53" s="284">
        <f>NMM_fec!M48</f>
        <v>190.60904400163409</v>
      </c>
      <c r="N53" s="284">
        <f>NMM_fec!N48</f>
        <v>173.6611150772215</v>
      </c>
      <c r="O53" s="284">
        <f>NMM_fec!O48</f>
        <v>163.39178188268801</v>
      </c>
      <c r="P53" s="284">
        <f>NMM_fec!P48</f>
        <v>176.86624218622219</v>
      </c>
      <c r="Q53" s="284">
        <f>NMM_fec!Q48</f>
        <v>263.26849167254738</v>
      </c>
      <c r="R53" s="284">
        <f>NMM_fec!R48</f>
        <v>276.73293153890012</v>
      </c>
      <c r="S53" s="284">
        <f>NMM_fec!S48</f>
        <v>252.46078945052969</v>
      </c>
      <c r="T53" s="284">
        <f>NMM_fec!T48</f>
        <v>284.50693742345749</v>
      </c>
      <c r="U53" s="284">
        <f>NMM_fec!U48</f>
        <v>213.15231340204039</v>
      </c>
      <c r="V53" s="284">
        <f>NMM_fec!V48</f>
        <v>181.44288079855889</v>
      </c>
      <c r="W53" s="284">
        <f>NMM_fec!W48</f>
        <v>194.705002910877</v>
      </c>
      <c r="DA53" s="94"/>
    </row>
    <row r="54" spans="1:105" ht="12" customHeight="1" x14ac:dyDescent="0.25">
      <c r="A54" s="52" t="s">
        <v>51</v>
      </c>
      <c r="B54" s="244">
        <f>NMM_fec!B99</f>
        <v>358.76483392904402</v>
      </c>
      <c r="C54" s="244">
        <f>NMM_fec!C99</f>
        <v>345.77847020324799</v>
      </c>
      <c r="D54" s="244">
        <f>NMM_fec!D99</f>
        <v>327.98678185100027</v>
      </c>
      <c r="E54" s="244">
        <f>NMM_fec!E99</f>
        <v>301.62574597533569</v>
      </c>
      <c r="F54" s="244">
        <f>NMM_fec!F99</f>
        <v>303.93795449178651</v>
      </c>
      <c r="G54" s="244">
        <f>NMM_fec!G99</f>
        <v>296.12160487925303</v>
      </c>
      <c r="H54" s="244">
        <f>NMM_fec!H99</f>
        <v>316.55417460195218</v>
      </c>
      <c r="I54" s="244">
        <f>NMM_fec!I99</f>
        <v>299.27585559846023</v>
      </c>
      <c r="J54" s="244">
        <f>NMM_fec!J99</f>
        <v>295.75449338102788</v>
      </c>
      <c r="K54" s="244">
        <f>NMM_fec!K99</f>
        <v>300.22809032459298</v>
      </c>
      <c r="L54" s="244">
        <f>NMM_fec!L99</f>
        <v>290.24918764306608</v>
      </c>
      <c r="M54" s="244">
        <f>NMM_fec!M99</f>
        <v>282.36981119023352</v>
      </c>
      <c r="N54" s="244">
        <f>NMM_fec!N99</f>
        <v>276.43588751791287</v>
      </c>
      <c r="O54" s="244">
        <f>NMM_fec!O99</f>
        <v>240.9686378231786</v>
      </c>
      <c r="P54" s="244">
        <f>NMM_fec!P99</f>
        <v>241.7914254031262</v>
      </c>
      <c r="Q54" s="244">
        <f>NMM_fec!Q99</f>
        <v>244.90525586799399</v>
      </c>
      <c r="R54" s="244">
        <f>NMM_fec!R99</f>
        <v>253.73244692423791</v>
      </c>
      <c r="S54" s="244">
        <f>NMM_fec!S99</f>
        <v>261.89259315754907</v>
      </c>
      <c r="T54" s="244">
        <f>NMM_fec!T99</f>
        <v>248.47531239493449</v>
      </c>
      <c r="U54" s="244">
        <f>NMM_fec!U99</f>
        <v>253.16907656492069</v>
      </c>
      <c r="V54" s="244">
        <f>NMM_fec!V99</f>
        <v>266.25376746812441</v>
      </c>
      <c r="W54" s="244">
        <f>NMM_fec!W99</f>
        <v>259.23683202480152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3278.5154254796657</v>
      </c>
      <c r="C56" s="205">
        <f t="shared" si="11"/>
        <v>3359.3552114335826</v>
      </c>
      <c r="D56" s="205">
        <f t="shared" si="11"/>
        <v>3018.4155189724552</v>
      </c>
      <c r="E56" s="205">
        <f t="shared" si="11"/>
        <v>2963.97430237359</v>
      </c>
      <c r="F56" s="205">
        <f t="shared" si="11"/>
        <v>2991.4419972275309</v>
      </c>
      <c r="G56" s="205">
        <f t="shared" si="11"/>
        <v>3027.4493309699342</v>
      </c>
      <c r="H56" s="205">
        <f t="shared" si="11"/>
        <v>2974.8370357348567</v>
      </c>
      <c r="I56" s="205">
        <f t="shared" si="11"/>
        <v>3106.6269195678551</v>
      </c>
      <c r="J56" s="205">
        <f t="shared" si="11"/>
        <v>3099.2993283929063</v>
      </c>
      <c r="K56" s="205">
        <f t="shared" si="11"/>
        <v>2832.3582722487531</v>
      </c>
      <c r="L56" s="205">
        <f t="shared" si="11"/>
        <v>2894.9534239792292</v>
      </c>
      <c r="M56" s="205">
        <f t="shared" si="11"/>
        <v>2797.8514437732028</v>
      </c>
      <c r="N56" s="205">
        <f t="shared" si="11"/>
        <v>2687.4924231493251</v>
      </c>
      <c r="O56" s="205">
        <f t="shared" si="11"/>
        <v>2513.9072182093141</v>
      </c>
      <c r="P56" s="205">
        <f t="shared" si="11"/>
        <v>2626.8237104555574</v>
      </c>
      <c r="Q56" s="205">
        <f t="shared" si="11"/>
        <v>2768.8910482242027</v>
      </c>
      <c r="R56" s="205">
        <f t="shared" si="11"/>
        <v>2865.3784686221843</v>
      </c>
      <c r="S56" s="205">
        <f t="shared" si="11"/>
        <v>2992.7580629360245</v>
      </c>
      <c r="T56" s="205">
        <f t="shared" si="11"/>
        <v>2919.5465384251715</v>
      </c>
      <c r="U56" s="205">
        <f t="shared" si="11"/>
        <v>2421.1948985957479</v>
      </c>
      <c r="V56" s="205">
        <f t="shared" si="11"/>
        <v>2275.9621926017644</v>
      </c>
      <c r="W56" s="205">
        <f t="shared" si="11"/>
        <v>2336.1768783252664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1813.9218994779008</v>
      </c>
      <c r="C57" s="215">
        <f>(NMM_emi!C5-NMM_emi!C46)+(NMM_emi!C48-NMM_emi!C97)+(NMM_emi!C99-NMM_emi!C128)</f>
        <v>1786.2127574375795</v>
      </c>
      <c r="D57" s="215">
        <f>(NMM_emi!D5-NMM_emi!D46)+(NMM_emi!D48-NMM_emi!D97)+(NMM_emi!D99-NMM_emi!D128)</f>
        <v>1510.7352173982872</v>
      </c>
      <c r="E57" s="215">
        <f>(NMM_emi!E5-NMM_emi!E46)+(NMM_emi!E48-NMM_emi!E97)+(NMM_emi!E99-NMM_emi!E128)</f>
        <v>1505.3420347184226</v>
      </c>
      <c r="F57" s="215">
        <f>(NMM_emi!F5-NMM_emi!F46)+(NMM_emi!F48-NMM_emi!F97)+(NMM_emi!F99-NMM_emi!F128)</f>
        <v>1506.195023037943</v>
      </c>
      <c r="G57" s="215">
        <f>(NMM_emi!G5-NMM_emi!G46)+(NMM_emi!G48-NMM_emi!G97)+(NMM_emi!G99-NMM_emi!G128)</f>
        <v>1517.584785118006</v>
      </c>
      <c r="H57" s="215">
        <f>(NMM_emi!H5-NMM_emi!H46)+(NMM_emi!H48-NMM_emi!H97)+(NMM_emi!H99-NMM_emi!H128)</f>
        <v>1513.3362515980489</v>
      </c>
      <c r="I57" s="215">
        <f>(NMM_emi!I5-NMM_emi!I46)+(NMM_emi!I48-NMM_emi!I97)+(NMM_emi!I99-NMM_emi!I128)</f>
        <v>1628.4272921980601</v>
      </c>
      <c r="J57" s="215">
        <f>(NMM_emi!J5-NMM_emi!J46)+(NMM_emi!J48-NMM_emi!J97)+(NMM_emi!J99-NMM_emi!J128)</f>
        <v>1599.7467585579525</v>
      </c>
      <c r="K57" s="215">
        <f>(NMM_emi!K5-NMM_emi!K46)+(NMM_emi!K48-NMM_emi!K97)+(NMM_emi!K99-NMM_emi!K128)</f>
        <v>1426.1072900380236</v>
      </c>
      <c r="L57" s="215">
        <f>(NMM_emi!L5-NMM_emi!L46)+(NMM_emi!L48-NMM_emi!L97)+(NMM_emi!L99-NMM_emi!L128)</f>
        <v>1498.369899238385</v>
      </c>
      <c r="M57" s="215">
        <f>(NMM_emi!M5-NMM_emi!M46)+(NMM_emi!M48-NMM_emi!M97)+(NMM_emi!M99-NMM_emi!M128)</f>
        <v>1326.2510692784808</v>
      </c>
      <c r="N57" s="215">
        <f>(NMM_emi!N5-NMM_emi!N46)+(NMM_emi!N48-NMM_emi!N97)+(NMM_emi!N99-NMM_emi!N128)</f>
        <v>1223.6679824377468</v>
      </c>
      <c r="O57" s="215">
        <f>(NMM_emi!O5-NMM_emi!O46)+(NMM_emi!O48-NMM_emi!O97)+(NMM_emi!O99-NMM_emi!O128)</f>
        <v>1106.5255937982852</v>
      </c>
      <c r="P57" s="215">
        <f>(NMM_emi!P5-NMM_emi!P46)+(NMM_emi!P48-NMM_emi!P97)+(NMM_emi!P99-NMM_emi!P128)</f>
        <v>1140.5709946785075</v>
      </c>
      <c r="Q57" s="215">
        <f>(NMM_emi!Q5-NMM_emi!Q46)+(NMM_emi!Q48-NMM_emi!Q97)+(NMM_emi!Q99-NMM_emi!Q128)</f>
        <v>1314.8338345182347</v>
      </c>
      <c r="R57" s="215">
        <f>(NMM_emi!R5-NMM_emi!R46)+(NMM_emi!R48-NMM_emi!R97)+(NMM_emi!R99-NMM_emi!R128)</f>
        <v>1363.9525639178635</v>
      </c>
      <c r="S57" s="215">
        <f>(NMM_emi!S5-NMM_emi!S46)+(NMM_emi!S48-NMM_emi!S97)+(NMM_emi!S99-NMM_emi!S128)</f>
        <v>1362.6085625976193</v>
      </c>
      <c r="T57" s="215">
        <f>(NMM_emi!T5-NMM_emi!T46)+(NMM_emi!T48-NMM_emi!T97)+(NMM_emi!T99-NMM_emi!T128)</f>
        <v>1424.3283172774895</v>
      </c>
      <c r="U57" s="215">
        <f>(NMM_emi!U5-NMM_emi!U46)+(NMM_emi!U48-NMM_emi!U97)+(NMM_emi!U99-NMM_emi!U128)</f>
        <v>1268.74039895855</v>
      </c>
      <c r="V57" s="215">
        <f>(NMM_emi!V5-NMM_emi!V46)+(NMM_emi!V48-NMM_emi!V97)+(NMM_emi!V99-NMM_emi!V128)</f>
        <v>1206.3418102783126</v>
      </c>
      <c r="W57" s="215">
        <f>(NMM_emi!W5-NMM_emi!W46)+(NMM_emi!W48-NMM_emi!W97)+(NMM_emi!W99-NMM_emi!W128)</f>
        <v>1203.1733588375505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1464.593526001765</v>
      </c>
      <c r="C58" s="206">
        <f>NMM_emi!C46+NMM_emi!C97+NMM_emi!C128</f>
        <v>1573.142453996003</v>
      </c>
      <c r="D58" s="206">
        <f>NMM_emi!D46+NMM_emi!D97+NMM_emi!D128</f>
        <v>1507.680301574168</v>
      </c>
      <c r="E58" s="206">
        <f>NMM_emi!E46+NMM_emi!E97+NMM_emi!E128</f>
        <v>1458.6322676551677</v>
      </c>
      <c r="F58" s="206">
        <f>NMM_emi!F46+NMM_emi!F97+NMM_emi!F128</f>
        <v>1485.2469741895882</v>
      </c>
      <c r="G58" s="206">
        <f>NMM_emi!G46+NMM_emi!G97+NMM_emi!G128</f>
        <v>1509.8645458519281</v>
      </c>
      <c r="H58" s="206">
        <f>NMM_emi!H46+NMM_emi!H97+NMM_emi!H128</f>
        <v>1461.5007841368079</v>
      </c>
      <c r="I58" s="206">
        <f>NMM_emi!I46+NMM_emi!I97+NMM_emi!I128</f>
        <v>1478.1996273697951</v>
      </c>
      <c r="J58" s="206">
        <f>NMM_emi!J46+NMM_emi!J97+NMM_emi!J128</f>
        <v>1499.5525698349541</v>
      </c>
      <c r="K58" s="206">
        <f>NMM_emi!K46+NMM_emi!K97+NMM_emi!K128</f>
        <v>1406.2509822107295</v>
      </c>
      <c r="L58" s="206">
        <f>NMM_emi!L46+NMM_emi!L97+NMM_emi!L128</f>
        <v>1396.583524740844</v>
      </c>
      <c r="M58" s="206">
        <f>NMM_emi!M46+NMM_emi!M97+NMM_emi!M128</f>
        <v>1471.600374494722</v>
      </c>
      <c r="N58" s="206">
        <f>NMM_emi!N46+NMM_emi!N97+NMM_emi!N128</f>
        <v>1463.8244407115785</v>
      </c>
      <c r="O58" s="206">
        <f>NMM_emi!O46+NMM_emi!O97+NMM_emi!O128</f>
        <v>1407.3816244110292</v>
      </c>
      <c r="P58" s="206">
        <f>NMM_emi!P46+NMM_emi!P97+NMM_emi!P128</f>
        <v>1486.2527157770501</v>
      </c>
      <c r="Q58" s="206">
        <f>NMM_emi!Q46+NMM_emi!Q97+NMM_emi!Q128</f>
        <v>1454.0572137059678</v>
      </c>
      <c r="R58" s="206">
        <f>NMM_emi!R46+NMM_emi!R97+NMM_emi!R128</f>
        <v>1501.4259047043211</v>
      </c>
      <c r="S58" s="206">
        <f>NMM_emi!S46+NMM_emi!S97+NMM_emi!S128</f>
        <v>1630.1495003384052</v>
      </c>
      <c r="T58" s="206">
        <f>NMM_emi!T46+NMM_emi!T97+NMM_emi!T128</f>
        <v>1495.218221147682</v>
      </c>
      <c r="U58" s="206">
        <f>NMM_emi!U46+NMM_emi!U97+NMM_emi!U128</f>
        <v>1152.4544996371981</v>
      </c>
      <c r="V58" s="206">
        <f>NMM_emi!V46+NMM_emi!V97+NMM_emi!V128</f>
        <v>1069.6203823234521</v>
      </c>
      <c r="W58" s="206">
        <f>NMM_emi!W46+NMM_emi!W97+NMM_emi!W128</f>
        <v>1133.0035194877159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3278.5154254796653</v>
      </c>
      <c r="C59" s="212">
        <f t="shared" si="12"/>
        <v>3359.3552114335826</v>
      </c>
      <c r="D59" s="212">
        <f t="shared" si="12"/>
        <v>3018.4155189724552</v>
      </c>
      <c r="E59" s="212">
        <f t="shared" si="12"/>
        <v>2963.9743023735905</v>
      </c>
      <c r="F59" s="212">
        <f t="shared" si="12"/>
        <v>2991.4419972275314</v>
      </c>
      <c r="G59" s="212">
        <f t="shared" si="12"/>
        <v>3027.4493309699337</v>
      </c>
      <c r="H59" s="212">
        <f t="shared" si="12"/>
        <v>2974.8370357348572</v>
      </c>
      <c r="I59" s="212">
        <f t="shared" si="12"/>
        <v>3106.6269195678551</v>
      </c>
      <c r="J59" s="212">
        <f t="shared" si="12"/>
        <v>3099.2993283929063</v>
      </c>
      <c r="K59" s="212">
        <f t="shared" si="12"/>
        <v>2832.3582722487536</v>
      </c>
      <c r="L59" s="212">
        <f t="shared" si="12"/>
        <v>2894.9534239792292</v>
      </c>
      <c r="M59" s="212">
        <f t="shared" si="12"/>
        <v>2797.8514437732028</v>
      </c>
      <c r="N59" s="212">
        <f t="shared" si="12"/>
        <v>2687.4924231493251</v>
      </c>
      <c r="O59" s="212">
        <f t="shared" si="12"/>
        <v>2513.9072182093146</v>
      </c>
      <c r="P59" s="212">
        <f t="shared" si="12"/>
        <v>2626.8237104555578</v>
      </c>
      <c r="Q59" s="212">
        <f t="shared" si="12"/>
        <v>2768.8910482242027</v>
      </c>
      <c r="R59" s="212">
        <f t="shared" si="12"/>
        <v>2865.3784686221843</v>
      </c>
      <c r="S59" s="212">
        <f t="shared" si="12"/>
        <v>2992.7580629360245</v>
      </c>
      <c r="T59" s="212">
        <f t="shared" si="12"/>
        <v>2919.5465384251715</v>
      </c>
      <c r="U59" s="212">
        <f t="shared" si="12"/>
        <v>2421.1948985957479</v>
      </c>
      <c r="V59" s="212">
        <f t="shared" si="12"/>
        <v>2275.9621926017649</v>
      </c>
      <c r="W59" s="212">
        <f t="shared" si="12"/>
        <v>2336.1768783252664</v>
      </c>
      <c r="DA59" s="109"/>
    </row>
    <row r="60" spans="1:105" ht="12" customHeight="1" x14ac:dyDescent="0.25">
      <c r="A60" s="51" t="s">
        <v>49</v>
      </c>
      <c r="B60" s="243">
        <f>NMM_emi!B$5</f>
        <v>1208.8592657589129</v>
      </c>
      <c r="C60" s="243">
        <f>NMM_emi!C$5</f>
        <v>1211.3718097921537</v>
      </c>
      <c r="D60" s="243">
        <f>NMM_emi!D$5</f>
        <v>1154.2731836161174</v>
      </c>
      <c r="E60" s="243">
        <f>NMM_emi!E$5</f>
        <v>954.063479520393</v>
      </c>
      <c r="F60" s="243">
        <f>NMM_emi!F$5</f>
        <v>967.82079847936416</v>
      </c>
      <c r="G60" s="243">
        <f>NMM_emi!G$5</f>
        <v>991.86564693117521</v>
      </c>
      <c r="H60" s="243">
        <f>NMM_emi!H$5</f>
        <v>995.15245429053448</v>
      </c>
      <c r="I60" s="243">
        <f>NMM_emi!I$5</f>
        <v>991.71607328547645</v>
      </c>
      <c r="J60" s="243">
        <f>NMM_emi!J$5</f>
        <v>1026.8270373203882</v>
      </c>
      <c r="K60" s="243">
        <f>NMM_emi!K$5</f>
        <v>948.05433101834069</v>
      </c>
      <c r="L60" s="243">
        <f>NMM_emi!L$5</f>
        <v>841.98233145783638</v>
      </c>
      <c r="M60" s="243">
        <f>NMM_emi!M$5</f>
        <v>886.76083366379464</v>
      </c>
      <c r="N60" s="243">
        <f>NMM_emi!N$5</f>
        <v>781.03617528867198</v>
      </c>
      <c r="O60" s="243">
        <f>NMM_emi!O$5</f>
        <v>748.32869044180529</v>
      </c>
      <c r="P60" s="243">
        <f>NMM_emi!P$5</f>
        <v>757.86448933356314</v>
      </c>
      <c r="Q60" s="243">
        <f>NMM_emi!Q$5</f>
        <v>670.72177275098193</v>
      </c>
      <c r="R60" s="243">
        <f>NMM_emi!R$5</f>
        <v>711.7992320055339</v>
      </c>
      <c r="S60" s="243">
        <f>NMM_emi!S$5</f>
        <v>850.86254742514279</v>
      </c>
      <c r="T60" s="243">
        <f>NMM_emi!T$5</f>
        <v>749.81925110747716</v>
      </c>
      <c r="U60" s="243">
        <f>NMM_emi!U$5</f>
        <v>539.2278412012048</v>
      </c>
      <c r="V60" s="243">
        <f>NMM_emi!V$5</f>
        <v>507.2257778124835</v>
      </c>
      <c r="W60" s="243">
        <f>NMM_emi!W$5</f>
        <v>496.33346859235644</v>
      </c>
      <c r="DA60" s="83"/>
    </row>
    <row r="61" spans="1:105" ht="12" customHeight="1" x14ac:dyDescent="0.25">
      <c r="A61" s="99" t="s">
        <v>50</v>
      </c>
      <c r="B61" s="284">
        <f>NMM_emi!B$48</f>
        <v>1263.3336157405126</v>
      </c>
      <c r="C61" s="284">
        <f>NMM_emi!C$48</f>
        <v>1363.7790895019484</v>
      </c>
      <c r="D61" s="284">
        <f>NMM_emi!D$48</f>
        <v>1140.5107136763872</v>
      </c>
      <c r="E61" s="284">
        <f>NMM_emi!E$48</f>
        <v>1328.5967559045148</v>
      </c>
      <c r="F61" s="284">
        <f>NMM_emi!F$48</f>
        <v>1335.5741392297514</v>
      </c>
      <c r="G61" s="284">
        <f>NMM_emi!G$48</f>
        <v>1368.3890893886442</v>
      </c>
      <c r="H61" s="284">
        <f>NMM_emi!H$48</f>
        <v>1275.7157496367715</v>
      </c>
      <c r="I61" s="284">
        <f>NMM_emi!I$48</f>
        <v>1435.6113066120993</v>
      </c>
      <c r="J61" s="284">
        <f>NMM_emi!J$48</f>
        <v>1414.3889585113136</v>
      </c>
      <c r="K61" s="284">
        <f>NMM_emi!K$48</f>
        <v>1227.2333536885719</v>
      </c>
      <c r="L61" s="284">
        <f>NMM_emi!L$48</f>
        <v>1407.9108095508432</v>
      </c>
      <c r="M61" s="284">
        <f>NMM_emi!M$48</f>
        <v>1269.8601340506384</v>
      </c>
      <c r="N61" s="284">
        <f>NMM_emi!N$48</f>
        <v>1284.255023566888</v>
      </c>
      <c r="O61" s="284">
        <f>NMM_emi!O$48</f>
        <v>1244.116984526815</v>
      </c>
      <c r="P61" s="284">
        <f>NMM_emi!P$48</f>
        <v>1330.2642498100186</v>
      </c>
      <c r="Q61" s="284">
        <f>NMM_emi!Q$48</f>
        <v>1542.5536621619194</v>
      </c>
      <c r="R61" s="284">
        <f>NMM_emi!R$48</f>
        <v>1587.3869388433159</v>
      </c>
      <c r="S61" s="284">
        <f>NMM_emi!S$48</f>
        <v>1569.2619409978879</v>
      </c>
      <c r="T61" s="284">
        <f>NMM_emi!T$48</f>
        <v>1632.2592015146329</v>
      </c>
      <c r="U61" s="284">
        <f>NMM_emi!U$48</f>
        <v>1345.0081082430597</v>
      </c>
      <c r="V61" s="284">
        <f>NMM_emi!V$48</f>
        <v>1208.8606616586048</v>
      </c>
      <c r="W61" s="284">
        <f>NMM_emi!W$48</f>
        <v>1293.4656837665198</v>
      </c>
      <c r="DA61" s="94"/>
    </row>
    <row r="62" spans="1:105" ht="12" customHeight="1" x14ac:dyDescent="0.25">
      <c r="A62" s="52" t="s">
        <v>51</v>
      </c>
      <c r="B62" s="244">
        <f>NMM_emi!B$99</f>
        <v>806.3225439802402</v>
      </c>
      <c r="C62" s="244">
        <f>NMM_emi!C$99</f>
        <v>784.20431213948052</v>
      </c>
      <c r="D62" s="244">
        <f>NMM_emi!D$99</f>
        <v>723.63162167995063</v>
      </c>
      <c r="E62" s="244">
        <f>NMM_emi!E$99</f>
        <v>681.31406694868247</v>
      </c>
      <c r="F62" s="244">
        <f>NMM_emi!F$99</f>
        <v>688.04705951841549</v>
      </c>
      <c r="G62" s="244">
        <f>NMM_emi!G$99</f>
        <v>667.19459465011471</v>
      </c>
      <c r="H62" s="244">
        <f>NMM_emi!H$99</f>
        <v>703.96883180755083</v>
      </c>
      <c r="I62" s="244">
        <f>NMM_emi!I$99</f>
        <v>679.29953967027927</v>
      </c>
      <c r="J62" s="244">
        <f>NMM_emi!J$99</f>
        <v>658.08333256120477</v>
      </c>
      <c r="K62" s="244">
        <f>NMM_emi!K$99</f>
        <v>657.07058754184061</v>
      </c>
      <c r="L62" s="244">
        <f>NMM_emi!L$99</f>
        <v>645.06028297054945</v>
      </c>
      <c r="M62" s="244">
        <f>NMM_emi!M$99</f>
        <v>641.23047605876991</v>
      </c>
      <c r="N62" s="244">
        <f>NMM_emi!N$99</f>
        <v>622.20122429376545</v>
      </c>
      <c r="O62" s="244">
        <f>NMM_emi!O$99</f>
        <v>521.46154324069425</v>
      </c>
      <c r="P62" s="244">
        <f>NMM_emi!P$99</f>
        <v>538.69497131197602</v>
      </c>
      <c r="Q62" s="244">
        <f>NMM_emi!Q$99</f>
        <v>555.61561331130122</v>
      </c>
      <c r="R62" s="244">
        <f>NMM_emi!R$99</f>
        <v>566.19229777333476</v>
      </c>
      <c r="S62" s="244">
        <f>NMM_emi!S$99</f>
        <v>572.63357451299362</v>
      </c>
      <c r="T62" s="244">
        <f>NMM_emi!T$99</f>
        <v>537.46808580306163</v>
      </c>
      <c r="U62" s="244">
        <f>NMM_emi!U$99</f>
        <v>536.95894915148369</v>
      </c>
      <c r="V62" s="244">
        <f>NMM_emi!V$99</f>
        <v>559.87575313067634</v>
      </c>
      <c r="W62" s="244">
        <f>NMM_emi!W$99</f>
        <v>546.37772596639024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425.32417876032144</v>
      </c>
      <c r="C65" s="289">
        <f t="shared" si="13"/>
        <v>427.13453604747843</v>
      </c>
      <c r="D65" s="289">
        <f t="shared" si="13"/>
        <v>450.24913929359934</v>
      </c>
      <c r="E65" s="289">
        <f t="shared" si="13"/>
        <v>424.6977383651282</v>
      </c>
      <c r="F65" s="289">
        <f t="shared" si="13"/>
        <v>433.76367174829539</v>
      </c>
      <c r="G65" s="289">
        <f t="shared" si="13"/>
        <v>400.61985056198637</v>
      </c>
      <c r="H65" s="289">
        <f t="shared" si="13"/>
        <v>424.64929667431323</v>
      </c>
      <c r="I65" s="289">
        <f t="shared" si="13"/>
        <v>447.60625444265332</v>
      </c>
      <c r="J65" s="289">
        <f t="shared" si="13"/>
        <v>425.93068063213138</v>
      </c>
      <c r="K65" s="289">
        <f t="shared" si="13"/>
        <v>490.3777348290111</v>
      </c>
      <c r="L65" s="289">
        <f t="shared" si="13"/>
        <v>429.89139388811031</v>
      </c>
      <c r="M65" s="289">
        <f t="shared" si="13"/>
        <v>421.07612406904133</v>
      </c>
      <c r="N65" s="289">
        <f t="shared" si="13"/>
        <v>406.71010223596511</v>
      </c>
      <c r="O65" s="289">
        <f t="shared" si="13"/>
        <v>346.23542576116859</v>
      </c>
      <c r="P65" s="289">
        <f t="shared" si="13"/>
        <v>318.64505120708839</v>
      </c>
      <c r="Q65" s="289">
        <f t="shared" si="13"/>
        <v>359.87380684927456</v>
      </c>
      <c r="R65" s="289">
        <f t="shared" si="13"/>
        <v>406.6633775352912</v>
      </c>
      <c r="S65" s="289">
        <f t="shared" si="13"/>
        <v>413.83459327662462</v>
      </c>
      <c r="T65" s="289">
        <f t="shared" si="13"/>
        <v>419.60584513513038</v>
      </c>
      <c r="U65" s="289">
        <f t="shared" si="13"/>
        <v>447.58070771557573</v>
      </c>
      <c r="V65" s="289">
        <f t="shared" si="13"/>
        <v>483.53704552910779</v>
      </c>
      <c r="W65" s="289">
        <f t="shared" si="13"/>
        <v>515.69748914577144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96.060042355289866</v>
      </c>
      <c r="C66" s="290">
        <f t="shared" si="14"/>
        <v>96.468914002769111</v>
      </c>
      <c r="D66" s="290">
        <f t="shared" si="14"/>
        <v>101.68937848075801</v>
      </c>
      <c r="E66" s="290">
        <f t="shared" si="14"/>
        <v>95.918559942813914</v>
      </c>
      <c r="F66" s="290">
        <f t="shared" si="14"/>
        <v>97.966113287454689</v>
      </c>
      <c r="G66" s="290">
        <f t="shared" si="14"/>
        <v>90.480536341764292</v>
      </c>
      <c r="H66" s="290">
        <f t="shared" si="14"/>
        <v>95.907619321274325</v>
      </c>
      <c r="I66" s="290">
        <f t="shared" si="14"/>
        <v>101.0924793543977</v>
      </c>
      <c r="J66" s="290">
        <f t="shared" si="14"/>
        <v>96.197021625230207</v>
      </c>
      <c r="K66" s="290">
        <f t="shared" si="14"/>
        <v>157.37728622979913</v>
      </c>
      <c r="L66" s="290">
        <f t="shared" si="14"/>
        <v>123.89428271135432</v>
      </c>
      <c r="M66" s="290">
        <f t="shared" si="14"/>
        <v>182.08248217279908</v>
      </c>
      <c r="N66" s="290">
        <f t="shared" si="14"/>
        <v>186.66825434394377</v>
      </c>
      <c r="O66" s="290">
        <f t="shared" si="14"/>
        <v>185.53817378276028</v>
      </c>
      <c r="P66" s="290">
        <f t="shared" si="14"/>
        <v>168.23467158813767</v>
      </c>
      <c r="Q66" s="290">
        <f t="shared" si="14"/>
        <v>108.12882810686412</v>
      </c>
      <c r="R66" s="290">
        <f t="shared" si="14"/>
        <v>120.88293246095668</v>
      </c>
      <c r="S66" s="290">
        <f t="shared" si="14"/>
        <v>128.44707162435003</v>
      </c>
      <c r="T66" s="290">
        <f t="shared" si="14"/>
        <v>112.38270587377825</v>
      </c>
      <c r="U66" s="290">
        <f t="shared" si="14"/>
        <v>142.13924880126322</v>
      </c>
      <c r="V66" s="290">
        <f t="shared" si="14"/>
        <v>184.15579036533956</v>
      </c>
      <c r="W66" s="290">
        <f t="shared" si="14"/>
        <v>142.73461343464621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352.63748121144562</v>
      </c>
      <c r="C67" s="291">
        <f t="shared" si="15"/>
        <v>354.13845356551337</v>
      </c>
      <c r="D67" s="291">
        <f t="shared" si="15"/>
        <v>373.30283658194963</v>
      </c>
      <c r="E67" s="291">
        <f t="shared" si="15"/>
        <v>352.11809770558909</v>
      </c>
      <c r="F67" s="291">
        <f t="shared" si="15"/>
        <v>359.63468875006947</v>
      </c>
      <c r="G67" s="291">
        <f t="shared" si="15"/>
        <v>332.15505273471666</v>
      </c>
      <c r="H67" s="291">
        <f t="shared" si="15"/>
        <v>352.07793456253808</v>
      </c>
      <c r="I67" s="291">
        <f t="shared" si="15"/>
        <v>371.11161326686369</v>
      </c>
      <c r="J67" s="291">
        <f t="shared" si="15"/>
        <v>353.14033363109519</v>
      </c>
      <c r="K67" s="291">
        <f t="shared" si="15"/>
        <v>274.65486203763055</v>
      </c>
      <c r="L67" s="291">
        <f t="shared" si="15"/>
        <v>263.6964083758736</v>
      </c>
      <c r="M67" s="291">
        <f t="shared" si="15"/>
        <v>284.01563957327744</v>
      </c>
      <c r="N67" s="291">
        <f t="shared" si="15"/>
        <v>261.95472667593907</v>
      </c>
      <c r="O67" s="291">
        <f t="shared" si="15"/>
        <v>309.60775414559112</v>
      </c>
      <c r="P67" s="291">
        <f t="shared" si="15"/>
        <v>302.53731944919605</v>
      </c>
      <c r="Q67" s="291">
        <f t="shared" si="15"/>
        <v>278.60129510780217</v>
      </c>
      <c r="R67" s="291">
        <f t="shared" si="15"/>
        <v>279.74938551451521</v>
      </c>
      <c r="S67" s="291">
        <f t="shared" si="15"/>
        <v>274.40069529299745</v>
      </c>
      <c r="T67" s="291">
        <f t="shared" si="15"/>
        <v>297.76646316370926</v>
      </c>
      <c r="U67" s="291">
        <f t="shared" si="15"/>
        <v>277.06795809857533</v>
      </c>
      <c r="V67" s="291">
        <f t="shared" si="15"/>
        <v>294.5282115085127</v>
      </c>
      <c r="W67" s="291">
        <f t="shared" si="15"/>
        <v>309.53367225423381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7.513043478260864E-2</v>
      </c>
      <c r="C69" s="254">
        <f t="shared" si="16"/>
        <v>7.5978162201717409E-2</v>
      </c>
      <c r="D69" s="254">
        <f t="shared" si="16"/>
        <v>7.6085398923572634E-2</v>
      </c>
      <c r="E69" s="254">
        <f t="shared" si="16"/>
        <v>7.0234954844830944E-2</v>
      </c>
      <c r="F69" s="254">
        <f t="shared" si="16"/>
        <v>7.3227147340492404E-2</v>
      </c>
      <c r="G69" s="254">
        <f t="shared" si="16"/>
        <v>7.266293924197581E-2</v>
      </c>
      <c r="H69" s="254">
        <f t="shared" si="16"/>
        <v>7.1255942623870097E-2</v>
      </c>
      <c r="I69" s="254">
        <f t="shared" si="16"/>
        <v>7.0808524509113624E-2</v>
      </c>
      <c r="J69" s="254">
        <f t="shared" si="16"/>
        <v>6.9416803521890863E-2</v>
      </c>
      <c r="K69" s="254">
        <f t="shared" si="16"/>
        <v>7.0127171381240902E-2</v>
      </c>
      <c r="L69" s="254">
        <f t="shared" si="16"/>
        <v>7.1080965140329092E-2</v>
      </c>
      <c r="M69" s="254">
        <f t="shared" si="16"/>
        <v>6.9778922371280208E-2</v>
      </c>
      <c r="N69" s="254">
        <f t="shared" si="16"/>
        <v>7.1458849749518508E-2</v>
      </c>
      <c r="O69" s="254">
        <f t="shared" si="16"/>
        <v>6.9823094973922487E-2</v>
      </c>
      <c r="P69" s="254">
        <f t="shared" si="16"/>
        <v>6.7235620385954181E-2</v>
      </c>
      <c r="Q69" s="254">
        <f t="shared" si="16"/>
        <v>6.9178327229484388E-2</v>
      </c>
      <c r="R69" s="254">
        <f t="shared" si="16"/>
        <v>6.801758311358716E-2</v>
      </c>
      <c r="S69" s="254">
        <f t="shared" si="16"/>
        <v>6.8218507037357337E-2</v>
      </c>
      <c r="T69" s="254">
        <f t="shared" si="16"/>
        <v>6.74493373735843E-2</v>
      </c>
      <c r="U69" s="254">
        <f t="shared" si="16"/>
        <v>6.7377301604966383E-2</v>
      </c>
      <c r="V69" s="254">
        <f t="shared" si="16"/>
        <v>6.6987923656761719E-2</v>
      </c>
      <c r="W69" s="254">
        <f t="shared" si="16"/>
        <v>6.6354684506328476E-2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6.2048377638690547E-2</v>
      </c>
      <c r="C70" s="293">
        <f t="shared" si="17"/>
        <v>6.1191934132880793E-2</v>
      </c>
      <c r="D70" s="293">
        <f t="shared" si="17"/>
        <v>6.1278301349857837E-2</v>
      </c>
      <c r="E70" s="293">
        <f t="shared" si="17"/>
        <v>5.5177895846654675E-2</v>
      </c>
      <c r="F70" s="293">
        <f t="shared" si="17"/>
        <v>5.6367010614505199E-2</v>
      </c>
      <c r="G70" s="293">
        <f t="shared" si="17"/>
        <v>5.5932708241233781E-2</v>
      </c>
      <c r="H70" s="293">
        <f t="shared" si="17"/>
        <v>5.4849664640770013E-2</v>
      </c>
      <c r="I70" s="293">
        <f t="shared" si="17"/>
        <v>5.2142943953307021E-2</v>
      </c>
      <c r="J70" s="293">
        <f t="shared" si="17"/>
        <v>5.2672187576750427E-2</v>
      </c>
      <c r="K70" s="293">
        <f t="shared" si="17"/>
        <v>5.32112015796695E-2</v>
      </c>
      <c r="L70" s="293">
        <f t="shared" si="17"/>
        <v>5.3934922656402491E-2</v>
      </c>
      <c r="M70" s="293">
        <f t="shared" si="17"/>
        <v>5.2946956667120577E-2</v>
      </c>
      <c r="N70" s="293">
        <f t="shared" si="17"/>
        <v>5.4221654513932023E-2</v>
      </c>
      <c r="O70" s="293">
        <f t="shared" si="17"/>
        <v>5.2980474021623869E-2</v>
      </c>
      <c r="P70" s="293">
        <f t="shared" si="17"/>
        <v>5.1017146125020819E-2</v>
      </c>
      <c r="Q70" s="293">
        <f t="shared" si="17"/>
        <v>4.9212743321472144E-2</v>
      </c>
      <c r="R70" s="293">
        <f t="shared" si="17"/>
        <v>5.1729649233381955E-2</v>
      </c>
      <c r="S70" s="293">
        <f t="shared" si="17"/>
        <v>4.9968488134456833E-2</v>
      </c>
      <c r="T70" s="293">
        <f t="shared" si="17"/>
        <v>4.7864558785911421E-2</v>
      </c>
      <c r="U70" s="293">
        <f t="shared" si="17"/>
        <v>4.7813439524908116E-2</v>
      </c>
      <c r="V70" s="293">
        <f t="shared" si="17"/>
        <v>5.0875639524046348E-2</v>
      </c>
      <c r="W70" s="293">
        <f t="shared" si="17"/>
        <v>5.0394710350677351E-2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0.23448681956146666</v>
      </c>
      <c r="C71" s="255">
        <f t="shared" si="18"/>
        <v>0.23021203076115046</v>
      </c>
      <c r="D71" s="255">
        <f t="shared" si="18"/>
        <v>0.22206281777318909</v>
      </c>
      <c r="E71" s="255">
        <f t="shared" si="18"/>
        <v>0.19714101044139587</v>
      </c>
      <c r="F71" s="255">
        <f t="shared" si="18"/>
        <v>0.19865225783776896</v>
      </c>
      <c r="G71" s="255">
        <f t="shared" si="18"/>
        <v>0.188271918872392</v>
      </c>
      <c r="H71" s="255">
        <f t="shared" si="18"/>
        <v>0.20370281505917129</v>
      </c>
      <c r="I71" s="255">
        <f t="shared" si="18"/>
        <v>0.19605362305827725</v>
      </c>
      <c r="J71" s="255">
        <f t="shared" si="18"/>
        <v>0.1973011963849419</v>
      </c>
      <c r="K71" s="255">
        <f t="shared" si="18"/>
        <v>0.20203774584427522</v>
      </c>
      <c r="L71" s="255">
        <f t="shared" si="18"/>
        <v>0.19704629167893148</v>
      </c>
      <c r="M71" s="255">
        <f t="shared" si="18"/>
        <v>0.19235000762277488</v>
      </c>
      <c r="N71" s="255">
        <f t="shared" si="18"/>
        <v>0.18895139269850503</v>
      </c>
      <c r="O71" s="255">
        <f t="shared" si="18"/>
        <v>0.18015740616067391</v>
      </c>
      <c r="P71" s="255">
        <f t="shared" si="18"/>
        <v>0.17602235066875319</v>
      </c>
      <c r="Q71" s="255">
        <f t="shared" si="18"/>
        <v>0.17461702918133343</v>
      </c>
      <c r="R71" s="255">
        <f t="shared" si="18"/>
        <v>0.17657094427573966</v>
      </c>
      <c r="S71" s="255">
        <f t="shared" si="18"/>
        <v>0.1752399451030118</v>
      </c>
      <c r="T71" s="255">
        <f t="shared" si="18"/>
        <v>0.16626205261691993</v>
      </c>
      <c r="U71" s="255">
        <f t="shared" si="18"/>
        <v>0.16433802983205123</v>
      </c>
      <c r="V71" s="255">
        <f t="shared" si="18"/>
        <v>0.16832871931066334</v>
      </c>
      <c r="W71" s="255">
        <f t="shared" si="18"/>
        <v>0.16481565177806787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4.4709621654866381E-2</v>
      </c>
      <c r="C73" s="254">
        <f>IF(NMM_ued!C$5=0,"",NMM_ued!C$5/C$9)</f>
        <v>4.520788069983462E-2</v>
      </c>
      <c r="D73" s="254">
        <f>IF(NMM_ued!D$5=0,"",NMM_ued!D$5/D$9)</f>
        <v>4.5446163425889627E-2</v>
      </c>
      <c r="E73" s="254">
        <f>IF(NMM_ued!E$5=0,"",NMM_ued!E$5/E$9)</f>
        <v>4.1892427152475223E-2</v>
      </c>
      <c r="F73" s="254">
        <f>IF(NMM_ued!F$5=0,"",NMM_ued!F$5/F$9)</f>
        <v>4.3654666429134834E-2</v>
      </c>
      <c r="G73" s="254">
        <f>IF(NMM_ued!G$5=0,"",NMM_ued!G$5/G$9)</f>
        <v>4.3332738863432335E-2</v>
      </c>
      <c r="H73" s="254">
        <f>IF(NMM_ued!H$5=0,"",NMM_ued!H$5/H$9)</f>
        <v>4.2454683387624696E-2</v>
      </c>
      <c r="I73" s="254">
        <f>IF(NMM_ued!I$5=0,"",NMM_ued!I$5/I$9)</f>
        <v>4.2148543702597255E-2</v>
      </c>
      <c r="J73" s="254">
        <f>IF(NMM_ued!J$5=0,"",NMM_ued!J$5/J$9)</f>
        <v>4.1779312342908909E-2</v>
      </c>
      <c r="K73" s="254">
        <f>IF(NMM_ued!K$5=0,"",NMM_ued!K$5/K$9)</f>
        <v>4.2253462205893537E-2</v>
      </c>
      <c r="L73" s="254">
        <f>IF(NMM_ued!L$5=0,"",NMM_ued!L$5/L$9)</f>
        <v>4.2804613656975854E-2</v>
      </c>
      <c r="M73" s="254">
        <f>IF(NMM_ued!M$5=0,"",NMM_ued!M$5/M$9)</f>
        <v>4.1978867400429797E-2</v>
      </c>
      <c r="N73" s="254">
        <f>IF(NMM_ued!N$5=0,"",NMM_ued!N$5/N$9)</f>
        <v>4.3013700416581951E-2</v>
      </c>
      <c r="O73" s="254">
        <f>IF(NMM_ued!O$5=0,"",NMM_ued!O$5/O$9)</f>
        <v>4.2206985965368565E-2</v>
      </c>
      <c r="P73" s="254">
        <f>IF(NMM_ued!P$5=0,"",NMM_ued!P$5/P$9)</f>
        <v>4.0545050899948046E-2</v>
      </c>
      <c r="Q73" s="254">
        <f>IF(NMM_ued!Q$5=0,"",NMM_ued!Q$5/Q$9)</f>
        <v>4.1705213210110989E-2</v>
      </c>
      <c r="R73" s="254">
        <f>IF(NMM_ued!R$5=0,"",NMM_ued!R$5/R$9)</f>
        <v>4.1997024288963042E-2</v>
      </c>
      <c r="S73" s="254">
        <f>IF(NMM_ued!S$5=0,"",NMM_ued!S$5/S$9)</f>
        <v>4.2091434300531895E-2</v>
      </c>
      <c r="T73" s="254">
        <f>IF(NMM_ued!T$5=0,"",NMM_ued!T$5/T$9)</f>
        <v>4.1668459986110622E-2</v>
      </c>
      <c r="U73" s="254">
        <f>IF(NMM_ued!U$5=0,"",NMM_ued!U$5/U$9)</f>
        <v>4.1686895245904167E-2</v>
      </c>
      <c r="V73" s="254">
        <f>IF(NMM_ued!V$5=0,"",NMM_ued!V$5/V$9)</f>
        <v>4.2460485811883178E-2</v>
      </c>
      <c r="W73" s="254">
        <f>IF(NMM_ued!W$5=0,"",NMM_ued!W$5/W$9)</f>
        <v>4.2185586850470642E-2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3.0422009362980403E-2</v>
      </c>
      <c r="C74" s="293">
        <f>IF(NMM_ued!C$48=0,"",NMM_ued!C$48/C$10)</f>
        <v>3.0059826317786895E-2</v>
      </c>
      <c r="D74" s="293">
        <f>IF(NMM_ued!D$48=0,"",NMM_ued!D$48/D$10)</f>
        <v>3.015556618937618E-2</v>
      </c>
      <c r="E74" s="293">
        <f>IF(NMM_ued!E$48=0,"",NMM_ued!E$48/E$10)</f>
        <v>2.7222818743512549E-2</v>
      </c>
      <c r="F74" s="293">
        <f>IF(NMM_ued!F$48=0,"",NMM_ued!F$48/F$10)</f>
        <v>2.7940670272414789E-2</v>
      </c>
      <c r="G74" s="293">
        <f>IF(NMM_ued!G$48=0,"",NMM_ued!G$48/G$10)</f>
        <v>2.7726603065269029E-2</v>
      </c>
      <c r="H74" s="293">
        <f>IF(NMM_ued!H$48=0,"",NMM_ued!H$48/H$10)</f>
        <v>2.7173890737926028E-2</v>
      </c>
      <c r="I74" s="293">
        <f>IF(NMM_ued!I$48=0,"",NMM_ued!I$48/I$10)</f>
        <v>2.6210771215159023E-2</v>
      </c>
      <c r="J74" s="293">
        <f>IF(NMM_ued!J$48=0,"",NMM_ued!J$48/J$10)</f>
        <v>2.6481906227431462E-2</v>
      </c>
      <c r="K74" s="293">
        <f>IF(NMM_ued!K$48=0,"",NMM_ued!K$48/K$10)</f>
        <v>2.6764523996241435E-2</v>
      </c>
      <c r="L74" s="293">
        <f>IF(NMM_ued!L$48=0,"",NMM_ued!L$48/L$10)</f>
        <v>2.7120425067336733E-2</v>
      </c>
      <c r="M74" s="293">
        <f>IF(NMM_ued!M$48=0,"",NMM_ued!M$48/M$10)</f>
        <v>2.6615077464158653E-2</v>
      </c>
      <c r="N74" s="293">
        <f>IF(NMM_ued!N$48=0,"",NMM_ued!N$48/N$10)</f>
        <v>2.727100258268797E-2</v>
      </c>
      <c r="O74" s="293">
        <f>IF(NMM_ued!O$48=0,"",NMM_ued!O$48/O$10)</f>
        <v>2.6713633835883696E-2</v>
      </c>
      <c r="P74" s="293">
        <f>IF(NMM_ued!P$48=0,"",NMM_ued!P$48/P$10)</f>
        <v>2.5696018057040582E-2</v>
      </c>
      <c r="Q74" s="293">
        <f>IF(NMM_ued!Q$48=0,"",NMM_ued!Q$48/Q$10)</f>
        <v>2.5600033261411265E-2</v>
      </c>
      <c r="R74" s="293">
        <f>IF(NMM_ued!R$48=0,"",NMM_ued!R$48/R$10)</f>
        <v>2.6944387342269512E-2</v>
      </c>
      <c r="S74" s="293">
        <f>IF(NMM_ued!S$48=0,"",NMM_ued!S$48/S$10)</f>
        <v>2.6456941018124656E-2</v>
      </c>
      <c r="T74" s="293">
        <f>IF(NMM_ued!T$48=0,"",NMM_ued!T$48/T$10)</f>
        <v>2.5751592103396198E-2</v>
      </c>
      <c r="U74" s="293">
        <f>IF(NMM_ued!U$48=0,"",NMM_ued!U$48/U$10)</f>
        <v>2.5716333848581314E-2</v>
      </c>
      <c r="V74" s="293">
        <f>IF(NMM_ued!V$48=0,"",NMM_ued!V$48/V$10)</f>
        <v>2.7351215637541011E-2</v>
      </c>
      <c r="W74" s="293">
        <f>IF(NMM_ued!W$48=0,"",NMM_ued!W$48/W$10)</f>
        <v>2.7104491017418159E-2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9.755702477702366E-2</v>
      </c>
      <c r="C75" s="255">
        <f>IF(NMM_ued!C$99=0,"",NMM_ued!C$99/C$11)</f>
        <v>9.5749629063364525E-2</v>
      </c>
      <c r="D75" s="255">
        <f>IF(NMM_ued!D$99=0,"",NMM_ued!D$99/D$11)</f>
        <v>9.3245706323783956E-2</v>
      </c>
      <c r="E75" s="255">
        <f>IF(NMM_ued!E$99=0,"",NMM_ued!E$99/E$11)</f>
        <v>8.2720703793481495E-2</v>
      </c>
      <c r="F75" s="255">
        <f>IF(NMM_ued!F$99=0,"",NMM_ued!F$99/F$11)</f>
        <v>8.3454433693284188E-2</v>
      </c>
      <c r="G75" s="255">
        <f>IF(NMM_ued!G$99=0,"",NMM_ued!G$99/G$11)</f>
        <v>7.9550147898352727E-2</v>
      </c>
      <c r="H75" s="255">
        <f>IF(NMM_ued!H$99=0,"",NMM_ued!H$99/H$11)</f>
        <v>8.6516079551941627E-2</v>
      </c>
      <c r="I75" s="255">
        <f>IF(NMM_ued!I$99=0,"",NMM_ued!I$99/I$11)</f>
        <v>8.3541378933628951E-2</v>
      </c>
      <c r="J75" s="255">
        <f>IF(NMM_ued!J$99=0,"",NMM_ued!J$99/J$11)</f>
        <v>8.4358674521232621E-2</v>
      </c>
      <c r="K75" s="255">
        <f>IF(NMM_ued!K$99=0,"",NMM_ued!K$99/K$11)</f>
        <v>8.6416126244696245E-2</v>
      </c>
      <c r="L75" s="255">
        <f>IF(NMM_ued!L$99=0,"",NMM_ued!L$99/L$11)</f>
        <v>8.5015705397614119E-2</v>
      </c>
      <c r="M75" s="255">
        <f>IF(NMM_ued!M$99=0,"",NMM_ued!M$99/M$11)</f>
        <v>8.2856683938117917E-2</v>
      </c>
      <c r="N75" s="255">
        <f>IF(NMM_ued!N$99=0,"",NMM_ued!N$99/N$11)</f>
        <v>8.2459140836659742E-2</v>
      </c>
      <c r="O75" s="255">
        <f>IF(NMM_ued!O$99=0,"",NMM_ued!O$99/O$11)</f>
        <v>7.9251593613576518E-2</v>
      </c>
      <c r="P75" s="255">
        <f>IF(NMM_ued!P$99=0,"",NMM_ued!P$99/P$11)</f>
        <v>7.7022793874283804E-2</v>
      </c>
      <c r="Q75" s="255">
        <f>IF(NMM_ued!Q$99=0,"",NMM_ued!Q$99/Q$11)</f>
        <v>7.7550546136141679E-2</v>
      </c>
      <c r="R75" s="255">
        <f>IF(NMM_ued!R$99=0,"",NMM_ued!R$99/R$11)</f>
        <v>7.9887892018338069E-2</v>
      </c>
      <c r="S75" s="255">
        <f>IF(NMM_ued!S$99=0,"",NMM_ued!S$99/S$11)</f>
        <v>7.9467511201501057E-2</v>
      </c>
      <c r="T75" s="255">
        <f>IF(NMM_ued!T$99=0,"",NMM_ued!T$99/T$11)</f>
        <v>7.6760484211945895E-2</v>
      </c>
      <c r="U75" s="255">
        <f>IF(NMM_ued!U$99=0,"",NMM_ued!U$99/U$11)</f>
        <v>7.6429413584702233E-2</v>
      </c>
      <c r="V75" s="255">
        <f>IF(NMM_ued!V$99=0,"",NMM_ued!V$99/V$11)</f>
        <v>7.9559297634048343E-2</v>
      </c>
      <c r="W75" s="255">
        <f>IF(NMM_ued!W$99=0,"",NMM_ued!W$99/W$11)</f>
        <v>7.8448527615412531E-2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3.8085861242784462</v>
      </c>
      <c r="C76" s="256">
        <f t="shared" si="19"/>
        <v>3.9846742941148729</v>
      </c>
      <c r="D76" s="256">
        <f t="shared" si="19"/>
        <v>4.0956227646682466</v>
      </c>
      <c r="E76" s="256">
        <f t="shared" si="19"/>
        <v>4.0672945795796069</v>
      </c>
      <c r="F76" s="256">
        <f t="shared" si="19"/>
        <v>4.1229592786253439</v>
      </c>
      <c r="G76" s="256">
        <f t="shared" si="19"/>
        <v>4.1239860049866444</v>
      </c>
      <c r="H76" s="256">
        <f t="shared" si="19"/>
        <v>4.0675622876163224</v>
      </c>
      <c r="I76" s="256">
        <f t="shared" si="19"/>
        <v>4.0245113842402924</v>
      </c>
      <c r="J76" s="256">
        <f t="shared" si="19"/>
        <v>4.0482629953439453</v>
      </c>
      <c r="K76" s="256">
        <f t="shared" si="19"/>
        <v>4.0942802088451256</v>
      </c>
      <c r="L76" s="256">
        <f t="shared" si="19"/>
        <v>4.0142359710639095</v>
      </c>
      <c r="M76" s="256">
        <f t="shared" si="19"/>
        <v>4.4079645275535073</v>
      </c>
      <c r="N76" s="256">
        <f t="shared" si="19"/>
        <v>4.5649199748771823</v>
      </c>
      <c r="O76" s="256">
        <f t="shared" si="19"/>
        <v>4.5916301063863472</v>
      </c>
      <c r="P76" s="256">
        <f t="shared" si="19"/>
        <v>4.7582805486839161</v>
      </c>
      <c r="Q76" s="256">
        <f t="shared" si="19"/>
        <v>4.3577634525371858</v>
      </c>
      <c r="R76" s="256">
        <f t="shared" si="19"/>
        <v>4.3123414418674706</v>
      </c>
      <c r="S76" s="256">
        <f t="shared" si="19"/>
        <v>4.5651535744723777</v>
      </c>
      <c r="T76" s="256">
        <f t="shared" si="19"/>
        <v>4.2695977535201459</v>
      </c>
      <c r="U76" s="256">
        <f t="shared" si="19"/>
        <v>3.8957823512009151</v>
      </c>
      <c r="V76" s="256">
        <f t="shared" si="19"/>
        <v>3.8498321789592436</v>
      </c>
      <c r="W76" s="256">
        <f t="shared" si="19"/>
        <v>3.9376864288538309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4.6638088956748218</v>
      </c>
      <c r="C77" s="257">
        <f t="shared" si="20"/>
        <v>4.7170662750990422</v>
      </c>
      <c r="D77" s="257">
        <f t="shared" si="20"/>
        <v>4.9175877215848995</v>
      </c>
      <c r="E77" s="257">
        <f t="shared" si="20"/>
        <v>5.5444424499266836</v>
      </c>
      <c r="F77" s="257">
        <f t="shared" si="20"/>
        <v>5.5532327707404336</v>
      </c>
      <c r="G77" s="257">
        <f t="shared" si="20"/>
        <v>5.4688411207985714</v>
      </c>
      <c r="H77" s="257">
        <f t="shared" si="20"/>
        <v>5.0056943232150903</v>
      </c>
      <c r="I77" s="257">
        <f t="shared" si="20"/>
        <v>5.1872603180386356</v>
      </c>
      <c r="J77" s="257">
        <f t="shared" si="20"/>
        <v>4.7762986971364496</v>
      </c>
      <c r="K77" s="257">
        <f t="shared" si="20"/>
        <v>5.7724477971500612</v>
      </c>
      <c r="L77" s="257">
        <f t="shared" si="20"/>
        <v>5.5404107243579892</v>
      </c>
      <c r="M77" s="257">
        <f t="shared" si="20"/>
        <v>5.4823759445651508</v>
      </c>
      <c r="N77" s="257">
        <f t="shared" si="20"/>
        <v>5.6339553191080869</v>
      </c>
      <c r="O77" s="257">
        <f t="shared" si="20"/>
        <v>5.2280464754205305</v>
      </c>
      <c r="P77" s="257">
        <f t="shared" si="20"/>
        <v>5.6813359893605782</v>
      </c>
      <c r="Q77" s="257">
        <f t="shared" si="20"/>
        <v>5.2721847301067726</v>
      </c>
      <c r="R77" s="257">
        <f t="shared" si="20"/>
        <v>5.3121471032867547</v>
      </c>
      <c r="S77" s="257">
        <f t="shared" si="20"/>
        <v>6.0254134362093517</v>
      </c>
      <c r="T77" s="257">
        <f t="shared" si="20"/>
        <v>4.9717250131460302</v>
      </c>
      <c r="U77" s="257">
        <f t="shared" si="20"/>
        <v>3.4750795885815613</v>
      </c>
      <c r="V77" s="257">
        <f t="shared" si="20"/>
        <v>3.534966753495747</v>
      </c>
      <c r="W77" s="257">
        <f t="shared" si="20"/>
        <v>3.561907836902209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5.2019575085358518</v>
      </c>
      <c r="C78" s="295">
        <f t="shared" si="21"/>
        <v>5.6709693024635923</v>
      </c>
      <c r="D78" s="295">
        <f t="shared" si="21"/>
        <v>6.5442978812768553</v>
      </c>
      <c r="E78" s="295">
        <f t="shared" si="21"/>
        <v>5.2095248193682533</v>
      </c>
      <c r="F78" s="295">
        <f t="shared" si="21"/>
        <v>5.3997838965810754</v>
      </c>
      <c r="G78" s="295">
        <f t="shared" si="21"/>
        <v>5.3323708459620507</v>
      </c>
      <c r="H78" s="295">
        <f t="shared" si="21"/>
        <v>5.9061466845391584</v>
      </c>
      <c r="I78" s="295">
        <f t="shared" si="21"/>
        <v>5.1004493879977577</v>
      </c>
      <c r="J78" s="295">
        <f t="shared" si="21"/>
        <v>5.5499073367395502</v>
      </c>
      <c r="K78" s="295">
        <f t="shared" si="21"/>
        <v>5.3987453127562013</v>
      </c>
      <c r="L78" s="295">
        <f t="shared" si="21"/>
        <v>5.0471541233139057</v>
      </c>
      <c r="M78" s="295">
        <f t="shared" si="21"/>
        <v>6.6621190022848653</v>
      </c>
      <c r="N78" s="295">
        <f t="shared" si="21"/>
        <v>7.3951789552648055</v>
      </c>
      <c r="O78" s="295">
        <f t="shared" si="21"/>
        <v>7.6143179919542456</v>
      </c>
      <c r="P78" s="295">
        <f t="shared" si="21"/>
        <v>7.5213010315975692</v>
      </c>
      <c r="Q78" s="295">
        <f t="shared" si="21"/>
        <v>5.8592414624403419</v>
      </c>
      <c r="R78" s="295">
        <f t="shared" si="21"/>
        <v>5.7361692734432594</v>
      </c>
      <c r="S78" s="295">
        <f t="shared" si="21"/>
        <v>6.215864033433947</v>
      </c>
      <c r="T78" s="295">
        <f t="shared" si="21"/>
        <v>5.7371507925136935</v>
      </c>
      <c r="U78" s="295">
        <f t="shared" si="21"/>
        <v>6.3100798052618492</v>
      </c>
      <c r="V78" s="295">
        <f t="shared" si="21"/>
        <v>6.662486047059093</v>
      </c>
      <c r="W78" s="295">
        <f t="shared" si="21"/>
        <v>6.6432072336558416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2.2474960412081901</v>
      </c>
      <c r="C79" s="258">
        <f t="shared" si="22"/>
        <v>2.2679385205172737</v>
      </c>
      <c r="D79" s="258">
        <f t="shared" si="22"/>
        <v>2.2062828800481542</v>
      </c>
      <c r="E79" s="258">
        <f t="shared" si="22"/>
        <v>2.2588060735518058</v>
      </c>
      <c r="F79" s="258">
        <f t="shared" si="22"/>
        <v>2.2637747255649474</v>
      </c>
      <c r="G79" s="258">
        <f t="shared" si="22"/>
        <v>2.2531101535876483</v>
      </c>
      <c r="H79" s="258">
        <f t="shared" si="22"/>
        <v>2.2238494649225502</v>
      </c>
      <c r="I79" s="258">
        <f t="shared" si="22"/>
        <v>2.2698107012738729</v>
      </c>
      <c r="J79" s="258">
        <f t="shared" si="22"/>
        <v>2.225100031577135</v>
      </c>
      <c r="K79" s="258">
        <f t="shared" si="22"/>
        <v>2.1885713186645717</v>
      </c>
      <c r="L79" s="258">
        <f t="shared" si="22"/>
        <v>2.2224361356828748</v>
      </c>
      <c r="M79" s="258">
        <f t="shared" si="22"/>
        <v>2.270888921715398</v>
      </c>
      <c r="N79" s="258">
        <f t="shared" si="22"/>
        <v>2.2507975714746777</v>
      </c>
      <c r="O79" s="258">
        <f t="shared" si="22"/>
        <v>2.1640224551683764</v>
      </c>
      <c r="P79" s="258">
        <f t="shared" si="22"/>
        <v>2.2279324852559932</v>
      </c>
      <c r="Q79" s="258">
        <f t="shared" si="22"/>
        <v>2.2686961590190728</v>
      </c>
      <c r="R79" s="258">
        <f t="shared" si="22"/>
        <v>2.231454055784968</v>
      </c>
      <c r="S79" s="258">
        <f t="shared" si="22"/>
        <v>2.1865206938804462</v>
      </c>
      <c r="T79" s="258">
        <f t="shared" si="22"/>
        <v>2.1630643327204795</v>
      </c>
      <c r="U79" s="258">
        <f t="shared" si="22"/>
        <v>2.120949985034172</v>
      </c>
      <c r="V79" s="258">
        <f t="shared" si="22"/>
        <v>2.1027899753482511</v>
      </c>
      <c r="W79" s="258">
        <f t="shared" si="22"/>
        <v>2.1076392644472586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NL: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259.19999999999982</v>
      </c>
      <c r="C5" s="225">
        <v>256.80618824180482</v>
      </c>
      <c r="D5" s="225">
        <v>234.72345567922159</v>
      </c>
      <c r="E5" s="225">
        <v>172.07563936983581</v>
      </c>
      <c r="F5" s="225">
        <v>174.28061067037191</v>
      </c>
      <c r="G5" s="225">
        <v>181.36669634797161</v>
      </c>
      <c r="H5" s="225">
        <v>198.80407992059759</v>
      </c>
      <c r="I5" s="225">
        <v>191.18301617460679</v>
      </c>
      <c r="J5" s="225">
        <v>214.98384050729601</v>
      </c>
      <c r="K5" s="225">
        <v>164.23783537486619</v>
      </c>
      <c r="L5" s="225">
        <v>151.97110347002359</v>
      </c>
      <c r="M5" s="225">
        <v>161.74754205662751</v>
      </c>
      <c r="N5" s="225">
        <v>138.6301685140659</v>
      </c>
      <c r="O5" s="225">
        <v>143.13734469654111</v>
      </c>
      <c r="P5" s="225">
        <v>133.39547084573309</v>
      </c>
      <c r="Q5" s="225">
        <v>127.2189437750218</v>
      </c>
      <c r="R5" s="225">
        <v>133.99463873376669</v>
      </c>
      <c r="S5" s="225">
        <v>141.2123095673297</v>
      </c>
      <c r="T5" s="225">
        <v>150.81671836733449</v>
      </c>
      <c r="U5" s="225">
        <v>155.16992559623759</v>
      </c>
      <c r="V5" s="225">
        <v>143.4881324727836</v>
      </c>
      <c r="W5" s="225">
        <v>139.34483746328979</v>
      </c>
      <c r="DA5" s="89" t="s">
        <v>1441</v>
      </c>
    </row>
    <row r="6" spans="1:105" ht="12" customHeight="1" x14ac:dyDescent="0.25">
      <c r="A6" s="55" t="s">
        <v>92</v>
      </c>
      <c r="B6" s="261">
        <v>1.2701245292465699</v>
      </c>
      <c r="C6" s="261">
        <v>1.258394440386559</v>
      </c>
      <c r="D6" s="261">
        <v>1.1501852571284841</v>
      </c>
      <c r="E6" s="261">
        <v>0.84320019463512974</v>
      </c>
      <c r="F6" s="261">
        <v>0.85400493281050838</v>
      </c>
      <c r="G6" s="261">
        <v>0.8887279699843853</v>
      </c>
      <c r="H6" s="261">
        <v>0.97417414514439216</v>
      </c>
      <c r="I6" s="261">
        <v>0.93682962352896193</v>
      </c>
      <c r="J6" s="261">
        <v>1.0534577516201169</v>
      </c>
      <c r="K6" s="261">
        <v>0.80479360856462012</v>
      </c>
      <c r="L6" s="261">
        <v>0.74468451486863807</v>
      </c>
      <c r="M6" s="261">
        <v>0.7925907434855769</v>
      </c>
      <c r="N6" s="261">
        <v>0.67931164167913383</v>
      </c>
      <c r="O6" s="261">
        <v>0.7013975792834104</v>
      </c>
      <c r="P6" s="261">
        <v>0.65366072380997509</v>
      </c>
      <c r="Q6" s="261">
        <v>0.62339468006743004</v>
      </c>
      <c r="R6" s="261">
        <v>0.65659674939526314</v>
      </c>
      <c r="S6" s="261">
        <v>0.69196457643892129</v>
      </c>
      <c r="T6" s="261">
        <v>0.73902782954770074</v>
      </c>
      <c r="U6" s="261">
        <v>0.76035929282849746</v>
      </c>
      <c r="V6" s="261">
        <v>0.70311649965060263</v>
      </c>
      <c r="W6" s="261">
        <v>0.68281364230677244</v>
      </c>
      <c r="DA6" s="67" t="s">
        <v>1442</v>
      </c>
    </row>
    <row r="7" spans="1:105" ht="12" customHeight="1" x14ac:dyDescent="0.25">
      <c r="A7" s="202" t="s">
        <v>93</v>
      </c>
      <c r="B7" s="226">
        <v>0.50784767452883872</v>
      </c>
      <c r="C7" s="226">
        <v>0.50315750579939367</v>
      </c>
      <c r="D7" s="226">
        <v>0.45989105371939448</v>
      </c>
      <c r="E7" s="226">
        <v>0.33714588463363548</v>
      </c>
      <c r="F7" s="226">
        <v>0.34146606035649468</v>
      </c>
      <c r="G7" s="226">
        <v>0.35534974914076872</v>
      </c>
      <c r="H7" s="226">
        <v>0.38951462065784281</v>
      </c>
      <c r="I7" s="226">
        <v>0.37458275529969698</v>
      </c>
      <c r="J7" s="226">
        <v>0.42121544545873102</v>
      </c>
      <c r="K7" s="226">
        <v>0.32178936251838258</v>
      </c>
      <c r="L7" s="226">
        <v>0.29775529125322209</v>
      </c>
      <c r="M7" s="226">
        <v>0.316910158542488</v>
      </c>
      <c r="N7" s="226">
        <v>0.27161654590810852</v>
      </c>
      <c r="O7" s="226">
        <v>0.28044740602760748</v>
      </c>
      <c r="P7" s="226">
        <v>0.26136026104042731</v>
      </c>
      <c r="Q7" s="226">
        <v>0.24925866030923169</v>
      </c>
      <c r="R7" s="226">
        <v>0.26253420401334993</v>
      </c>
      <c r="S7" s="226">
        <v>0.27667570612882719</v>
      </c>
      <c r="T7" s="226">
        <v>0.29549351737229129</v>
      </c>
      <c r="U7" s="226">
        <v>0.30402270783511642</v>
      </c>
      <c r="V7" s="226">
        <v>0.28113470061256979</v>
      </c>
      <c r="W7" s="226">
        <v>0.27301678882444669</v>
      </c>
      <c r="DA7" s="174" t="s">
        <v>1443</v>
      </c>
    </row>
    <row r="8" spans="1:105" ht="12" customHeight="1" x14ac:dyDescent="0.25">
      <c r="A8" s="202" t="s">
        <v>94</v>
      </c>
      <c r="B8" s="226">
        <v>1.869777086076549</v>
      </c>
      <c r="C8" s="226">
        <v>1.8151912875028511</v>
      </c>
      <c r="D8" s="226">
        <v>1.814112219976324</v>
      </c>
      <c r="E8" s="226">
        <v>1.251930355977342</v>
      </c>
      <c r="F8" s="226">
        <v>1.222306859439263</v>
      </c>
      <c r="G8" s="226">
        <v>1.28205566915278</v>
      </c>
      <c r="H8" s="226">
        <v>1.4082639449459859</v>
      </c>
      <c r="I8" s="226">
        <v>1.367810319572395</v>
      </c>
      <c r="J8" s="226">
        <v>1.6357385509235001</v>
      </c>
      <c r="K8" s="226">
        <v>1.232954797165374</v>
      </c>
      <c r="L8" s="226">
        <v>1.0972076278281211</v>
      </c>
      <c r="M8" s="226">
        <v>1.158224389757583</v>
      </c>
      <c r="N8" s="226">
        <v>1.0026057838796689</v>
      </c>
      <c r="O8" s="226">
        <v>1.1668221794310341</v>
      </c>
      <c r="P8" s="226">
        <v>1.0077876417926941</v>
      </c>
      <c r="Q8" s="226">
        <v>0.89278458309319064</v>
      </c>
      <c r="R8" s="226">
        <v>0.99344791721544767</v>
      </c>
      <c r="S8" s="226">
        <v>1.03287515355037</v>
      </c>
      <c r="T8" s="226">
        <v>1.1049256979184581</v>
      </c>
      <c r="U8" s="226">
        <v>1.1155306220601351</v>
      </c>
      <c r="V8" s="226">
        <v>0.99769738379563389</v>
      </c>
      <c r="W8" s="226">
        <v>0.99833685227950397</v>
      </c>
      <c r="DA8" s="174" t="s">
        <v>1444</v>
      </c>
    </row>
    <row r="9" spans="1:105" ht="12" customHeight="1" x14ac:dyDescent="0.25">
      <c r="A9" s="202" t="s">
        <v>95</v>
      </c>
      <c r="B9" s="226">
        <v>0.25341849433994629</v>
      </c>
      <c r="C9" s="226">
        <v>0.25107807701162238</v>
      </c>
      <c r="D9" s="226">
        <v>0.22948790402969971</v>
      </c>
      <c r="E9" s="226">
        <v>0.1682374592657771</v>
      </c>
      <c r="F9" s="226">
        <v>0.17039324825897609</v>
      </c>
      <c r="G9" s="226">
        <v>0.177321277437921</v>
      </c>
      <c r="H9" s="226">
        <v>0.19436971682913651</v>
      </c>
      <c r="I9" s="226">
        <v>0.18691864237012909</v>
      </c>
      <c r="J9" s="226">
        <v>0.21018858475607699</v>
      </c>
      <c r="K9" s="226">
        <v>0.16057447899052829</v>
      </c>
      <c r="L9" s="226">
        <v>0.14858135889102869</v>
      </c>
      <c r="M9" s="226">
        <v>0.15813973214188751</v>
      </c>
      <c r="N9" s="226">
        <v>0.13553799604519209</v>
      </c>
      <c r="O9" s="226">
        <v>0.13994463879941241</v>
      </c>
      <c r="P9" s="226">
        <v>0.13042005931130679</v>
      </c>
      <c r="Q9" s="226">
        <v>0.1243813008602654</v>
      </c>
      <c r="R9" s="226">
        <v>0.13100586264478681</v>
      </c>
      <c r="S9" s="226">
        <v>0.13806254194756051</v>
      </c>
      <c r="T9" s="226">
        <v>0.14745272256917361</v>
      </c>
      <c r="U9" s="226">
        <v>0.1517088306768519</v>
      </c>
      <c r="V9" s="226">
        <v>0.14028760218710681</v>
      </c>
      <c r="W9" s="226">
        <v>0.1362367241665679</v>
      </c>
      <c r="DA9" s="174" t="s">
        <v>1445</v>
      </c>
    </row>
    <row r="10" spans="1:105" ht="12" customHeight="1" x14ac:dyDescent="0.25">
      <c r="A10" s="56" t="s">
        <v>96</v>
      </c>
      <c r="B10" s="262">
        <v>1.069610635871332</v>
      </c>
      <c r="C10" s="262">
        <v>1.0586730385777809</v>
      </c>
      <c r="D10" s="262">
        <v>0.97395185221115743</v>
      </c>
      <c r="E10" s="262">
        <v>0.71064596182053019</v>
      </c>
      <c r="F10" s="262">
        <v>0.7183488627881921</v>
      </c>
      <c r="G10" s="262">
        <v>0.74815932088712178</v>
      </c>
      <c r="H10" s="262">
        <v>0.8196964274625187</v>
      </c>
      <c r="I10" s="262">
        <v>0.78889638711639343</v>
      </c>
      <c r="J10" s="262">
        <v>0.89116776073570614</v>
      </c>
      <c r="K10" s="262">
        <v>0.67965289480177515</v>
      </c>
      <c r="L10" s="262">
        <v>0.62732347899095187</v>
      </c>
      <c r="M10" s="262">
        <v>0.66698715470727066</v>
      </c>
      <c r="N10" s="262">
        <v>0.57172389660344747</v>
      </c>
      <c r="O10" s="262">
        <v>0.59747543591772234</v>
      </c>
      <c r="P10" s="262">
        <v>0.55236701603433391</v>
      </c>
      <c r="Q10" s="262">
        <v>0.52477376160507982</v>
      </c>
      <c r="R10" s="262">
        <v>0.55445132909524231</v>
      </c>
      <c r="S10" s="262">
        <v>0.58353328522064396</v>
      </c>
      <c r="T10" s="262">
        <v>0.62376178858938269</v>
      </c>
      <c r="U10" s="262">
        <v>0.6412444233660195</v>
      </c>
      <c r="V10" s="262">
        <v>0.5916541011708788</v>
      </c>
      <c r="W10" s="262">
        <v>0.5754470907379784</v>
      </c>
      <c r="DA10" s="68" t="s">
        <v>1446</v>
      </c>
    </row>
    <row r="11" spans="1:105" ht="12" customHeight="1" x14ac:dyDescent="0.25">
      <c r="A11" s="37" t="s">
        <v>160</v>
      </c>
      <c r="B11" s="228">
        <v>8.953399540129971E-3</v>
      </c>
      <c r="C11" s="228">
        <v>1.212200933847518E-2</v>
      </c>
      <c r="D11" s="228">
        <v>9.0659945562315061E-3</v>
      </c>
      <c r="E11" s="228">
        <v>5.6871026358257457E-3</v>
      </c>
      <c r="F11" s="228">
        <v>4.6563401663779983E-3</v>
      </c>
      <c r="G11" s="228">
        <v>4.7660116015857679E-3</v>
      </c>
      <c r="H11" s="228">
        <v>5.2893223845450199E-3</v>
      </c>
      <c r="I11" s="228">
        <v>3.6543549650563359E-3</v>
      </c>
      <c r="J11" s="228">
        <v>2.7216476045796851E-3</v>
      </c>
      <c r="K11" s="228">
        <v>4.5724451997979946E-3</v>
      </c>
      <c r="L11" s="228">
        <v>4.0900677654529096E-3</v>
      </c>
      <c r="M11" s="228">
        <v>6.2558391542440993E-3</v>
      </c>
      <c r="N11" s="228">
        <v>5.7546132476944114E-3</v>
      </c>
      <c r="O11" s="228">
        <v>4.8609801551921664E-3</v>
      </c>
      <c r="P11" s="228">
        <v>8.0886733867695793E-3</v>
      </c>
      <c r="Q11" s="228">
        <v>4.2835853002388688E-3</v>
      </c>
      <c r="R11" s="228">
        <v>4.7006549816147637E-3</v>
      </c>
      <c r="S11" s="228">
        <v>6.4208676893936284E-3</v>
      </c>
      <c r="T11" s="228">
        <v>5.7801961476942653E-3</v>
      </c>
      <c r="U11" s="228">
        <v>6.8326417939395907E-3</v>
      </c>
      <c r="V11" s="228">
        <v>1.081840885353477E-2</v>
      </c>
      <c r="W11" s="228">
        <v>4.1900563202808324E-3</v>
      </c>
      <c r="DA11" s="69" t="s">
        <v>1447</v>
      </c>
    </row>
    <row r="12" spans="1:105" ht="12" customHeight="1" x14ac:dyDescent="0.25">
      <c r="A12" s="37" t="s">
        <v>162</v>
      </c>
      <c r="B12" s="228">
        <v>0.90555136396002267</v>
      </c>
      <c r="C12" s="228">
        <v>0.90211072620113442</v>
      </c>
      <c r="D12" s="228">
        <v>0.79836599721848989</v>
      </c>
      <c r="E12" s="228">
        <v>0.59990795617791737</v>
      </c>
      <c r="F12" s="228">
        <v>0.61744505749542444</v>
      </c>
      <c r="G12" s="228">
        <v>0.64263658798647816</v>
      </c>
      <c r="H12" s="228">
        <v>0.70135283814844351</v>
      </c>
      <c r="I12" s="228">
        <v>0.67402922457186609</v>
      </c>
      <c r="J12" s="228">
        <v>0.74306400219837876</v>
      </c>
      <c r="K12" s="228">
        <v>0.56402826206458201</v>
      </c>
      <c r="L12" s="228">
        <v>0.53172832254050906</v>
      </c>
      <c r="M12" s="228">
        <v>0.5637013630385993</v>
      </c>
      <c r="N12" s="228">
        <v>0.47883014684481923</v>
      </c>
      <c r="O12" s="228">
        <v>0.47409585043436742</v>
      </c>
      <c r="P12" s="228">
        <v>0.45294009552670522</v>
      </c>
      <c r="Q12" s="228">
        <v>0.45137809489603181</v>
      </c>
      <c r="R12" s="228">
        <v>0.46540359489763999</v>
      </c>
      <c r="S12" s="228">
        <v>0.48985591644384918</v>
      </c>
      <c r="T12" s="228">
        <v>0.52734208110243252</v>
      </c>
      <c r="U12" s="228">
        <v>0.54661581825886396</v>
      </c>
      <c r="V12" s="228">
        <v>0.50472405520354213</v>
      </c>
      <c r="W12" s="228">
        <v>0.49131072343438992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0.15510587237117951</v>
      </c>
      <c r="C15" s="228">
        <v>0.14444030303817151</v>
      </c>
      <c r="D15" s="228">
        <v>0.1665198604364361</v>
      </c>
      <c r="E15" s="228">
        <v>0.1050509030067871</v>
      </c>
      <c r="F15" s="228">
        <v>9.6247465126389736E-2</v>
      </c>
      <c r="G15" s="228">
        <v>0.1007567212990579</v>
      </c>
      <c r="H15" s="228">
        <v>0.11305426692953011</v>
      </c>
      <c r="I15" s="228">
        <v>0.111212807579471</v>
      </c>
      <c r="J15" s="228">
        <v>0.14538211093274769</v>
      </c>
      <c r="K15" s="228">
        <v>0.1110521875373951</v>
      </c>
      <c r="L15" s="228">
        <v>9.1505088684989841E-2</v>
      </c>
      <c r="M15" s="228">
        <v>9.7029952514427281E-2</v>
      </c>
      <c r="N15" s="228">
        <v>8.7139136510933912E-2</v>
      </c>
      <c r="O15" s="228">
        <v>0.1185186053281629</v>
      </c>
      <c r="P15" s="228">
        <v>9.1338247120859084E-2</v>
      </c>
      <c r="Q15" s="228">
        <v>6.9112081408809145E-2</v>
      </c>
      <c r="R15" s="228">
        <v>8.4347079215987567E-2</v>
      </c>
      <c r="S15" s="228">
        <v>8.7256501087401114E-2</v>
      </c>
      <c r="T15" s="228">
        <v>9.0639511339255879E-2</v>
      </c>
      <c r="U15" s="228">
        <v>8.779596331321593E-2</v>
      </c>
      <c r="V15" s="228">
        <v>7.6111637113801853E-2</v>
      </c>
      <c r="W15" s="228">
        <v>7.994631098330772E-2</v>
      </c>
      <c r="DA15" s="69" t="s">
        <v>1451</v>
      </c>
    </row>
    <row r="16" spans="1:105" ht="12" customHeight="1" x14ac:dyDescent="0.25">
      <c r="A16" s="57" t="s">
        <v>1452</v>
      </c>
      <c r="B16" s="263">
        <v>7.408749524959676</v>
      </c>
      <c r="C16" s="263">
        <v>7.1924603682126369</v>
      </c>
      <c r="D16" s="263">
        <v>7.1881847029025394</v>
      </c>
      <c r="E16" s="263">
        <v>4.9606118821321372</v>
      </c>
      <c r="F16" s="263">
        <v>4.8432326140159203</v>
      </c>
      <c r="G16" s="263">
        <v>5.0799795336772302</v>
      </c>
      <c r="H16" s="263">
        <v>5.5800634796683246</v>
      </c>
      <c r="I16" s="263">
        <v>5.4197712287891644</v>
      </c>
      <c r="J16" s="263">
        <v>6.4814021427239599</v>
      </c>
      <c r="K16" s="263">
        <v>4.8854236881057496</v>
      </c>
      <c r="L16" s="263">
        <v>4.3475431119498298</v>
      </c>
      <c r="M16" s="263">
        <v>4.5893141280381977</v>
      </c>
      <c r="N16" s="263">
        <v>3.972695558392469</v>
      </c>
      <c r="O16" s="263">
        <v>4.6233817560101231</v>
      </c>
      <c r="P16" s="263">
        <v>3.993227999204489</v>
      </c>
      <c r="Q16" s="263">
        <v>3.5375432746169628</v>
      </c>
      <c r="R16" s="263">
        <v>3.936408697887317</v>
      </c>
      <c r="S16" s="263">
        <v>4.0926340151414564</v>
      </c>
      <c r="T16" s="263">
        <v>4.3781249650173386</v>
      </c>
      <c r="U16" s="263">
        <v>4.4201456033500888</v>
      </c>
      <c r="V16" s="263">
        <v>3.9532466588088222</v>
      </c>
      <c r="W16" s="263">
        <v>3.9557804698504602</v>
      </c>
      <c r="DA16" s="70" t="s">
        <v>1453</v>
      </c>
    </row>
    <row r="17" spans="1:105" ht="12" customHeight="1" x14ac:dyDescent="0.25">
      <c r="A17" s="57" t="s">
        <v>1454</v>
      </c>
      <c r="B17" s="263">
        <v>141.51125399856031</v>
      </c>
      <c r="C17" s="263">
        <v>140.4084895519016</v>
      </c>
      <c r="D17" s="263">
        <v>127.43260843809701</v>
      </c>
      <c r="E17" s="263">
        <v>93.894690701281874</v>
      </c>
      <c r="F17" s="263">
        <v>95.366394904798526</v>
      </c>
      <c r="G17" s="263">
        <v>99.183432129866659</v>
      </c>
      <c r="H17" s="263">
        <v>108.69359085351979</v>
      </c>
      <c r="I17" s="263">
        <v>104.4750122996749</v>
      </c>
      <c r="J17" s="263">
        <v>116.91668859604241</v>
      </c>
      <c r="K17" s="263">
        <v>89.418267612535374</v>
      </c>
      <c r="L17" s="263">
        <v>82.994379396069434</v>
      </c>
      <c r="M17" s="263">
        <v>88.385819854856464</v>
      </c>
      <c r="N17" s="263">
        <v>75.696509907287577</v>
      </c>
      <c r="O17" s="263">
        <v>77.390078059923098</v>
      </c>
      <c r="P17" s="263">
        <v>72.589226749891893</v>
      </c>
      <c r="Q17" s="263">
        <v>69.626521730380645</v>
      </c>
      <c r="R17" s="263">
        <v>73.024812366038731</v>
      </c>
      <c r="S17" s="263">
        <v>77.041205759681844</v>
      </c>
      <c r="T17" s="263">
        <v>82.270286874792561</v>
      </c>
      <c r="U17" s="263">
        <v>84.769108277369668</v>
      </c>
      <c r="V17" s="263">
        <v>78.585077881023722</v>
      </c>
      <c r="W17" s="263">
        <v>76.144019293803524</v>
      </c>
      <c r="DA17" s="70" t="s">
        <v>1455</v>
      </c>
    </row>
    <row r="18" spans="1:105" ht="12" customHeight="1" x14ac:dyDescent="0.25">
      <c r="A18" s="18" t="s">
        <v>30</v>
      </c>
      <c r="B18" s="232">
        <v>10.86488077127828</v>
      </c>
      <c r="C18" s="232">
        <v>11.41768624925753</v>
      </c>
      <c r="D18" s="232">
        <v>8.3395974734270393</v>
      </c>
      <c r="E18" s="232">
        <v>5.8749877927328322</v>
      </c>
      <c r="F18" s="232">
        <v>5.9569148806554288</v>
      </c>
      <c r="G18" s="232">
        <v>5.6934859356370762</v>
      </c>
      <c r="H18" s="232">
        <v>5.842587060538408</v>
      </c>
      <c r="I18" s="232">
        <v>7.3389665545756344</v>
      </c>
      <c r="J18" s="232">
        <v>7.2349641473220663</v>
      </c>
      <c r="K18" s="232">
        <v>5.3584287942450466</v>
      </c>
      <c r="L18" s="232">
        <v>5.0981781836001803</v>
      </c>
      <c r="M18" s="232">
        <v>5.7775772984347684</v>
      </c>
      <c r="N18" s="232">
        <v>5.2721828239311046</v>
      </c>
      <c r="O18" s="232">
        <v>5.063278933755222</v>
      </c>
      <c r="P18" s="232">
        <v>5.5140792409121682</v>
      </c>
      <c r="Q18" s="232">
        <v>4.3672262643282336</v>
      </c>
      <c r="R18" s="232">
        <v>4.6074825917007036</v>
      </c>
      <c r="S18" s="232">
        <v>5.859756826208665</v>
      </c>
      <c r="T18" s="232">
        <v>6.385319403630981</v>
      </c>
      <c r="U18" s="232">
        <v>4.222576002739471</v>
      </c>
      <c r="V18" s="232">
        <v>3.6907911101375648</v>
      </c>
      <c r="W18" s="232">
        <v>3.6912281541308691</v>
      </c>
      <c r="DA18" s="71" t="s">
        <v>1456</v>
      </c>
    </row>
    <row r="19" spans="1:105" ht="12" customHeight="1" x14ac:dyDescent="0.25">
      <c r="A19" s="18" t="s">
        <v>33</v>
      </c>
      <c r="B19" s="232">
        <v>0.21618997331281431</v>
      </c>
      <c r="C19" s="232">
        <v>0.21833607490202431</v>
      </c>
      <c r="D19" s="232">
        <v>0.2304794863652242</v>
      </c>
      <c r="E19" s="232">
        <v>0.17044337184143149</v>
      </c>
      <c r="F19" s="232">
        <v>0.1728202157776777</v>
      </c>
      <c r="G19" s="232">
        <v>0.17748228911255859</v>
      </c>
      <c r="H19" s="232">
        <v>0.19569547434672649</v>
      </c>
      <c r="I19" s="232">
        <v>0.17724571499009731</v>
      </c>
      <c r="J19" s="232">
        <v>0.20118133551024461</v>
      </c>
      <c r="K19" s="232">
        <v>0.34315384394298881</v>
      </c>
      <c r="L19" s="232">
        <v>0.30302206443919771</v>
      </c>
      <c r="M19" s="232">
        <v>0.36700639902245391</v>
      </c>
      <c r="N19" s="232">
        <v>0.34101309789972573</v>
      </c>
      <c r="O19" s="232">
        <v>0.38029192041919629</v>
      </c>
      <c r="P19" s="232">
        <v>0.17474302603184519</v>
      </c>
      <c r="Q19" s="232">
        <v>4.5448263801644753E-2</v>
      </c>
      <c r="R19" s="232">
        <v>8.035850057495536E-2</v>
      </c>
      <c r="S19" s="232">
        <v>7.8068725156606761E-2</v>
      </c>
      <c r="T19" s="232">
        <v>7.1658854800735944E-2</v>
      </c>
      <c r="U19" s="232">
        <v>7.0671980281763219E-2</v>
      </c>
      <c r="V19" s="232">
        <v>6.7349898403109759E-2</v>
      </c>
      <c r="W19" s="232">
        <v>0.11940041361789321</v>
      </c>
      <c r="DA19" s="71" t="s">
        <v>1457</v>
      </c>
    </row>
    <row r="20" spans="1:105" ht="12" customHeight="1" x14ac:dyDescent="0.25">
      <c r="A20" s="18" t="s">
        <v>160</v>
      </c>
      <c r="B20" s="297">
        <v>1.2270441778305179</v>
      </c>
      <c r="C20" s="297">
        <v>1.652269807424777</v>
      </c>
      <c r="D20" s="297">
        <v>1.3087856617937701</v>
      </c>
      <c r="E20" s="297">
        <v>0.80610952225635402</v>
      </c>
      <c r="F20" s="297">
        <v>0.6538418151460631</v>
      </c>
      <c r="G20" s="297">
        <v>0.67153320326633736</v>
      </c>
      <c r="H20" s="297">
        <v>0.74048417342124595</v>
      </c>
      <c r="I20" s="297">
        <v>0.50289985407680537</v>
      </c>
      <c r="J20" s="297">
        <v>0.38155171897837198</v>
      </c>
      <c r="K20" s="297">
        <v>0.65068434713120571</v>
      </c>
      <c r="L20" s="297">
        <v>0.57445717301399857</v>
      </c>
      <c r="M20" s="297">
        <v>0.86978990807672796</v>
      </c>
      <c r="N20" s="297">
        <v>0.80815204994194756</v>
      </c>
      <c r="O20" s="297">
        <v>0.72143907905088489</v>
      </c>
      <c r="P20" s="297">
        <v>1.159850107287189</v>
      </c>
      <c r="Q20" s="297">
        <v>0.6071751653639893</v>
      </c>
      <c r="R20" s="297">
        <v>0.67698871059630894</v>
      </c>
      <c r="S20" s="297">
        <v>0.91002486638758129</v>
      </c>
      <c r="T20" s="297">
        <v>0.82197989674823924</v>
      </c>
      <c r="U20" s="297">
        <v>0.99313998822061933</v>
      </c>
      <c r="V20" s="297">
        <v>1.5697710184405831</v>
      </c>
      <c r="W20" s="297">
        <v>0.61165554397112765</v>
      </c>
      <c r="DA20" s="122" t="s">
        <v>1458</v>
      </c>
    </row>
    <row r="21" spans="1:105" ht="12" customHeight="1" x14ac:dyDescent="0.25">
      <c r="A21" s="18" t="s">
        <v>70</v>
      </c>
      <c r="B21" s="297">
        <v>5.0992694908101592</v>
      </c>
      <c r="C21" s="297">
        <v>4.1595335372066637</v>
      </c>
      <c r="D21" s="297">
        <v>2.2999847931227149</v>
      </c>
      <c r="E21" s="297">
        <v>2.0101293501158981</v>
      </c>
      <c r="F21" s="297">
        <v>1.8813780810648291</v>
      </c>
      <c r="G21" s="297">
        <v>2.0931430457901041</v>
      </c>
      <c r="H21" s="297">
        <v>3.7282061106486801</v>
      </c>
      <c r="I21" s="297">
        <v>3.6982994716716622</v>
      </c>
      <c r="J21" s="297">
        <v>4.927772874733173</v>
      </c>
      <c r="K21" s="297">
        <v>2.8016463422801658</v>
      </c>
      <c r="L21" s="297">
        <v>2.3365488437666779</v>
      </c>
      <c r="M21" s="297">
        <v>2.9963882193477671</v>
      </c>
      <c r="N21" s="297">
        <v>2.0304057563427058</v>
      </c>
      <c r="O21" s="297">
        <v>0.86245342770921674</v>
      </c>
      <c r="P21" s="297">
        <v>0.79262122625118647</v>
      </c>
      <c r="Q21" s="297">
        <v>0.62625605336529833</v>
      </c>
      <c r="R21" s="297">
        <v>0.6320187404673806</v>
      </c>
      <c r="S21" s="297">
        <v>0.7664357299040031</v>
      </c>
      <c r="T21" s="297">
        <v>0</v>
      </c>
      <c r="U21" s="297">
        <v>0</v>
      </c>
      <c r="V21" s="297">
        <v>0</v>
      </c>
      <c r="W21" s="297">
        <v>0</v>
      </c>
      <c r="DA21" s="122" t="s">
        <v>1459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5.0044813647528584E-4</v>
      </c>
      <c r="S22" s="297">
        <v>0</v>
      </c>
      <c r="T22" s="297">
        <v>0</v>
      </c>
      <c r="U22" s="297">
        <v>3.0870834328654281E-2</v>
      </c>
      <c r="V22" s="297">
        <v>2.0777315310993728E-2</v>
      </c>
      <c r="W22" s="297">
        <v>1.236737573799209E-3</v>
      </c>
      <c r="DA22" s="122" t="s">
        <v>1460</v>
      </c>
    </row>
    <row r="23" spans="1:105" ht="12" customHeight="1" x14ac:dyDescent="0.25">
      <c r="A23" s="18" t="s">
        <v>162</v>
      </c>
      <c r="B23" s="297">
        <v>124.1038695853285</v>
      </c>
      <c r="C23" s="297">
        <v>122.9606638831106</v>
      </c>
      <c r="D23" s="297">
        <v>115.25376102338819</v>
      </c>
      <c r="E23" s="297">
        <v>85.033020664335353</v>
      </c>
      <c r="F23" s="297">
        <v>86.701439912154527</v>
      </c>
      <c r="G23" s="297">
        <v>90.547787656060578</v>
      </c>
      <c r="H23" s="297">
        <v>98.186618034564745</v>
      </c>
      <c r="I23" s="297">
        <v>92.75760070436074</v>
      </c>
      <c r="J23" s="297">
        <v>104.17121851949859</v>
      </c>
      <c r="K23" s="297">
        <v>80.264354284935962</v>
      </c>
      <c r="L23" s="297">
        <v>74.682173131249385</v>
      </c>
      <c r="M23" s="297">
        <v>78.375058029974753</v>
      </c>
      <c r="N23" s="297">
        <v>67.244756179172086</v>
      </c>
      <c r="O23" s="297">
        <v>70.36261469898858</v>
      </c>
      <c r="P23" s="297">
        <v>64.947933149409508</v>
      </c>
      <c r="Q23" s="297">
        <v>63.980415983521482</v>
      </c>
      <c r="R23" s="297">
        <v>67.027463374562913</v>
      </c>
      <c r="S23" s="297">
        <v>69.426919612024989</v>
      </c>
      <c r="T23" s="297">
        <v>74.991328719612611</v>
      </c>
      <c r="U23" s="297">
        <v>79.451849471799164</v>
      </c>
      <c r="V23" s="297">
        <v>73.236388538731475</v>
      </c>
      <c r="W23" s="297">
        <v>71.720498444509829</v>
      </c>
      <c r="DA23" s="122" t="s">
        <v>1461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97">
        <v>0</v>
      </c>
      <c r="V24" s="297">
        <v>0</v>
      </c>
      <c r="W24" s="297">
        <v>0</v>
      </c>
      <c r="DA24" s="122" t="s">
        <v>1462</v>
      </c>
    </row>
    <row r="25" spans="1:105" ht="12" customHeight="1" x14ac:dyDescent="0.25">
      <c r="A25" s="57" t="s">
        <v>1463</v>
      </c>
      <c r="B25" s="263">
        <v>95.962206669700095</v>
      </c>
      <c r="C25" s="263">
        <v>95.214395405591489</v>
      </c>
      <c r="D25" s="263">
        <v>86.415136336224123</v>
      </c>
      <c r="E25" s="263">
        <v>63.672262520941587</v>
      </c>
      <c r="F25" s="263">
        <v>64.670260764501577</v>
      </c>
      <c r="G25" s="263">
        <v>67.258686099645928</v>
      </c>
      <c r="H25" s="263">
        <v>73.707754927133962</v>
      </c>
      <c r="I25" s="263">
        <v>70.847034697486777</v>
      </c>
      <c r="J25" s="263">
        <v>79.284036549520891</v>
      </c>
      <c r="K25" s="263">
        <v>60.636691670953361</v>
      </c>
      <c r="L25" s="263">
        <v>56.28049757873066</v>
      </c>
      <c r="M25" s="263">
        <v>59.936563855683943</v>
      </c>
      <c r="N25" s="263">
        <v>51.331635630704191</v>
      </c>
      <c r="O25" s="263">
        <v>52.480085188462219</v>
      </c>
      <c r="P25" s="263">
        <v>49.224511708713408</v>
      </c>
      <c r="Q25" s="263">
        <v>47.215429721590397</v>
      </c>
      <c r="R25" s="263">
        <v>49.519892858536707</v>
      </c>
      <c r="S25" s="263">
        <v>52.243506437083028</v>
      </c>
      <c r="T25" s="263">
        <v>55.78947291312025</v>
      </c>
      <c r="U25" s="263">
        <v>57.483984191122282</v>
      </c>
      <c r="V25" s="263">
        <v>53.290443492571953</v>
      </c>
      <c r="W25" s="263">
        <v>51.635102577834182</v>
      </c>
      <c r="DA25" s="70" t="s">
        <v>1464</v>
      </c>
    </row>
    <row r="26" spans="1:105" ht="12" customHeight="1" x14ac:dyDescent="0.25">
      <c r="A26" s="18" t="s">
        <v>30</v>
      </c>
      <c r="B26" s="232">
        <v>7.3677386395407396</v>
      </c>
      <c r="C26" s="232">
        <v>7.7426094150235603</v>
      </c>
      <c r="D26" s="232">
        <v>5.6552829098331374</v>
      </c>
      <c r="E26" s="232">
        <v>3.9839714285475041</v>
      </c>
      <c r="F26" s="232">
        <v>4.0395281699438819</v>
      </c>
      <c r="G26" s="232">
        <v>3.8608906259299629</v>
      </c>
      <c r="H26" s="232">
        <v>3.9619997077745239</v>
      </c>
      <c r="I26" s="232">
        <v>4.9767308631112037</v>
      </c>
      <c r="J26" s="232">
        <v>4.9062043133350652</v>
      </c>
      <c r="K26" s="232">
        <v>3.6336802681675509</v>
      </c>
      <c r="L26" s="232">
        <v>3.4571980296250779</v>
      </c>
      <c r="M26" s="232">
        <v>3.9179150145062338</v>
      </c>
      <c r="N26" s="232">
        <v>3.575194788081427</v>
      </c>
      <c r="O26" s="232">
        <v>3.433532003555706</v>
      </c>
      <c r="P26" s="232">
        <v>3.7392306036302929</v>
      </c>
      <c r="Q26" s="232">
        <v>2.961521840199874</v>
      </c>
      <c r="R26" s="232">
        <v>3.1244454712861671</v>
      </c>
      <c r="S26" s="232">
        <v>3.9736429414761778</v>
      </c>
      <c r="T26" s="232">
        <v>4.3300396466666626</v>
      </c>
      <c r="U26" s="232">
        <v>2.863430996502395</v>
      </c>
      <c r="V26" s="232">
        <v>2.502814788775146</v>
      </c>
      <c r="W26" s="232">
        <v>2.503111158885821</v>
      </c>
      <c r="DA26" s="71" t="s">
        <v>1465</v>
      </c>
    </row>
    <row r="27" spans="1:105" ht="12" customHeight="1" x14ac:dyDescent="0.25">
      <c r="A27" s="18" t="s">
        <v>33</v>
      </c>
      <c r="B27" s="297">
        <v>0.14660365386326299</v>
      </c>
      <c r="C27" s="297">
        <v>0.14805897729810469</v>
      </c>
      <c r="D27" s="297">
        <v>0.1562937185471551</v>
      </c>
      <c r="E27" s="297">
        <v>0.1155817760917756</v>
      </c>
      <c r="F27" s="297">
        <v>0.1171935714973481</v>
      </c>
      <c r="G27" s="297">
        <v>0.12035503627297429</v>
      </c>
      <c r="H27" s="297">
        <v>0.13270583803728159</v>
      </c>
      <c r="I27" s="297">
        <v>0.12019460963416739</v>
      </c>
      <c r="J27" s="297">
        <v>0.13642593327960181</v>
      </c>
      <c r="K27" s="297">
        <v>0.23270092774595941</v>
      </c>
      <c r="L27" s="297">
        <v>0.2054865966595795</v>
      </c>
      <c r="M27" s="297">
        <v>0.2488759227054369</v>
      </c>
      <c r="N27" s="297">
        <v>0.23124923603645739</v>
      </c>
      <c r="O27" s="297">
        <v>0.25788515634562409</v>
      </c>
      <c r="P27" s="297">
        <v>0.1184974756730465</v>
      </c>
      <c r="Q27" s="297">
        <v>3.0819567776262189E-2</v>
      </c>
      <c r="R27" s="297">
        <v>5.4493044347692178E-2</v>
      </c>
      <c r="S27" s="297">
        <v>5.2940292211632357E-2</v>
      </c>
      <c r="T27" s="297">
        <v>4.8593603969986819E-2</v>
      </c>
      <c r="U27" s="297">
        <v>4.7924380471001463E-2</v>
      </c>
      <c r="V27" s="297">
        <v>4.5671596336841702E-2</v>
      </c>
      <c r="W27" s="297">
        <v>8.0968310606338856E-2</v>
      </c>
      <c r="DA27" s="122" t="s">
        <v>1466</v>
      </c>
    </row>
    <row r="28" spans="1:105" ht="12" customHeight="1" x14ac:dyDescent="0.25">
      <c r="A28" s="18" t="s">
        <v>160</v>
      </c>
      <c r="B28" s="297">
        <v>0.83208835805399894</v>
      </c>
      <c r="C28" s="297">
        <v>1.1204441502286111</v>
      </c>
      <c r="D28" s="297">
        <v>0.88751923691292933</v>
      </c>
      <c r="E28" s="297">
        <v>0.54664237922705727</v>
      </c>
      <c r="F28" s="297">
        <v>0.44338596133828823</v>
      </c>
      <c r="G28" s="297">
        <v>0.45538291984936807</v>
      </c>
      <c r="H28" s="297">
        <v>0.5021402416956503</v>
      </c>
      <c r="I28" s="297">
        <v>0.34102856393012659</v>
      </c>
      <c r="J28" s="297">
        <v>0.2587394562425005</v>
      </c>
      <c r="K28" s="297">
        <v>0.44124480584970932</v>
      </c>
      <c r="L28" s="297">
        <v>0.38955331397333132</v>
      </c>
      <c r="M28" s="297">
        <v>0.5898255902596099</v>
      </c>
      <c r="N28" s="297">
        <v>0.54802746669081137</v>
      </c>
      <c r="O28" s="297">
        <v>0.48922530220941601</v>
      </c>
      <c r="P28" s="297">
        <v>0.78652243236074637</v>
      </c>
      <c r="Q28" s="297">
        <v>0.4117401765372049</v>
      </c>
      <c r="R28" s="297">
        <v>0.45908243142243449</v>
      </c>
      <c r="S28" s="297">
        <v>0.61710988939254074</v>
      </c>
      <c r="T28" s="297">
        <v>0.55740446431840518</v>
      </c>
      <c r="U28" s="297">
        <v>0.67347226534039595</v>
      </c>
      <c r="V28" s="297">
        <v>1.064499724504125</v>
      </c>
      <c r="W28" s="297">
        <v>0.41477842971995971</v>
      </c>
      <c r="DA28" s="122" t="s">
        <v>1467</v>
      </c>
    </row>
    <row r="29" spans="1:105" ht="12" customHeight="1" x14ac:dyDescent="0.25">
      <c r="A29" s="18" t="s">
        <v>70</v>
      </c>
      <c r="B29" s="297">
        <v>3.4579380714596701</v>
      </c>
      <c r="C29" s="297">
        <v>2.8206803746579441</v>
      </c>
      <c r="D29" s="297">
        <v>1.5596753602159079</v>
      </c>
      <c r="E29" s="297">
        <v>1.3631173682526629</v>
      </c>
      <c r="F29" s="297">
        <v>1.2758080162361061</v>
      </c>
      <c r="G29" s="297">
        <v>1.419410964667156</v>
      </c>
      <c r="H29" s="297">
        <v>2.528186806265933</v>
      </c>
      <c r="I29" s="297">
        <v>2.5079063904741412</v>
      </c>
      <c r="J29" s="297">
        <v>3.341642064957588</v>
      </c>
      <c r="K29" s="297">
        <v>1.8998641996065819</v>
      </c>
      <c r="L29" s="297">
        <v>1.5844703280042161</v>
      </c>
      <c r="M29" s="297">
        <v>2.0319233802467069</v>
      </c>
      <c r="N29" s="297">
        <v>1.376867290113122</v>
      </c>
      <c r="O29" s="297">
        <v>0.58485054534012604</v>
      </c>
      <c r="P29" s="297">
        <v>0.53749563921666121</v>
      </c>
      <c r="Q29" s="297">
        <v>0.42467938855098331</v>
      </c>
      <c r="R29" s="297">
        <v>0.42858720616292018</v>
      </c>
      <c r="S29" s="297">
        <v>0.51973862031382079</v>
      </c>
      <c r="T29" s="297">
        <v>0</v>
      </c>
      <c r="U29" s="297">
        <v>0</v>
      </c>
      <c r="V29" s="297">
        <v>0</v>
      </c>
      <c r="W29" s="297">
        <v>0</v>
      </c>
      <c r="DA29" s="122" t="s">
        <v>1468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3.3936599487978701E-4</v>
      </c>
      <c r="S30" s="297">
        <v>0</v>
      </c>
      <c r="T30" s="297">
        <v>0</v>
      </c>
      <c r="U30" s="297">
        <v>2.0934259998448841E-2</v>
      </c>
      <c r="V30" s="297">
        <v>1.4089600435138461E-2</v>
      </c>
      <c r="W30" s="297">
        <v>8.3866168449267357E-4</v>
      </c>
      <c r="DA30" s="122" t="s">
        <v>1469</v>
      </c>
    </row>
    <row r="31" spans="1:105" ht="12" customHeight="1" x14ac:dyDescent="0.25">
      <c r="A31" s="18" t="s">
        <v>162</v>
      </c>
      <c r="B31" s="297">
        <v>84.157837946782422</v>
      </c>
      <c r="C31" s="297">
        <v>83.38260248838327</v>
      </c>
      <c r="D31" s="297">
        <v>78.156365110714987</v>
      </c>
      <c r="E31" s="297">
        <v>57.66294956882259</v>
      </c>
      <c r="F31" s="297">
        <v>58.794345045485947</v>
      </c>
      <c r="G31" s="297">
        <v>61.402646552926463</v>
      </c>
      <c r="H31" s="297">
        <v>66.582722333360579</v>
      </c>
      <c r="I31" s="297">
        <v>62.901174270337137</v>
      </c>
      <c r="J31" s="297">
        <v>70.641024781706136</v>
      </c>
      <c r="K31" s="297">
        <v>54.42920146958356</v>
      </c>
      <c r="L31" s="297">
        <v>50.643789310468463</v>
      </c>
      <c r="M31" s="297">
        <v>53.148023947965953</v>
      </c>
      <c r="N31" s="297">
        <v>45.600296849782367</v>
      </c>
      <c r="O31" s="297">
        <v>47.714592181011348</v>
      </c>
      <c r="P31" s="297">
        <v>44.042765557832674</v>
      </c>
      <c r="Q31" s="297">
        <v>43.386668748526077</v>
      </c>
      <c r="R31" s="297">
        <v>45.452945339322611</v>
      </c>
      <c r="S31" s="297">
        <v>47.080074693688857</v>
      </c>
      <c r="T31" s="297">
        <v>50.853435198165187</v>
      </c>
      <c r="U31" s="297">
        <v>53.878222288810043</v>
      </c>
      <c r="V31" s="297">
        <v>49.663367782520702</v>
      </c>
      <c r="W31" s="297">
        <v>48.635406016937559</v>
      </c>
      <c r="DA31" s="122" t="s">
        <v>1470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9.3470113867165239</v>
      </c>
      <c r="C33" s="263">
        <f t="shared" si="0"/>
        <v>9.1043485668208035</v>
      </c>
      <c r="D33" s="263">
        <f t="shared" si="0"/>
        <v>9.0598979149329129</v>
      </c>
      <c r="E33" s="263">
        <f t="shared" si="0"/>
        <v>6.2369144091478255</v>
      </c>
      <c r="F33" s="263">
        <f t="shared" si="0"/>
        <v>6.094202423402403</v>
      </c>
      <c r="G33" s="263">
        <f t="shared" si="0"/>
        <v>6.3929845981788489</v>
      </c>
      <c r="H33" s="263">
        <f t="shared" si="0"/>
        <v>7.0366518052356115</v>
      </c>
      <c r="I33" s="263">
        <f t="shared" si="0"/>
        <v>6.7861602207683349</v>
      </c>
      <c r="J33" s="263">
        <f t="shared" si="0"/>
        <v>8.089945125514669</v>
      </c>
      <c r="K33" s="263">
        <f t="shared" si="0"/>
        <v>6.0976872612310373</v>
      </c>
      <c r="L33" s="263">
        <f t="shared" si="0"/>
        <v>5.4331311114416811</v>
      </c>
      <c r="M33" s="263">
        <f t="shared" si="0"/>
        <v>5.7429920394140588</v>
      </c>
      <c r="N33" s="263">
        <f t="shared" si="0"/>
        <v>4.9685315535661427</v>
      </c>
      <c r="O33" s="263">
        <f t="shared" si="0"/>
        <v>5.7577124526864516</v>
      </c>
      <c r="P33" s="263">
        <f t="shared" si="0"/>
        <v>4.982908685934631</v>
      </c>
      <c r="Q33" s="263">
        <f t="shared" si="0"/>
        <v>4.4248560624985513</v>
      </c>
      <c r="R33" s="263">
        <f t="shared" si="0"/>
        <v>4.91548874893987</v>
      </c>
      <c r="S33" s="263">
        <f t="shared" si="0"/>
        <v>5.1118520921370285</v>
      </c>
      <c r="T33" s="263">
        <f t="shared" si="0"/>
        <v>5.4681720584073341</v>
      </c>
      <c r="U33" s="263">
        <f t="shared" si="0"/>
        <v>5.5238216476289352</v>
      </c>
      <c r="V33" s="263">
        <f t="shared" si="0"/>
        <v>4.9454741529623512</v>
      </c>
      <c r="W33" s="263">
        <f t="shared" si="0"/>
        <v>4.9440840234864396</v>
      </c>
      <c r="DA33" s="70"/>
    </row>
    <row r="34" spans="1:105" ht="12" customHeight="1" x14ac:dyDescent="0.25">
      <c r="A34" s="60" t="s">
        <v>1473</v>
      </c>
      <c r="B34" s="264">
        <v>8.9954014802075353</v>
      </c>
      <c r="C34" s="264">
        <v>8.7327920082311259</v>
      </c>
      <c r="D34" s="264">
        <v>8.7276006698102808</v>
      </c>
      <c r="E34" s="264">
        <v>6.0229726105512231</v>
      </c>
      <c r="F34" s="264">
        <v>5.8804554909480942</v>
      </c>
      <c r="G34" s="264">
        <v>6.1679039442101891</v>
      </c>
      <c r="H34" s="264">
        <v>6.775085473676298</v>
      </c>
      <c r="I34" s="264">
        <v>6.580465160765657</v>
      </c>
      <c r="J34" s="264">
        <v>7.8694541139581471</v>
      </c>
      <c r="K34" s="264">
        <v>5.9316821721904027</v>
      </c>
      <c r="L34" s="264">
        <v>5.2786095160522279</v>
      </c>
      <c r="M34" s="264">
        <v>5.5721580222698721</v>
      </c>
      <c r="N34" s="264">
        <v>4.8234849060539702</v>
      </c>
      <c r="O34" s="264">
        <v>5.6135215465803388</v>
      </c>
      <c r="P34" s="264">
        <v>4.848414558197085</v>
      </c>
      <c r="Q34" s="264">
        <v>4.2951407523742473</v>
      </c>
      <c r="R34" s="264">
        <v>4.779426880121191</v>
      </c>
      <c r="S34" s="264">
        <v>4.9691092881091201</v>
      </c>
      <c r="T34" s="264">
        <v>5.3157407546538558</v>
      </c>
      <c r="U34" s="264">
        <v>5.3667604997517619</v>
      </c>
      <c r="V34" s="264">
        <v>4.7998708454741479</v>
      </c>
      <c r="W34" s="264">
        <v>4.8029472954901324</v>
      </c>
      <c r="DA34" s="72" t="s">
        <v>1474</v>
      </c>
    </row>
    <row r="35" spans="1:105" ht="12" customHeight="1" x14ac:dyDescent="0.25">
      <c r="A35" s="60" t="s">
        <v>1475</v>
      </c>
      <c r="B35" s="264">
        <v>0.35160990650898921</v>
      </c>
      <c r="C35" s="264">
        <v>0.37155655858967801</v>
      </c>
      <c r="D35" s="264">
        <v>0.3322972451226327</v>
      </c>
      <c r="E35" s="264">
        <v>0.21394179859660259</v>
      </c>
      <c r="F35" s="264">
        <v>0.21374693245430851</v>
      </c>
      <c r="G35" s="264">
        <v>0.22508065396866009</v>
      </c>
      <c r="H35" s="264">
        <v>0.26156633155931358</v>
      </c>
      <c r="I35" s="264">
        <v>0.20569506000267809</v>
      </c>
      <c r="J35" s="264">
        <v>0.22049101155652109</v>
      </c>
      <c r="K35" s="264">
        <v>0.1660050890406343</v>
      </c>
      <c r="L35" s="264">
        <v>0.15452159538945309</v>
      </c>
      <c r="M35" s="264">
        <v>0.17083401714418681</v>
      </c>
      <c r="N35" s="264">
        <v>0.14504664751217269</v>
      </c>
      <c r="O35" s="264">
        <v>0.14419090610611249</v>
      </c>
      <c r="P35" s="264">
        <v>0.1344941277375459</v>
      </c>
      <c r="Q35" s="264">
        <v>0.12971531012430429</v>
      </c>
      <c r="R35" s="264">
        <v>0.13606186881867879</v>
      </c>
      <c r="S35" s="264">
        <v>0.14274280402790809</v>
      </c>
      <c r="T35" s="264">
        <v>0.15243130375347849</v>
      </c>
      <c r="U35" s="264">
        <v>0.15706114787717301</v>
      </c>
      <c r="V35" s="264">
        <v>0.14560330748820291</v>
      </c>
      <c r="W35" s="264">
        <v>0.141136727996307</v>
      </c>
      <c r="DA35" s="72" t="s">
        <v>1476</v>
      </c>
    </row>
    <row r="36" spans="1:105" ht="12" customHeight="1" x14ac:dyDescent="0.25">
      <c r="A36" s="64" t="s">
        <v>30</v>
      </c>
      <c r="B36" s="231">
        <v>1.493058405781585E-2</v>
      </c>
      <c r="C36" s="231">
        <v>1.4713822684638569E-2</v>
      </c>
      <c r="D36" s="231">
        <v>1.0920371919379709E-2</v>
      </c>
      <c r="E36" s="231">
        <v>8.8103599864519655E-3</v>
      </c>
      <c r="F36" s="231">
        <v>9.0859052803182634E-3</v>
      </c>
      <c r="G36" s="231">
        <v>8.573660049985412E-3</v>
      </c>
      <c r="H36" s="231">
        <v>8.2930432908249266E-3</v>
      </c>
      <c r="I36" s="231">
        <v>1.277824670984608E-2</v>
      </c>
      <c r="J36" s="231">
        <v>1.316497824363695E-2</v>
      </c>
      <c r="K36" s="231">
        <v>9.9080069257060539E-3</v>
      </c>
      <c r="L36" s="231">
        <v>9.3990640477815881E-3</v>
      </c>
      <c r="M36" s="231">
        <v>1.0253213552820439E-2</v>
      </c>
      <c r="N36" s="231">
        <v>9.4393423491788368E-3</v>
      </c>
      <c r="O36" s="231">
        <v>9.3281312816189035E-3</v>
      </c>
      <c r="P36" s="231">
        <v>1.021654742703669E-2</v>
      </c>
      <c r="Q36" s="231">
        <v>8.0461561735398583E-3</v>
      </c>
      <c r="R36" s="231">
        <v>8.4878034276888101E-3</v>
      </c>
      <c r="S36" s="231">
        <v>1.085702270683353E-2</v>
      </c>
      <c r="T36" s="231">
        <v>1.1830790903393311E-2</v>
      </c>
      <c r="U36" s="231">
        <v>7.823635844072193E-3</v>
      </c>
      <c r="V36" s="231">
        <v>6.8383388726506794E-3</v>
      </c>
      <c r="W36" s="231">
        <v>6.8363657051485347E-3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2.9708955274841692E-4</v>
      </c>
      <c r="C38" s="231">
        <v>2.813668392733475E-4</v>
      </c>
      <c r="D38" s="231">
        <v>3.018037403982231E-4</v>
      </c>
      <c r="E38" s="231">
        <v>2.5560350356561003E-4</v>
      </c>
      <c r="F38" s="231">
        <v>2.6359754042807042E-4</v>
      </c>
      <c r="G38" s="231">
        <v>2.6726557840772751E-4</v>
      </c>
      <c r="H38" s="231">
        <v>2.7777267565891718E-4</v>
      </c>
      <c r="I38" s="231">
        <v>3.0861149966604392E-4</v>
      </c>
      <c r="J38" s="231">
        <v>3.6607616169024492E-4</v>
      </c>
      <c r="K38" s="231">
        <v>6.3450888178664532E-4</v>
      </c>
      <c r="L38" s="231">
        <v>5.5865520760275977E-4</v>
      </c>
      <c r="M38" s="231">
        <v>6.5131019284645538E-4</v>
      </c>
      <c r="N38" s="231">
        <v>6.1055154650904264E-4</v>
      </c>
      <c r="O38" s="231">
        <v>7.0061574829697638E-4</v>
      </c>
      <c r="P38" s="231">
        <v>3.2376582471871129E-4</v>
      </c>
      <c r="Q38" s="231">
        <v>8.3733657527937011E-5</v>
      </c>
      <c r="R38" s="231">
        <v>1.4803466818358099E-4</v>
      </c>
      <c r="S38" s="231">
        <v>1.446466034098602E-4</v>
      </c>
      <c r="T38" s="231">
        <v>1.327703242287367E-4</v>
      </c>
      <c r="U38" s="231">
        <v>1.3094183212931029E-4</v>
      </c>
      <c r="V38" s="231">
        <v>1.2478664182701281E-4</v>
      </c>
      <c r="W38" s="231">
        <v>2.2113639654715731E-4</v>
      </c>
      <c r="DA38" s="73" t="s">
        <v>1479</v>
      </c>
    </row>
    <row r="39" spans="1:105" ht="12" customHeight="1" x14ac:dyDescent="0.25">
      <c r="A39" s="64" t="s">
        <v>160</v>
      </c>
      <c r="B39" s="231">
        <v>1.686211438986334E-3</v>
      </c>
      <c r="C39" s="231">
        <v>2.1292584541995978E-3</v>
      </c>
      <c r="D39" s="231">
        <v>1.7138028825827969E-3</v>
      </c>
      <c r="E39" s="231">
        <v>1.2088731636805061E-3</v>
      </c>
      <c r="F39" s="231">
        <v>9.9728549421119854E-4</v>
      </c>
      <c r="G39" s="231">
        <v>1.0112429295812591E-3</v>
      </c>
      <c r="H39" s="231">
        <v>1.051052768700585E-3</v>
      </c>
      <c r="I39" s="231">
        <v>8.756244299454501E-4</v>
      </c>
      <c r="J39" s="231">
        <v>6.9428403194393099E-4</v>
      </c>
      <c r="K39" s="231">
        <v>1.2031483976699599E-3</v>
      </c>
      <c r="L39" s="231">
        <v>1.059076314600926E-3</v>
      </c>
      <c r="M39" s="231">
        <v>1.5435780800396751E-3</v>
      </c>
      <c r="N39" s="231">
        <v>1.4469194495620159E-3</v>
      </c>
      <c r="O39" s="231">
        <v>1.3291146960544341E-3</v>
      </c>
      <c r="P39" s="231">
        <v>2.1489831958586311E-3</v>
      </c>
      <c r="Q39" s="231">
        <v>1.118656536098897E-3</v>
      </c>
      <c r="R39" s="231">
        <v>1.2471337620800381E-3</v>
      </c>
      <c r="S39" s="231">
        <v>1.6861042072535469E-3</v>
      </c>
      <c r="T39" s="231">
        <v>1.522973506962135E-3</v>
      </c>
      <c r="U39" s="231">
        <v>1.840100830626464E-3</v>
      </c>
      <c r="V39" s="231">
        <v>2.9084892252714289E-3</v>
      </c>
      <c r="W39" s="231">
        <v>1.1328210583484669E-3</v>
      </c>
      <c r="DA39" s="73" t="s">
        <v>1480</v>
      </c>
    </row>
    <row r="40" spans="1:105" ht="12" customHeight="1" x14ac:dyDescent="0.25">
      <c r="A40" s="64" t="s">
        <v>70</v>
      </c>
      <c r="B40" s="231">
        <v>7.0074465950204327E-3</v>
      </c>
      <c r="C40" s="231">
        <v>5.3603363747402174E-3</v>
      </c>
      <c r="D40" s="231">
        <v>3.011738807520203E-3</v>
      </c>
      <c r="E40" s="231">
        <v>3.0144680837908208E-3</v>
      </c>
      <c r="F40" s="231">
        <v>2.869610089030038E-3</v>
      </c>
      <c r="G40" s="231">
        <v>3.1520051359514478E-3</v>
      </c>
      <c r="H40" s="231">
        <v>5.2918637501446746E-3</v>
      </c>
      <c r="I40" s="231">
        <v>6.4392966917733198E-3</v>
      </c>
      <c r="J40" s="231">
        <v>8.9667372725625565E-3</v>
      </c>
      <c r="K40" s="231">
        <v>5.1803863461811414E-3</v>
      </c>
      <c r="L40" s="231">
        <v>4.3076902066660526E-3</v>
      </c>
      <c r="M40" s="231">
        <v>5.3175590239963088E-3</v>
      </c>
      <c r="N40" s="231">
        <v>3.6352485643833649E-3</v>
      </c>
      <c r="O40" s="231">
        <v>1.5889068927883649E-3</v>
      </c>
      <c r="P40" s="231">
        <v>1.4685774353020791E-3</v>
      </c>
      <c r="Q40" s="231">
        <v>1.1538110702347579E-3</v>
      </c>
      <c r="R40" s="231">
        <v>1.1642910689158971E-3</v>
      </c>
      <c r="S40" s="231">
        <v>1.420060656046067E-3</v>
      </c>
      <c r="T40" s="231">
        <v>0</v>
      </c>
      <c r="U40" s="231">
        <v>0</v>
      </c>
      <c r="V40" s="231">
        <v>0</v>
      </c>
      <c r="W40" s="231">
        <v>0</v>
      </c>
      <c r="DA40" s="73" t="s">
        <v>1481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9.2191458646130366E-7</v>
      </c>
      <c r="S41" s="231">
        <v>0</v>
      </c>
      <c r="T41" s="231">
        <v>0</v>
      </c>
      <c r="U41" s="231">
        <v>5.7197825647988863E-5</v>
      </c>
      <c r="V41" s="231">
        <v>3.8496441202057851E-5</v>
      </c>
      <c r="W41" s="231">
        <v>2.2905087365915668E-6</v>
      </c>
      <c r="DA41" s="73" t="s">
        <v>1482</v>
      </c>
    </row>
    <row r="42" spans="1:105" ht="12" customHeight="1" x14ac:dyDescent="0.25">
      <c r="A42" s="64" t="s">
        <v>162</v>
      </c>
      <c r="B42" s="231">
        <v>0.1705442789250195</v>
      </c>
      <c r="C42" s="231">
        <v>0.15845779662050019</v>
      </c>
      <c r="D42" s="231">
        <v>0.15092022600528451</v>
      </c>
      <c r="E42" s="231">
        <v>0.12751882203311199</v>
      </c>
      <c r="F42" s="231">
        <v>0.1322431302933719</v>
      </c>
      <c r="G42" s="231">
        <v>0.13635336214358479</v>
      </c>
      <c r="H42" s="231">
        <v>0.13936734968657871</v>
      </c>
      <c r="I42" s="231">
        <v>0.16150496084148611</v>
      </c>
      <c r="J42" s="231">
        <v>0.18955336854432939</v>
      </c>
      <c r="K42" s="231">
        <v>0.14841286665908091</v>
      </c>
      <c r="L42" s="231">
        <v>0.13768497357470461</v>
      </c>
      <c r="M42" s="231">
        <v>0.1390887850888177</v>
      </c>
      <c r="N42" s="231">
        <v>0.12039534590512881</v>
      </c>
      <c r="O42" s="231">
        <v>0.129629774661327</v>
      </c>
      <c r="P42" s="231">
        <v>0.1203362538546298</v>
      </c>
      <c r="Q42" s="231">
        <v>0.1178772034910002</v>
      </c>
      <c r="R42" s="231">
        <v>0.12347652368880779</v>
      </c>
      <c r="S42" s="231">
        <v>0.12863496985436509</v>
      </c>
      <c r="T42" s="231">
        <v>0.1389447690188943</v>
      </c>
      <c r="U42" s="231">
        <v>0.1472092715446971</v>
      </c>
      <c r="V42" s="231">
        <v>0.13569319630725171</v>
      </c>
      <c r="W42" s="231">
        <v>0.13283046602619261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1485</v>
      </c>
    </row>
    <row r="45" spans="1:105" ht="12" customHeight="1" x14ac:dyDescent="0.25">
      <c r="A45" s="146" t="s">
        <v>79</v>
      </c>
      <c r="B45" s="327">
        <v>0.1571442959393986</v>
      </c>
      <c r="C45" s="327">
        <v>0.19061397761632601</v>
      </c>
      <c r="D45" s="327">
        <v>0.16542930176746731</v>
      </c>
      <c r="E45" s="327">
        <v>7.3133671826001612E-2</v>
      </c>
      <c r="F45" s="327">
        <v>6.8287403756949069E-2</v>
      </c>
      <c r="G45" s="327">
        <v>7.5723118131149472E-2</v>
      </c>
      <c r="H45" s="327">
        <v>0.1072852493874058</v>
      </c>
      <c r="I45" s="327">
        <v>2.378831982996104E-2</v>
      </c>
      <c r="J45" s="327">
        <v>7.7455673023580224E-3</v>
      </c>
      <c r="K45" s="327">
        <v>6.6617183020965679E-4</v>
      </c>
      <c r="L45" s="327">
        <v>1.5121360380972E-3</v>
      </c>
      <c r="M45" s="327">
        <v>1.3979571205666209E-2</v>
      </c>
      <c r="N45" s="327">
        <v>9.5192396974106801E-3</v>
      </c>
      <c r="O45" s="327">
        <v>1.614362826026788E-3</v>
      </c>
      <c r="P45" s="327">
        <v>0</v>
      </c>
      <c r="Q45" s="327">
        <v>1.4357491959026761E-3</v>
      </c>
      <c r="R45" s="327">
        <v>1.537160288416232E-3</v>
      </c>
      <c r="S45" s="327">
        <v>0</v>
      </c>
      <c r="T45" s="327">
        <v>0</v>
      </c>
      <c r="U45" s="327">
        <v>0</v>
      </c>
      <c r="V45" s="327">
        <v>0</v>
      </c>
      <c r="W45" s="327">
        <v>1.136483013336595E-4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242.85735007783481</v>
      </c>
      <c r="C48" s="225">
        <v>240.48430114222151</v>
      </c>
      <c r="D48" s="225">
        <v>174.27548903899569</v>
      </c>
      <c r="E48" s="225">
        <v>255.0322346032379</v>
      </c>
      <c r="F48" s="225">
        <v>247.33844257644881</v>
      </c>
      <c r="G48" s="225">
        <v>256.6192654107806</v>
      </c>
      <c r="H48" s="225">
        <v>215.9979793553523</v>
      </c>
      <c r="I48" s="225">
        <v>281.46761145995129</v>
      </c>
      <c r="J48" s="225">
        <v>254.84911237134929</v>
      </c>
      <c r="K48" s="225">
        <v>227.31825314834811</v>
      </c>
      <c r="L48" s="225">
        <v>278.95141997891369</v>
      </c>
      <c r="M48" s="225">
        <v>190.60904400163409</v>
      </c>
      <c r="N48" s="225">
        <v>173.6611150772215</v>
      </c>
      <c r="O48" s="225">
        <v>163.39178188268801</v>
      </c>
      <c r="P48" s="225">
        <v>176.86624218622219</v>
      </c>
      <c r="Q48" s="225">
        <v>263.26849167254738</v>
      </c>
      <c r="R48" s="225">
        <v>276.73293153890012</v>
      </c>
      <c r="S48" s="225">
        <v>252.46078945052969</v>
      </c>
      <c r="T48" s="225">
        <v>284.50693742345749</v>
      </c>
      <c r="U48" s="225">
        <v>213.15231340204039</v>
      </c>
      <c r="V48" s="225">
        <v>181.44288079855889</v>
      </c>
      <c r="W48" s="225">
        <v>194.705002910877</v>
      </c>
      <c r="DA48" s="89" t="s">
        <v>1487</v>
      </c>
    </row>
    <row r="49" spans="1:105" ht="12" customHeight="1" x14ac:dyDescent="0.25">
      <c r="A49" s="55" t="s">
        <v>92</v>
      </c>
      <c r="B49" s="261">
        <v>1.747492260814123</v>
      </c>
      <c r="C49" s="261">
        <v>1.730416868003456</v>
      </c>
      <c r="D49" s="261">
        <v>1.254008034954003</v>
      </c>
      <c r="E49" s="261">
        <v>1.835097253941298</v>
      </c>
      <c r="F49" s="261">
        <v>1.7797361869657511</v>
      </c>
      <c r="G49" s="261">
        <v>1.8465168138308361</v>
      </c>
      <c r="H49" s="261">
        <v>1.554224309677986</v>
      </c>
      <c r="I49" s="261">
        <v>2.0253143359196621</v>
      </c>
      <c r="J49" s="261">
        <v>1.833779588723784</v>
      </c>
      <c r="K49" s="261">
        <v>1.6356799083543621</v>
      </c>
      <c r="L49" s="261">
        <v>2.0072089537336799</v>
      </c>
      <c r="M49" s="261">
        <v>1.3715369500954979</v>
      </c>
      <c r="N49" s="261">
        <v>1.249587276252784</v>
      </c>
      <c r="O49" s="261">
        <v>1.1756937734398001</v>
      </c>
      <c r="P49" s="261">
        <v>1.272649929354114</v>
      </c>
      <c r="Q49" s="261">
        <v>1.8943616553771641</v>
      </c>
      <c r="R49" s="261">
        <v>1.991245708732295</v>
      </c>
      <c r="S49" s="261">
        <v>1.816594291185196</v>
      </c>
      <c r="T49" s="261">
        <v>2.0471839585502232</v>
      </c>
      <c r="U49" s="261">
        <v>1.533748177377843</v>
      </c>
      <c r="V49" s="261">
        <v>1.3055813623662309</v>
      </c>
      <c r="W49" s="261">
        <v>1.401009628159988</v>
      </c>
      <c r="DA49" s="67" t="s">
        <v>1488</v>
      </c>
    </row>
    <row r="50" spans="1:105" ht="12" customHeight="1" x14ac:dyDescent="0.25">
      <c r="A50" s="202" t="s">
        <v>93</v>
      </c>
      <c r="B50" s="226">
        <v>1.9565657349310981</v>
      </c>
      <c r="C50" s="226">
        <v>1.937447407924445</v>
      </c>
      <c r="D50" s="226">
        <v>1.4040400678949041</v>
      </c>
      <c r="E50" s="226">
        <v>2.0546519648990929</v>
      </c>
      <c r="F50" s="226">
        <v>1.992667388988514</v>
      </c>
      <c r="G50" s="226">
        <v>2.0674377838059268</v>
      </c>
      <c r="H50" s="226">
        <v>1.7401748190267641</v>
      </c>
      <c r="I50" s="226">
        <v>2.2676269995490661</v>
      </c>
      <c r="J50" s="226">
        <v>2.0531766515758192</v>
      </c>
      <c r="K50" s="226">
        <v>1.8313759286753111</v>
      </c>
      <c r="L50" s="226">
        <v>2.2473554531752802</v>
      </c>
      <c r="M50" s="226">
        <v>1.5356303778413081</v>
      </c>
      <c r="N50" s="226">
        <v>1.399090400768382</v>
      </c>
      <c r="O50" s="226">
        <v>1.316356131278362</v>
      </c>
      <c r="P50" s="226">
        <v>1.4249123158786909</v>
      </c>
      <c r="Q50" s="226">
        <v>2.1210068780227682</v>
      </c>
      <c r="R50" s="226">
        <v>2.2294823335693188</v>
      </c>
      <c r="S50" s="226">
        <v>2.0339352706194682</v>
      </c>
      <c r="T50" s="226">
        <v>2.2921131476335752</v>
      </c>
      <c r="U50" s="226">
        <v>1.717248881246809</v>
      </c>
      <c r="V50" s="226">
        <v>1.461783731494386</v>
      </c>
      <c r="W50" s="226">
        <v>1.568629226139939</v>
      </c>
      <c r="DA50" s="174" t="s">
        <v>1489</v>
      </c>
    </row>
    <row r="51" spans="1:105" ht="12" customHeight="1" x14ac:dyDescent="0.25">
      <c r="A51" s="202" t="s">
        <v>94</v>
      </c>
      <c r="B51" s="226">
        <v>2.1261007248321939</v>
      </c>
      <c r="C51" s="226">
        <v>2.060850299525999</v>
      </c>
      <c r="D51" s="226">
        <v>1.625179867144809</v>
      </c>
      <c r="E51" s="226">
        <v>2.25694481079208</v>
      </c>
      <c r="F51" s="226">
        <v>2.1156022422351128</v>
      </c>
      <c r="G51" s="226">
        <v>2.2104864834605511</v>
      </c>
      <c r="H51" s="226">
        <v>1.860807206529381</v>
      </c>
      <c r="I51" s="226">
        <v>2.4621772969989468</v>
      </c>
      <c r="J51" s="226">
        <v>2.3646602421692808</v>
      </c>
      <c r="K51" s="226">
        <v>2.0836385858749971</v>
      </c>
      <c r="L51" s="226">
        <v>2.4647220412385509</v>
      </c>
      <c r="M51" s="226">
        <v>1.66956888071556</v>
      </c>
      <c r="N51" s="226">
        <v>1.5357624016067251</v>
      </c>
      <c r="O51" s="226">
        <v>1.6175272891807231</v>
      </c>
      <c r="P51" s="226">
        <v>1.630937964896412</v>
      </c>
      <c r="Q51" s="226">
        <v>2.264756926063237</v>
      </c>
      <c r="R51" s="226">
        <v>2.506829675602118</v>
      </c>
      <c r="S51" s="226">
        <v>2.2583682905835891</v>
      </c>
      <c r="T51" s="226">
        <v>2.5489290255559029</v>
      </c>
      <c r="U51" s="226">
        <v>1.8760470633457089</v>
      </c>
      <c r="V51" s="226">
        <v>1.5475628553284839</v>
      </c>
      <c r="W51" s="226">
        <v>1.7081295846638009</v>
      </c>
      <c r="DA51" s="174" t="s">
        <v>1490</v>
      </c>
    </row>
    <row r="52" spans="1:105" ht="12" customHeight="1" x14ac:dyDescent="0.25">
      <c r="A52" s="202" t="s">
        <v>95</v>
      </c>
      <c r="B52" s="226">
        <v>1.4390848892688499</v>
      </c>
      <c r="C52" s="226">
        <v>1.425023058882996</v>
      </c>
      <c r="D52" s="226">
        <v>1.0326935658549301</v>
      </c>
      <c r="E52" s="226">
        <v>1.511228855031014</v>
      </c>
      <c r="F52" s="226">
        <v>1.4656382239736869</v>
      </c>
      <c r="G52" s="226">
        <v>1.5206330260523371</v>
      </c>
      <c r="H52" s="226">
        <v>1.2799259651941941</v>
      </c>
      <c r="I52" s="226">
        <v>1.667875344686051</v>
      </c>
      <c r="J52" s="226">
        <v>1.510143738864173</v>
      </c>
      <c r="K52" s="226">
        <v>1.347005816607618</v>
      </c>
      <c r="L52" s="226">
        <v>1.652965303307016</v>
      </c>
      <c r="M52" s="226">
        <v>1.1294803097077979</v>
      </c>
      <c r="N52" s="226">
        <v>1.0290530077885589</v>
      </c>
      <c r="O52" s="226">
        <v>0.96820065055764926</v>
      </c>
      <c r="P52" s="226">
        <v>1.048045432721594</v>
      </c>
      <c r="Q52" s="226">
        <v>1.56003393788625</v>
      </c>
      <c r="R52" s="226">
        <v>1.639819342560678</v>
      </c>
      <c r="S52" s="226">
        <v>1.4959914003617689</v>
      </c>
      <c r="T52" s="226">
        <v>1.6858852919501319</v>
      </c>
      <c r="U52" s="226">
        <v>1.2630635771627421</v>
      </c>
      <c r="V52" s="226">
        <v>1.075164939166579</v>
      </c>
      <c r="W52" s="226">
        <v>1.1537514819470009</v>
      </c>
      <c r="DA52" s="174" t="s">
        <v>1491</v>
      </c>
    </row>
    <row r="53" spans="1:105" ht="12" customHeight="1" x14ac:dyDescent="0.25">
      <c r="A53" s="56" t="s">
        <v>96</v>
      </c>
      <c r="B53" s="262">
        <v>1.9734273849719071</v>
      </c>
      <c r="C53" s="262">
        <v>1.950236749220547</v>
      </c>
      <c r="D53" s="262">
        <v>1.4157162210937451</v>
      </c>
      <c r="E53" s="262">
        <v>2.0787176202556301</v>
      </c>
      <c r="F53" s="262">
        <v>2.017393483813775</v>
      </c>
      <c r="G53" s="262">
        <v>2.0930350766899761</v>
      </c>
      <c r="H53" s="262">
        <v>1.7574047531538171</v>
      </c>
      <c r="I53" s="262">
        <v>2.3041717575825071</v>
      </c>
      <c r="J53" s="262">
        <v>2.090334375907954</v>
      </c>
      <c r="K53" s="262">
        <v>1.8636478091874069</v>
      </c>
      <c r="L53" s="262">
        <v>2.286504752855532</v>
      </c>
      <c r="M53" s="262">
        <v>1.560021345604435</v>
      </c>
      <c r="N53" s="262">
        <v>1.4209591922827061</v>
      </c>
      <c r="O53" s="262">
        <v>1.3439045702349399</v>
      </c>
      <c r="P53" s="262">
        <v>1.4504327144017459</v>
      </c>
      <c r="Q53" s="262">
        <v>2.1599736955858169</v>
      </c>
      <c r="R53" s="262">
        <v>2.2700979053742318</v>
      </c>
      <c r="S53" s="262">
        <v>2.0702081123371179</v>
      </c>
      <c r="T53" s="262">
        <v>2.3347741187725282</v>
      </c>
      <c r="U53" s="262">
        <v>1.749795395516089</v>
      </c>
      <c r="V53" s="262">
        <v>1.4890825645853401</v>
      </c>
      <c r="W53" s="262">
        <v>1.5975356045541971</v>
      </c>
      <c r="DA53" s="68" t="s">
        <v>1492</v>
      </c>
    </row>
    <row r="54" spans="1:105" ht="12" customHeight="1" x14ac:dyDescent="0.25">
      <c r="A54" s="37" t="s">
        <v>160</v>
      </c>
      <c r="B54" s="228">
        <v>1.6518986674710689E-2</v>
      </c>
      <c r="C54" s="228">
        <v>2.2330584821587521E-2</v>
      </c>
      <c r="D54" s="228">
        <v>1.31781417371563E-2</v>
      </c>
      <c r="E54" s="228">
        <v>1.6635400878108081E-2</v>
      </c>
      <c r="F54" s="228">
        <v>1.3076752531647119E-2</v>
      </c>
      <c r="G54" s="228">
        <v>1.3333295702581269E-2</v>
      </c>
      <c r="H54" s="228">
        <v>1.1340149826366471E-2</v>
      </c>
      <c r="I54" s="228">
        <v>1.067346946972631E-2</v>
      </c>
      <c r="J54" s="228">
        <v>6.3839310594716288E-3</v>
      </c>
      <c r="K54" s="228">
        <v>1.2537910960738771E-2</v>
      </c>
      <c r="L54" s="228">
        <v>1.490771459766161E-2</v>
      </c>
      <c r="M54" s="228">
        <v>1.463182993317458E-2</v>
      </c>
      <c r="N54" s="228">
        <v>1.430248174148805E-2</v>
      </c>
      <c r="O54" s="228">
        <v>1.093382765828671E-2</v>
      </c>
      <c r="P54" s="228">
        <v>2.1239639869358409E-2</v>
      </c>
      <c r="Q54" s="228">
        <v>1.7631277034534699E-2</v>
      </c>
      <c r="R54" s="228">
        <v>1.9245958062835831E-2</v>
      </c>
      <c r="S54" s="228">
        <v>2.277939016589231E-2</v>
      </c>
      <c r="T54" s="228">
        <v>2.163558687617716E-2</v>
      </c>
      <c r="U54" s="228">
        <v>1.8644567834973601E-2</v>
      </c>
      <c r="V54" s="228">
        <v>2.7227908956388078E-2</v>
      </c>
      <c r="W54" s="228">
        <v>1.163228429594039E-2</v>
      </c>
      <c r="DA54" s="69" t="s">
        <v>1493</v>
      </c>
    </row>
    <row r="55" spans="1:105" ht="12" customHeight="1" x14ac:dyDescent="0.25">
      <c r="A55" s="37" t="s">
        <v>162</v>
      </c>
      <c r="B55" s="228">
        <v>1.670738678361779</v>
      </c>
      <c r="C55" s="228">
        <v>1.661825158470992</v>
      </c>
      <c r="D55" s="228">
        <v>1.1604882623980619</v>
      </c>
      <c r="E55" s="228">
        <v>1.754796770875779</v>
      </c>
      <c r="F55" s="228">
        <v>1.7340176899139459</v>
      </c>
      <c r="G55" s="228">
        <v>1.7978268567518101</v>
      </c>
      <c r="H55" s="228">
        <v>1.5036796185821539</v>
      </c>
      <c r="I55" s="228">
        <v>1.968673108924494</v>
      </c>
      <c r="J55" s="228">
        <v>1.7429403258626901</v>
      </c>
      <c r="K55" s="228">
        <v>1.5465983341732299</v>
      </c>
      <c r="L55" s="228">
        <v>1.9380740199177351</v>
      </c>
      <c r="M55" s="228">
        <v>1.3184454193461601</v>
      </c>
      <c r="N55" s="228">
        <v>1.1900816158698251</v>
      </c>
      <c r="O55" s="228">
        <v>1.0663862341880559</v>
      </c>
      <c r="P55" s="228">
        <v>1.189352573824485</v>
      </c>
      <c r="Q55" s="228">
        <v>1.8578764470941289</v>
      </c>
      <c r="R55" s="228">
        <v>1.905508509926009</v>
      </c>
      <c r="S55" s="228">
        <v>1.737867775126041</v>
      </c>
      <c r="T55" s="228">
        <v>1.97386993756379</v>
      </c>
      <c r="U55" s="228">
        <v>1.4915776372524849</v>
      </c>
      <c r="V55" s="228">
        <v>1.2702959195973469</v>
      </c>
      <c r="W55" s="228">
        <v>1.363959234860576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0.28616971993541779</v>
      </c>
      <c r="C58" s="228">
        <v>0.26608100592796802</v>
      </c>
      <c r="D58" s="228">
        <v>0.2420498169585272</v>
      </c>
      <c r="E58" s="228">
        <v>0.30728544850174211</v>
      </c>
      <c r="F58" s="228">
        <v>0.27029904136818222</v>
      </c>
      <c r="G58" s="228">
        <v>0.28187492423558491</v>
      </c>
      <c r="H58" s="228">
        <v>0.24238498474529641</v>
      </c>
      <c r="I58" s="228">
        <v>0.32482517918828718</v>
      </c>
      <c r="J58" s="228">
        <v>0.34101011898579331</v>
      </c>
      <c r="K58" s="228">
        <v>0.30451156405343838</v>
      </c>
      <c r="L58" s="228">
        <v>0.33352301834013443</v>
      </c>
      <c r="M58" s="228">
        <v>0.2269440963251001</v>
      </c>
      <c r="N58" s="228">
        <v>0.21657509467139249</v>
      </c>
      <c r="O58" s="228">
        <v>0.26658450838859787</v>
      </c>
      <c r="P58" s="228">
        <v>0.23984050070790339</v>
      </c>
      <c r="Q58" s="228">
        <v>0.28446597145715269</v>
      </c>
      <c r="R58" s="228">
        <v>0.3453434373853877</v>
      </c>
      <c r="S58" s="228">
        <v>0.30956094704518461</v>
      </c>
      <c r="T58" s="228">
        <v>0.33926859433256068</v>
      </c>
      <c r="U58" s="228">
        <v>0.2395731904286304</v>
      </c>
      <c r="V58" s="228">
        <v>0.19155873603160489</v>
      </c>
      <c r="W58" s="228">
        <v>0.22194408539767979</v>
      </c>
      <c r="DA58" s="69" t="s">
        <v>1497</v>
      </c>
    </row>
    <row r="59" spans="1:105" ht="12" customHeight="1" x14ac:dyDescent="0.25">
      <c r="A59" s="57" t="s">
        <v>1498</v>
      </c>
      <c r="B59" s="263">
        <v>9.0664810782655909</v>
      </c>
      <c r="C59" s="263">
        <v>8.7882290935511289</v>
      </c>
      <c r="D59" s="263">
        <v>6.9303689811824656</v>
      </c>
      <c r="E59" s="263">
        <v>9.6244487303634862</v>
      </c>
      <c r="F59" s="263">
        <v>9.0217116594392763</v>
      </c>
      <c r="G59" s="263">
        <v>9.4263332127120769</v>
      </c>
      <c r="H59" s="263">
        <v>7.9351712415367599</v>
      </c>
      <c r="I59" s="263">
        <v>10.499636077372569</v>
      </c>
      <c r="J59" s="263">
        <v>10.083787231598279</v>
      </c>
      <c r="K59" s="263">
        <v>8.8854067881806298</v>
      </c>
      <c r="L59" s="263">
        <v>10.510487809479111</v>
      </c>
      <c r="M59" s="263">
        <v>7.119660178406372</v>
      </c>
      <c r="N59" s="263">
        <v>6.549059784539633</v>
      </c>
      <c r="O59" s="263">
        <v>6.8977355539412368</v>
      </c>
      <c r="P59" s="263">
        <v>6.9549236430110257</v>
      </c>
      <c r="Q59" s="263">
        <v>9.6577624837806795</v>
      </c>
      <c r="R59" s="263">
        <v>10.690050360655009</v>
      </c>
      <c r="S59" s="263">
        <v>9.6305189755048772</v>
      </c>
      <c r="T59" s="263">
        <v>10.869577584038749</v>
      </c>
      <c r="U59" s="263">
        <v>8.0001596364170702</v>
      </c>
      <c r="V59" s="263">
        <v>6.5993812905405909</v>
      </c>
      <c r="W59" s="263">
        <v>7.2840973043750434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39.652781166032241</v>
      </c>
      <c r="C60" s="263">
        <f t="shared" si="1"/>
        <v>39.814776880232486</v>
      </c>
      <c r="D60" s="263">
        <f t="shared" si="1"/>
        <v>28.422108448203289</v>
      </c>
      <c r="E60" s="263">
        <f t="shared" si="1"/>
        <v>40.992646021361509</v>
      </c>
      <c r="F60" s="263">
        <f t="shared" si="1"/>
        <v>39.846839975791383</v>
      </c>
      <c r="G60" s="263">
        <f t="shared" si="1"/>
        <v>41.38127574533614</v>
      </c>
      <c r="H60" s="263">
        <f t="shared" si="1"/>
        <v>35.160504306350795</v>
      </c>
      <c r="I60" s="263">
        <f t="shared" si="1"/>
        <v>44.341742783347698</v>
      </c>
      <c r="J60" s="263">
        <f t="shared" si="1"/>
        <v>39.561479517787632</v>
      </c>
      <c r="K60" s="263">
        <f t="shared" si="1"/>
        <v>35.278976773820126</v>
      </c>
      <c r="L60" s="263">
        <f t="shared" si="1"/>
        <v>43.545868747650445</v>
      </c>
      <c r="M60" s="263">
        <f t="shared" si="1"/>
        <v>29.945348496691977</v>
      </c>
      <c r="N60" s="263">
        <f t="shared" si="1"/>
        <v>27.212528863684678</v>
      </c>
      <c r="O60" s="263">
        <f t="shared" si="1"/>
        <v>25.061250371756643</v>
      </c>
      <c r="P60" s="263">
        <f t="shared" si="1"/>
        <v>27.416586326478377</v>
      </c>
      <c r="Q60" s="263">
        <f t="shared" si="1"/>
        <v>41.258571762530508</v>
      </c>
      <c r="R60" s="263">
        <f t="shared" si="1"/>
        <v>43.044962043701361</v>
      </c>
      <c r="S60" s="263">
        <f t="shared" si="1"/>
        <v>39.313598992621998</v>
      </c>
      <c r="T60" s="263">
        <f t="shared" si="1"/>
        <v>44.293548595369224</v>
      </c>
      <c r="U60" s="263">
        <f t="shared" si="1"/>
        <v>33.269211778501777</v>
      </c>
      <c r="V60" s="263">
        <f t="shared" si="1"/>
        <v>28.447155539277581</v>
      </c>
      <c r="W60" s="263">
        <f t="shared" si="1"/>
        <v>30.407397746137576</v>
      </c>
      <c r="DA60" s="70"/>
    </row>
    <row r="61" spans="1:105" ht="12" customHeight="1" x14ac:dyDescent="0.25">
      <c r="A61" s="60" t="s">
        <v>1501</v>
      </c>
      <c r="B61" s="264">
        <v>31.40032010745097</v>
      </c>
      <c r="C61" s="264">
        <v>31.107600184312592</v>
      </c>
      <c r="D61" s="264">
        <v>22.277525598711598</v>
      </c>
      <c r="E61" s="264">
        <v>33.031697958678549</v>
      </c>
      <c r="F61" s="264">
        <v>32.210556551001822</v>
      </c>
      <c r="G61" s="264">
        <v>33.370998879620778</v>
      </c>
      <c r="H61" s="264">
        <v>28.026595735151851</v>
      </c>
      <c r="I61" s="264">
        <v>36.69906259084204</v>
      </c>
      <c r="J61" s="264">
        <v>32.98226375934685</v>
      </c>
      <c r="K61" s="264">
        <v>29.488357423854499</v>
      </c>
      <c r="L61" s="264">
        <v>36.381190483373203</v>
      </c>
      <c r="M61" s="264">
        <v>24.862415705249241</v>
      </c>
      <c r="N61" s="264">
        <v>22.62657269681203</v>
      </c>
      <c r="O61" s="264">
        <v>20.935402693758739</v>
      </c>
      <c r="P61" s="264">
        <v>22.923961887699988</v>
      </c>
      <c r="Q61" s="264">
        <v>34.466620961226461</v>
      </c>
      <c r="R61" s="264">
        <v>35.958254117117157</v>
      </c>
      <c r="S61" s="264">
        <v>32.871468177816297</v>
      </c>
      <c r="T61" s="264">
        <v>37.035377336185533</v>
      </c>
      <c r="U61" s="264">
        <v>27.817167447464971</v>
      </c>
      <c r="V61" s="264">
        <v>23.785404429139</v>
      </c>
      <c r="W61" s="264">
        <v>25.42300637586445</v>
      </c>
      <c r="DA61" s="72" t="s">
        <v>1502</v>
      </c>
    </row>
    <row r="62" spans="1:105" ht="12" customHeight="1" x14ac:dyDescent="0.25">
      <c r="A62" s="59" t="s">
        <v>30</v>
      </c>
      <c r="B62" s="232">
        <v>2.4108381807633319</v>
      </c>
      <c r="C62" s="232">
        <v>2.5295964653229639</v>
      </c>
      <c r="D62" s="232">
        <v>1.457912527055198</v>
      </c>
      <c r="E62" s="232">
        <v>2.0667922843248161</v>
      </c>
      <c r="F62" s="232">
        <v>2.0119827725940529</v>
      </c>
      <c r="G62" s="232">
        <v>1.915615427892301</v>
      </c>
      <c r="H62" s="232">
        <v>1.506508565107697</v>
      </c>
      <c r="I62" s="232">
        <v>2.5779675638220101</v>
      </c>
      <c r="J62" s="232">
        <v>2.0409874643376771</v>
      </c>
      <c r="K62" s="232">
        <v>1.767102715517386</v>
      </c>
      <c r="L62" s="232">
        <v>2.2348235261883271</v>
      </c>
      <c r="M62" s="232">
        <v>1.6251988022375441</v>
      </c>
      <c r="N62" s="232">
        <v>1.575917147074126</v>
      </c>
      <c r="O62" s="232">
        <v>1.3697076690750181</v>
      </c>
      <c r="P62" s="232">
        <v>1.7413678037921301</v>
      </c>
      <c r="Q62" s="232">
        <v>2.1618706286578031</v>
      </c>
      <c r="R62" s="232">
        <v>2.2687927557445549</v>
      </c>
      <c r="S62" s="232">
        <v>2.5002050285051949</v>
      </c>
      <c r="T62" s="232">
        <v>2.8744607866196499</v>
      </c>
      <c r="U62" s="232">
        <v>1.386152311780203</v>
      </c>
      <c r="V62" s="232">
        <v>1.1173899415634221</v>
      </c>
      <c r="W62" s="232">
        <v>1.2324492715765829</v>
      </c>
      <c r="DA62" s="71" t="s">
        <v>1503</v>
      </c>
    </row>
    <row r="63" spans="1:105" ht="12" customHeight="1" x14ac:dyDescent="0.25">
      <c r="A63" s="59" t="s">
        <v>33</v>
      </c>
      <c r="B63" s="297">
        <v>4.7970985870231318E-2</v>
      </c>
      <c r="C63" s="297">
        <v>4.8372511844119552E-2</v>
      </c>
      <c r="D63" s="297">
        <v>4.029198429202191E-2</v>
      </c>
      <c r="E63" s="297">
        <v>5.9961153667744488E-2</v>
      </c>
      <c r="F63" s="297">
        <v>5.8371036663598663E-2</v>
      </c>
      <c r="G63" s="297">
        <v>5.9715228077333593E-2</v>
      </c>
      <c r="H63" s="297">
        <v>5.0459994040549017E-2</v>
      </c>
      <c r="I63" s="297">
        <v>6.2261314406185209E-2</v>
      </c>
      <c r="J63" s="297">
        <v>5.6753368154160579E-2</v>
      </c>
      <c r="K63" s="297">
        <v>0.11316527899431</v>
      </c>
      <c r="L63" s="297">
        <v>0.13283192822512441</v>
      </c>
      <c r="M63" s="297">
        <v>0.1032367598554494</v>
      </c>
      <c r="N63" s="297">
        <v>0.1019328058802666</v>
      </c>
      <c r="O63" s="297">
        <v>0.1028757780680114</v>
      </c>
      <c r="P63" s="297">
        <v>5.5184531482853287E-2</v>
      </c>
      <c r="Q63" s="297">
        <v>2.2497864935189189E-2</v>
      </c>
      <c r="R63" s="297">
        <v>3.9569717375678007E-2</v>
      </c>
      <c r="S63" s="297">
        <v>3.3309883838955667E-2</v>
      </c>
      <c r="T63" s="297">
        <v>3.2258459619366402E-2</v>
      </c>
      <c r="U63" s="297">
        <v>2.319961293345494E-2</v>
      </c>
      <c r="V63" s="297">
        <v>2.0390235262636749E-2</v>
      </c>
      <c r="W63" s="297">
        <v>3.9866122234853828E-2</v>
      </c>
      <c r="DA63" s="122" t="s">
        <v>1504</v>
      </c>
    </row>
    <row r="64" spans="1:105" ht="12" customHeight="1" x14ac:dyDescent="0.25">
      <c r="A64" s="59" t="s">
        <v>160</v>
      </c>
      <c r="B64" s="297">
        <v>0.27227219660037971</v>
      </c>
      <c r="C64" s="297">
        <v>0.3660615446403041</v>
      </c>
      <c r="D64" s="297">
        <v>0.22879941359750769</v>
      </c>
      <c r="E64" s="297">
        <v>0.28358543025077593</v>
      </c>
      <c r="F64" s="297">
        <v>0.22083888966544371</v>
      </c>
      <c r="G64" s="297">
        <v>0.2259423100471733</v>
      </c>
      <c r="H64" s="297">
        <v>0.19093352619772511</v>
      </c>
      <c r="I64" s="297">
        <v>0.17665423353817039</v>
      </c>
      <c r="J64" s="297">
        <v>0.1076359550060233</v>
      </c>
      <c r="K64" s="297">
        <v>0.21458269222409471</v>
      </c>
      <c r="L64" s="297">
        <v>0.25181748436511758</v>
      </c>
      <c r="M64" s="297">
        <v>0.2446668289816844</v>
      </c>
      <c r="N64" s="297">
        <v>0.2415661056300393</v>
      </c>
      <c r="O64" s="297">
        <v>0.19516219672565779</v>
      </c>
      <c r="P64" s="297">
        <v>0.36628520298896627</v>
      </c>
      <c r="Q64" s="297">
        <v>0.30056472392386169</v>
      </c>
      <c r="R64" s="297">
        <v>0.33335928063806491</v>
      </c>
      <c r="S64" s="297">
        <v>0.38828381697182363</v>
      </c>
      <c r="T64" s="297">
        <v>0.37002831514566309</v>
      </c>
      <c r="U64" s="297">
        <v>0.3260197779034063</v>
      </c>
      <c r="V64" s="297">
        <v>0.47524942328635289</v>
      </c>
      <c r="W64" s="297">
        <v>0.20422320109890141</v>
      </c>
      <c r="DA64" s="122" t="s">
        <v>1505</v>
      </c>
    </row>
    <row r="65" spans="1:105" ht="12" customHeight="1" x14ac:dyDescent="0.25">
      <c r="A65" s="59" t="s">
        <v>70</v>
      </c>
      <c r="B65" s="297">
        <v>1.1314908871292071</v>
      </c>
      <c r="C65" s="297">
        <v>0.92154759759618787</v>
      </c>
      <c r="D65" s="297">
        <v>0.40207895556284229</v>
      </c>
      <c r="E65" s="297">
        <v>0.70715378106034543</v>
      </c>
      <c r="F65" s="297">
        <v>0.63544642884371805</v>
      </c>
      <c r="G65" s="297">
        <v>0.70425344975447668</v>
      </c>
      <c r="H65" s="297">
        <v>0.96131634496542839</v>
      </c>
      <c r="I65" s="297">
        <v>1.2991060809952031</v>
      </c>
      <c r="J65" s="297">
        <v>1.3901275057674349</v>
      </c>
      <c r="K65" s="297">
        <v>0.92392696618079373</v>
      </c>
      <c r="L65" s="297">
        <v>1.0242431978810209</v>
      </c>
      <c r="M65" s="297">
        <v>0.84286653273197387</v>
      </c>
      <c r="N65" s="297">
        <v>0.60691204265800558</v>
      </c>
      <c r="O65" s="297">
        <v>0.2333091045563282</v>
      </c>
      <c r="P65" s="297">
        <v>0.25031288519671813</v>
      </c>
      <c r="Q65" s="297">
        <v>0.3100101725546493</v>
      </c>
      <c r="R65" s="297">
        <v>0.31121540045535062</v>
      </c>
      <c r="S65" s="297">
        <v>0.327018086716727</v>
      </c>
      <c r="T65" s="297">
        <v>0</v>
      </c>
      <c r="U65" s="297">
        <v>0</v>
      </c>
      <c r="V65" s="297">
        <v>0</v>
      </c>
      <c r="W65" s="297">
        <v>0</v>
      </c>
      <c r="DA65" s="122" t="s">
        <v>1506</v>
      </c>
    </row>
    <row r="66" spans="1:105" ht="12" customHeight="1" x14ac:dyDescent="0.25">
      <c r="A66" s="59" t="s">
        <v>162</v>
      </c>
      <c r="B66" s="297">
        <v>27.537747857087819</v>
      </c>
      <c r="C66" s="297">
        <v>27.242022064909008</v>
      </c>
      <c r="D66" s="297">
        <v>20.148442718204031</v>
      </c>
      <c r="E66" s="297">
        <v>29.914205309374871</v>
      </c>
      <c r="F66" s="297">
        <v>29.283917423235</v>
      </c>
      <c r="G66" s="297">
        <v>30.46547246384949</v>
      </c>
      <c r="H66" s="297">
        <v>25.317377304840448</v>
      </c>
      <c r="I66" s="297">
        <v>32.583073398080472</v>
      </c>
      <c r="J66" s="297">
        <v>29.386759466081561</v>
      </c>
      <c r="K66" s="297">
        <v>26.469579770937909</v>
      </c>
      <c r="L66" s="297">
        <v>32.737474346713611</v>
      </c>
      <c r="M66" s="297">
        <v>22.04644678144259</v>
      </c>
      <c r="N66" s="297">
        <v>20.100244595569599</v>
      </c>
      <c r="O66" s="297">
        <v>19.034347945333732</v>
      </c>
      <c r="P66" s="297">
        <v>20.510811464239321</v>
      </c>
      <c r="Q66" s="297">
        <v>31.671677571154959</v>
      </c>
      <c r="R66" s="297">
        <v>33.005316962903507</v>
      </c>
      <c r="S66" s="297">
        <v>29.6226513617836</v>
      </c>
      <c r="T66" s="297">
        <v>33.758629774800852</v>
      </c>
      <c r="U66" s="297">
        <v>26.081795744847909</v>
      </c>
      <c r="V66" s="297">
        <v>22.172374829026591</v>
      </c>
      <c r="W66" s="297">
        <v>23.946467780954119</v>
      </c>
      <c r="DA66" s="122" t="s">
        <v>1507</v>
      </c>
    </row>
    <row r="67" spans="1:105" ht="12" customHeight="1" x14ac:dyDescent="0.25">
      <c r="A67" s="60" t="s">
        <v>1508</v>
      </c>
      <c r="B67" s="264">
        <v>8.2524610585812681</v>
      </c>
      <c r="C67" s="264">
        <v>8.7071766959198946</v>
      </c>
      <c r="D67" s="264">
        <v>6.1445828494916919</v>
      </c>
      <c r="E67" s="264">
        <v>7.9609480626829576</v>
      </c>
      <c r="F67" s="264">
        <v>7.6362834247895606</v>
      </c>
      <c r="G67" s="264">
        <v>8.0102768657153653</v>
      </c>
      <c r="H67" s="264">
        <v>7.1339085711989432</v>
      </c>
      <c r="I67" s="264">
        <v>7.642680192505658</v>
      </c>
      <c r="J67" s="264">
        <v>6.5792157584407809</v>
      </c>
      <c r="K67" s="264">
        <v>5.7906193499656258</v>
      </c>
      <c r="L67" s="264">
        <v>7.1646782642772457</v>
      </c>
      <c r="M67" s="264">
        <v>5.0829327914427376</v>
      </c>
      <c r="N67" s="264">
        <v>4.5859561668726494</v>
      </c>
      <c r="O67" s="264">
        <v>4.1258476779979034</v>
      </c>
      <c r="P67" s="264">
        <v>4.4926244387783889</v>
      </c>
      <c r="Q67" s="264">
        <v>6.7919508013040453</v>
      </c>
      <c r="R67" s="264">
        <v>7.0867079265842072</v>
      </c>
      <c r="S67" s="264">
        <v>6.4421308148057026</v>
      </c>
      <c r="T67" s="264">
        <v>7.2581712591836904</v>
      </c>
      <c r="U67" s="264">
        <v>5.4520443310368067</v>
      </c>
      <c r="V67" s="264">
        <v>4.6617511101385816</v>
      </c>
      <c r="W67" s="264">
        <v>4.9843913702731264</v>
      </c>
      <c r="DA67" s="72" t="s">
        <v>1509</v>
      </c>
    </row>
    <row r="68" spans="1:105" ht="12" customHeight="1" x14ac:dyDescent="0.25">
      <c r="A68" s="147" t="s">
        <v>30</v>
      </c>
      <c r="B68" s="231">
        <v>0.35042830488579979</v>
      </c>
      <c r="C68" s="231">
        <v>0.34480848480746351</v>
      </c>
      <c r="D68" s="231">
        <v>0.20193104514341639</v>
      </c>
      <c r="E68" s="231">
        <v>0.32784064977379351</v>
      </c>
      <c r="F68" s="231">
        <v>0.32460137366478381</v>
      </c>
      <c r="G68" s="231">
        <v>0.3051234725951556</v>
      </c>
      <c r="H68" s="231">
        <v>0.22618282812260229</v>
      </c>
      <c r="I68" s="231">
        <v>0.47478074107866147</v>
      </c>
      <c r="J68" s="231">
        <v>0.39282885823154362</v>
      </c>
      <c r="K68" s="231">
        <v>0.3456128782265413</v>
      </c>
      <c r="L68" s="231">
        <v>0.43580490945595579</v>
      </c>
      <c r="M68" s="231">
        <v>0.3050703616090053</v>
      </c>
      <c r="N68" s="231">
        <v>0.29844474863719922</v>
      </c>
      <c r="O68" s="231">
        <v>0.26691314887780893</v>
      </c>
      <c r="P68" s="231">
        <v>0.34127222818390862</v>
      </c>
      <c r="Q68" s="231">
        <v>0.42130028304231859</v>
      </c>
      <c r="R68" s="231">
        <v>0.44208259340057893</v>
      </c>
      <c r="S68" s="231">
        <v>0.48998869689475122</v>
      </c>
      <c r="T68" s="231">
        <v>0.56333511814145087</v>
      </c>
      <c r="U68" s="231">
        <v>0.27158090990858941</v>
      </c>
      <c r="V68" s="231">
        <v>0.21894168739035</v>
      </c>
      <c r="W68" s="231">
        <v>0.24143341501912341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6.9728409796808626E-3</v>
      </c>
      <c r="C70" s="231">
        <v>6.5936416119922268E-3</v>
      </c>
      <c r="D70" s="231">
        <v>5.5807206180086902E-3</v>
      </c>
      <c r="E70" s="231">
        <v>9.5112139370316269E-3</v>
      </c>
      <c r="F70" s="231">
        <v>9.4172370366833562E-3</v>
      </c>
      <c r="G70" s="231">
        <v>9.5115739268268988E-3</v>
      </c>
      <c r="H70" s="231">
        <v>7.5759172058375481E-3</v>
      </c>
      <c r="I70" s="231">
        <v>1.1466580654131571E-2</v>
      </c>
      <c r="J70" s="231">
        <v>1.0923320795616989E-2</v>
      </c>
      <c r="K70" s="231">
        <v>2.2133052846948789E-2</v>
      </c>
      <c r="L70" s="231">
        <v>2.590307725628091E-2</v>
      </c>
      <c r="M70" s="231">
        <v>1.937884498627675E-2</v>
      </c>
      <c r="N70" s="231">
        <v>1.9303876910852391E-2</v>
      </c>
      <c r="O70" s="231">
        <v>2.0047268835058009E-2</v>
      </c>
      <c r="P70" s="231">
        <v>1.0815031712098031E-2</v>
      </c>
      <c r="Q70" s="231">
        <v>4.3843312080740441E-3</v>
      </c>
      <c r="R70" s="231">
        <v>7.7103046249047793E-3</v>
      </c>
      <c r="S70" s="231">
        <v>6.5280512557498484E-3</v>
      </c>
      <c r="T70" s="231">
        <v>6.321993761517806E-3</v>
      </c>
      <c r="U70" s="231">
        <v>4.5453677322826727E-3</v>
      </c>
      <c r="V70" s="231">
        <v>3.9952682126721288E-3</v>
      </c>
      <c r="W70" s="231">
        <v>7.8096634536673386E-3</v>
      </c>
      <c r="DA70" s="73" t="s">
        <v>1512</v>
      </c>
    </row>
    <row r="71" spans="1:105" ht="12" customHeight="1" x14ac:dyDescent="0.25">
      <c r="A71" s="147" t="s">
        <v>160</v>
      </c>
      <c r="B71" s="231">
        <v>3.9576229165241811E-2</v>
      </c>
      <c r="C71" s="231">
        <v>4.9897732023272641E-2</v>
      </c>
      <c r="D71" s="231">
        <v>3.1690313279128773E-2</v>
      </c>
      <c r="E71" s="231">
        <v>4.4983152116888733E-2</v>
      </c>
      <c r="F71" s="231">
        <v>3.5628837344161529E-2</v>
      </c>
      <c r="G71" s="231">
        <v>3.5988592096284147E-2</v>
      </c>
      <c r="H71" s="231">
        <v>2.8666206046916949E-2</v>
      </c>
      <c r="I71" s="231">
        <v>3.2534167260657693E-2</v>
      </c>
      <c r="J71" s="231">
        <v>2.0716692311189219E-2</v>
      </c>
      <c r="K71" s="231">
        <v>4.1968438634567701E-2</v>
      </c>
      <c r="L71" s="231">
        <v>4.9106023221593152E-2</v>
      </c>
      <c r="M71" s="231">
        <v>4.5927056978141582E-2</v>
      </c>
      <c r="N71" s="231">
        <v>4.5747414962693543E-2</v>
      </c>
      <c r="O71" s="231">
        <v>3.803100299871557E-2</v>
      </c>
      <c r="P71" s="231">
        <v>7.1784356586026332E-2</v>
      </c>
      <c r="Q71" s="231">
        <v>5.8573349201879038E-2</v>
      </c>
      <c r="R71" s="231">
        <v>6.4956279036717746E-2</v>
      </c>
      <c r="S71" s="231">
        <v>7.6095631891874085E-2</v>
      </c>
      <c r="T71" s="231">
        <v>7.2517929483880736E-2</v>
      </c>
      <c r="U71" s="231">
        <v>6.38751940740859E-2</v>
      </c>
      <c r="V71" s="231">
        <v>9.312050054792706E-2</v>
      </c>
      <c r="W71" s="231">
        <v>4.0006762148003847E-2</v>
      </c>
      <c r="DA71" s="73" t="s">
        <v>1513</v>
      </c>
    </row>
    <row r="72" spans="1:105" ht="12" customHeight="1" x14ac:dyDescent="0.25">
      <c r="A72" s="147" t="s">
        <v>70</v>
      </c>
      <c r="B72" s="231">
        <v>0.1644682902130222</v>
      </c>
      <c r="C72" s="231">
        <v>0.12561585816595069</v>
      </c>
      <c r="D72" s="231">
        <v>5.5690737420972858E-2</v>
      </c>
      <c r="E72" s="231">
        <v>0.1121708053736781</v>
      </c>
      <c r="F72" s="231">
        <v>0.1025191599563807</v>
      </c>
      <c r="G72" s="231">
        <v>0.11217505092482739</v>
      </c>
      <c r="H72" s="231">
        <v>0.14432924887434681</v>
      </c>
      <c r="I72" s="231">
        <v>0.23925458044175879</v>
      </c>
      <c r="J72" s="231">
        <v>0.26755784169605118</v>
      </c>
      <c r="K72" s="231">
        <v>0.18070316753452961</v>
      </c>
      <c r="L72" s="231">
        <v>0.19973398744138779</v>
      </c>
      <c r="M72" s="231">
        <v>0.15821670405777741</v>
      </c>
      <c r="N72" s="231">
        <v>0.1149360626935535</v>
      </c>
      <c r="O72" s="231">
        <v>4.5464641225996423E-2</v>
      </c>
      <c r="P72" s="231">
        <v>4.9056170608069979E-2</v>
      </c>
      <c r="Q72" s="231">
        <v>6.0414056101201263E-2</v>
      </c>
      <c r="R72" s="231">
        <v>6.0641462729966393E-2</v>
      </c>
      <c r="S72" s="231">
        <v>6.4088810455334558E-2</v>
      </c>
      <c r="T72" s="231">
        <v>0</v>
      </c>
      <c r="U72" s="231">
        <v>0</v>
      </c>
      <c r="V72" s="231">
        <v>0</v>
      </c>
      <c r="W72" s="231">
        <v>0</v>
      </c>
      <c r="DA72" s="73" t="s">
        <v>1514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4.8017416372661302E-5</v>
      </c>
      <c r="S73" s="231">
        <v>0</v>
      </c>
      <c r="T73" s="231">
        <v>0</v>
      </c>
      <c r="U73" s="231">
        <v>1.98550109487053E-3</v>
      </c>
      <c r="V73" s="231">
        <v>1.232532629965278E-3</v>
      </c>
      <c r="W73" s="231">
        <v>8.0891715021910816E-5</v>
      </c>
      <c r="DA73" s="73" t="s">
        <v>1515</v>
      </c>
    </row>
    <row r="74" spans="1:105" ht="12" customHeight="1" x14ac:dyDescent="0.25">
      <c r="A74" s="147" t="s">
        <v>162</v>
      </c>
      <c r="B74" s="231">
        <v>4.0027598612514188</v>
      </c>
      <c r="C74" s="231">
        <v>3.713351311191639</v>
      </c>
      <c r="D74" s="231">
        <v>2.7906997303310468</v>
      </c>
      <c r="E74" s="231">
        <v>4.745078922769407</v>
      </c>
      <c r="F74" s="231">
        <v>4.7244936444523287</v>
      </c>
      <c r="G74" s="231">
        <v>4.8526080011005597</v>
      </c>
      <c r="H74" s="231">
        <v>3.8010776255005472</v>
      </c>
      <c r="I74" s="231">
        <v>6.0007798203737011</v>
      </c>
      <c r="J74" s="231">
        <v>5.6560696084098536</v>
      </c>
      <c r="K74" s="231">
        <v>5.176964287218806</v>
      </c>
      <c r="L74" s="231">
        <v>6.3840172954595609</v>
      </c>
      <c r="M74" s="231">
        <v>4.1383967810882831</v>
      </c>
      <c r="N74" s="231">
        <v>3.8065531915865551</v>
      </c>
      <c r="O74" s="231">
        <v>3.7091985842174768</v>
      </c>
      <c r="P74" s="231">
        <v>4.0196966516882862</v>
      </c>
      <c r="Q74" s="231">
        <v>6.1721023211443571</v>
      </c>
      <c r="R74" s="231">
        <v>6.4312071175404109</v>
      </c>
      <c r="S74" s="231">
        <v>5.8054296243079939</v>
      </c>
      <c r="T74" s="231">
        <v>6.6159962177968401</v>
      </c>
      <c r="U74" s="231">
        <v>5.1100573582269782</v>
      </c>
      <c r="V74" s="231">
        <v>4.3444611213576678</v>
      </c>
      <c r="W74" s="231">
        <v>4.6910470291449302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1518</v>
      </c>
    </row>
    <row r="77" spans="1:105" ht="12" customHeight="1" x14ac:dyDescent="0.25">
      <c r="A77" s="147" t="s">
        <v>79</v>
      </c>
      <c r="B77" s="231">
        <v>3.6882555320861039</v>
      </c>
      <c r="C77" s="231">
        <v>4.4669096681195759</v>
      </c>
      <c r="D77" s="231">
        <v>3.0589903026991179</v>
      </c>
      <c r="E77" s="231">
        <v>2.7213633187121591</v>
      </c>
      <c r="F77" s="231">
        <v>2.4396231723352222</v>
      </c>
      <c r="G77" s="231">
        <v>2.6948701750717108</v>
      </c>
      <c r="H77" s="231">
        <v>2.9260767454486931</v>
      </c>
      <c r="I77" s="231">
        <v>0.88386430269674798</v>
      </c>
      <c r="J77" s="231">
        <v>0.23111943699652551</v>
      </c>
      <c r="K77" s="231">
        <v>2.3237525504232061E-2</v>
      </c>
      <c r="L77" s="231">
        <v>7.0112971442467975E-2</v>
      </c>
      <c r="M77" s="231">
        <v>0.41594304272325289</v>
      </c>
      <c r="N77" s="231">
        <v>0.30097087208179563</v>
      </c>
      <c r="O77" s="231">
        <v>4.6193031842848009E-2</v>
      </c>
      <c r="P77" s="231">
        <v>0</v>
      </c>
      <c r="Q77" s="231">
        <v>7.5176460606215717E-2</v>
      </c>
      <c r="R77" s="231">
        <v>8.0062151835256223E-2</v>
      </c>
      <c r="S77" s="231">
        <v>0</v>
      </c>
      <c r="T77" s="231">
        <v>0</v>
      </c>
      <c r="U77" s="231">
        <v>0</v>
      </c>
      <c r="V77" s="231">
        <v>0</v>
      </c>
      <c r="W77" s="231">
        <v>4.013608792379786E-3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158.67791259979685</v>
      </c>
      <c r="C79" s="263">
        <f t="shared" si="2"/>
        <v>157.0069645345985</v>
      </c>
      <c r="D79" s="263">
        <f t="shared" si="2"/>
        <v>113.06973865543473</v>
      </c>
      <c r="E79" s="263">
        <f t="shared" si="2"/>
        <v>167.007917055326</v>
      </c>
      <c r="F79" s="263">
        <f t="shared" si="2"/>
        <v>162.49652663522764</v>
      </c>
      <c r="G79" s="263">
        <f t="shared" si="2"/>
        <v>168.4295238973757</v>
      </c>
      <c r="H79" s="263">
        <f t="shared" si="2"/>
        <v>141.47362965337948</v>
      </c>
      <c r="I79" s="263">
        <f t="shared" si="2"/>
        <v>185.35870821431067</v>
      </c>
      <c r="J79" s="263">
        <f t="shared" si="2"/>
        <v>167.22680298909506</v>
      </c>
      <c r="K79" s="263">
        <f t="shared" si="2"/>
        <v>149.38316083536094</v>
      </c>
      <c r="L79" s="263">
        <f t="shared" si="2"/>
        <v>183.85394632629047</v>
      </c>
      <c r="M79" s="263">
        <f t="shared" si="2"/>
        <v>125.58090028587152</v>
      </c>
      <c r="N79" s="263">
        <f t="shared" si="2"/>
        <v>114.35651966204158</v>
      </c>
      <c r="O79" s="263">
        <f t="shared" si="2"/>
        <v>106.63868002675957</v>
      </c>
      <c r="P79" s="263">
        <f t="shared" si="2"/>
        <v>116.17601640061675</v>
      </c>
      <c r="Q79" s="263">
        <f t="shared" si="2"/>
        <v>173.88208675755502</v>
      </c>
      <c r="R79" s="263">
        <f t="shared" si="2"/>
        <v>182.01549948275391</v>
      </c>
      <c r="S79" s="263">
        <f t="shared" si="2"/>
        <v>166.25000577166799</v>
      </c>
      <c r="T79" s="263">
        <f t="shared" si="2"/>
        <v>187.32823865157599</v>
      </c>
      <c r="U79" s="263">
        <f t="shared" si="2"/>
        <v>140.55046897588906</v>
      </c>
      <c r="V79" s="263">
        <f t="shared" si="2"/>
        <v>119.9385546417854</v>
      </c>
      <c r="W79" s="263">
        <f t="shared" si="2"/>
        <v>128.41680072755784</v>
      </c>
      <c r="DA79" s="70"/>
    </row>
    <row r="80" spans="1:105" ht="12" customHeight="1" x14ac:dyDescent="0.25">
      <c r="A80" s="60" t="s">
        <v>1523</v>
      </c>
      <c r="B80" s="264">
        <v>149.7055412062688</v>
      </c>
      <c r="C80" s="264">
        <v>148.3099568821176</v>
      </c>
      <c r="D80" s="264">
        <v>106.2113066070384</v>
      </c>
      <c r="E80" s="264">
        <v>157.483369689998</v>
      </c>
      <c r="F80" s="264">
        <v>153.56845995587861</v>
      </c>
      <c r="G80" s="264">
        <v>159.10103561912291</v>
      </c>
      <c r="H80" s="264">
        <v>133.62082514899609</v>
      </c>
      <c r="I80" s="264">
        <v>174.9680579090994</v>
      </c>
      <c r="J80" s="264">
        <v>157.24768503647439</v>
      </c>
      <c r="K80" s="264">
        <v>140.5899841885529</v>
      </c>
      <c r="L80" s="264">
        <v>173.45255692948649</v>
      </c>
      <c r="M80" s="264">
        <v>118.5351418747599</v>
      </c>
      <c r="N80" s="264">
        <v>107.87543883718099</v>
      </c>
      <c r="O80" s="264">
        <v>99.812542672029323</v>
      </c>
      <c r="P80" s="264">
        <v>109.2932845667285</v>
      </c>
      <c r="Q80" s="264">
        <v>164.32457143414149</v>
      </c>
      <c r="R80" s="264">
        <v>171.43641138635391</v>
      </c>
      <c r="S80" s="264">
        <v>156.71945117008281</v>
      </c>
      <c r="T80" s="264">
        <v>176.57148681667121</v>
      </c>
      <c r="U80" s="264">
        <v>132.63335065337691</v>
      </c>
      <c r="V80" s="264">
        <v>113.4076746459979</v>
      </c>
      <c r="W80" s="264">
        <v>121.20831204079251</v>
      </c>
      <c r="DA80" s="72" t="s">
        <v>1524</v>
      </c>
    </row>
    <row r="81" spans="1:105" ht="12" customHeight="1" x14ac:dyDescent="0.25">
      <c r="A81" s="59" t="s">
        <v>30</v>
      </c>
      <c r="B81" s="232">
        <v>11.494017684433389</v>
      </c>
      <c r="C81" s="232">
        <v>12.06021488248391</v>
      </c>
      <c r="D81" s="232">
        <v>6.9508076079264924</v>
      </c>
      <c r="E81" s="232">
        <v>9.8537294023434967</v>
      </c>
      <c r="F81" s="232">
        <v>9.592417174034134</v>
      </c>
      <c r="G81" s="232">
        <v>9.132972001379235</v>
      </c>
      <c r="H81" s="232">
        <v>7.1824962070310416</v>
      </c>
      <c r="I81" s="232">
        <v>12.29083104992301</v>
      </c>
      <c r="J81" s="232">
        <v>9.7307012125452488</v>
      </c>
      <c r="K81" s="232">
        <v>8.4249162902904224</v>
      </c>
      <c r="L81" s="232">
        <v>10.654842509364631</v>
      </c>
      <c r="M81" s="232">
        <v>7.7483689791754209</v>
      </c>
      <c r="N81" s="232">
        <v>7.5134116019087616</v>
      </c>
      <c r="O81" s="232">
        <v>6.5302782644115673</v>
      </c>
      <c r="P81" s="232">
        <v>8.3022213981829101</v>
      </c>
      <c r="Q81" s="232">
        <v>10.307029080393219</v>
      </c>
      <c r="R81" s="232">
        <v>10.81673824900666</v>
      </c>
      <c r="S81" s="232">
        <v>11.92008698122121</v>
      </c>
      <c r="T81" s="232">
        <v>13.70440512276754</v>
      </c>
      <c r="U81" s="232">
        <v>6.6068219309249629</v>
      </c>
      <c r="V81" s="232">
        <v>5.3262533892060313</v>
      </c>
      <c r="W81" s="232">
        <v>5.8758066368064981</v>
      </c>
      <c r="DA81" s="71" t="s">
        <v>1525</v>
      </c>
    </row>
    <row r="82" spans="1:105" ht="12" customHeight="1" x14ac:dyDescent="0.25">
      <c r="A82" s="59" t="s">
        <v>33</v>
      </c>
      <c r="B82" s="297">
        <v>0.22870857294850161</v>
      </c>
      <c r="C82" s="297">
        <v>0.2306229057649703</v>
      </c>
      <c r="D82" s="297">
        <v>0.192097828750488</v>
      </c>
      <c r="E82" s="297">
        <v>0.28587342200539878</v>
      </c>
      <c r="F82" s="297">
        <v>0.27829231054308418</v>
      </c>
      <c r="G82" s="297">
        <v>0.28470093639114552</v>
      </c>
      <c r="H82" s="297">
        <v>0.2405752772983028</v>
      </c>
      <c r="I82" s="297">
        <v>0.29683976906910159</v>
      </c>
      <c r="J82" s="297">
        <v>0.27057984331762103</v>
      </c>
      <c r="K82" s="297">
        <v>0.53953173979209057</v>
      </c>
      <c r="L82" s="297">
        <v>0.63329531789377647</v>
      </c>
      <c r="M82" s="297">
        <v>0.4921960971625356</v>
      </c>
      <c r="N82" s="297">
        <v>0.48597930908856668</v>
      </c>
      <c r="O82" s="297">
        <v>0.49047506458487128</v>
      </c>
      <c r="P82" s="297">
        <v>0.26310018890204168</v>
      </c>
      <c r="Q82" s="297">
        <v>0.10726180607658289</v>
      </c>
      <c r="R82" s="297">
        <v>0.18865331544988001</v>
      </c>
      <c r="S82" s="297">
        <v>0.15880966087493861</v>
      </c>
      <c r="T82" s="297">
        <v>0.153796844722353</v>
      </c>
      <c r="U82" s="297">
        <v>0.1105763848713508</v>
      </c>
      <c r="V82" s="297">
        <v>9.7193965718334774E-2</v>
      </c>
      <c r="W82" s="297">
        <v>0.1900651256109227</v>
      </c>
      <c r="DA82" s="122" t="s">
        <v>1526</v>
      </c>
    </row>
    <row r="83" spans="1:105" ht="12" customHeight="1" x14ac:dyDescent="0.25">
      <c r="A83" s="59" t="s">
        <v>160</v>
      </c>
      <c r="B83" s="297">
        <v>1.298096847675364</v>
      </c>
      <c r="C83" s="297">
        <v>1.7452510505514129</v>
      </c>
      <c r="D83" s="297">
        <v>1.090834103699601</v>
      </c>
      <c r="E83" s="297">
        <v>1.3520343158486161</v>
      </c>
      <c r="F83" s="297">
        <v>1.05288116119911</v>
      </c>
      <c r="G83" s="297">
        <v>1.077212451696643</v>
      </c>
      <c r="H83" s="297">
        <v>0.91030304073457824</v>
      </c>
      <c r="I83" s="297">
        <v>0.842224459741575</v>
      </c>
      <c r="J83" s="297">
        <v>0.51316989260904677</v>
      </c>
      <c r="K83" s="297">
        <v>1.0230538403104861</v>
      </c>
      <c r="L83" s="297">
        <v>1.200576065883342</v>
      </c>
      <c r="M83" s="297">
        <v>1.1664842881405291</v>
      </c>
      <c r="N83" s="297">
        <v>1.151701143704406</v>
      </c>
      <c r="O83" s="297">
        <v>0.93046383552268463</v>
      </c>
      <c r="P83" s="297">
        <v>1.746317373888792</v>
      </c>
      <c r="Q83" s="297">
        <v>1.432985539910383</v>
      </c>
      <c r="R83" s="297">
        <v>1.5893298638269659</v>
      </c>
      <c r="S83" s="297">
        <v>1.8511989292621709</v>
      </c>
      <c r="T83" s="297">
        <v>1.764163199322945</v>
      </c>
      <c r="U83" s="297">
        <v>1.553909047557146</v>
      </c>
      <c r="V83" s="297">
        <v>2.265367493782362</v>
      </c>
      <c r="W83" s="297">
        <v>0.97365146629666222</v>
      </c>
      <c r="DA83" s="122" t="s">
        <v>1527</v>
      </c>
    </row>
    <row r="84" spans="1:105" ht="12" customHeight="1" x14ac:dyDescent="0.25">
      <c r="A84" s="59" t="s">
        <v>70</v>
      </c>
      <c r="B84" s="297">
        <v>5.3945455029754461</v>
      </c>
      <c r="C84" s="297">
        <v>4.3936106821005776</v>
      </c>
      <c r="D84" s="297">
        <v>1.9169692361162689</v>
      </c>
      <c r="E84" s="297">
        <v>3.371457333792522</v>
      </c>
      <c r="F84" s="297">
        <v>3.029582221203734</v>
      </c>
      <c r="G84" s="297">
        <v>3.357629587249277</v>
      </c>
      <c r="H84" s="297">
        <v>4.5832139035847694</v>
      </c>
      <c r="I84" s="297">
        <v>6.1936750413443358</v>
      </c>
      <c r="J84" s="297">
        <v>6.6276327720382726</v>
      </c>
      <c r="K84" s="297">
        <v>4.4049546639602752</v>
      </c>
      <c r="L84" s="297">
        <v>4.8832267231961426</v>
      </c>
      <c r="M84" s="297">
        <v>4.0184873917049586</v>
      </c>
      <c r="N84" s="297">
        <v>2.8935404320658229</v>
      </c>
      <c r="O84" s="297">
        <v>1.112334703800268</v>
      </c>
      <c r="P84" s="297">
        <v>1.193402672999671</v>
      </c>
      <c r="Q84" s="297">
        <v>1.478018074431346</v>
      </c>
      <c r="R84" s="297">
        <v>1.4837562916497311</v>
      </c>
      <c r="S84" s="297">
        <v>1.5591057507897601</v>
      </c>
      <c r="T84" s="297">
        <v>0</v>
      </c>
      <c r="U84" s="297">
        <v>0</v>
      </c>
      <c r="V84" s="297">
        <v>0</v>
      </c>
      <c r="W84" s="297">
        <v>0</v>
      </c>
      <c r="DA84" s="122" t="s">
        <v>1528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1.1748750845433399E-3</v>
      </c>
      <c r="S85" s="297">
        <v>0</v>
      </c>
      <c r="T85" s="297">
        <v>0</v>
      </c>
      <c r="U85" s="297">
        <v>4.8301819821877201E-2</v>
      </c>
      <c r="V85" s="297">
        <v>2.9984153204936592E-2</v>
      </c>
      <c r="W85" s="297">
        <v>1.968675611661939E-3</v>
      </c>
      <c r="DA85" s="122" t="s">
        <v>1529</v>
      </c>
    </row>
    <row r="86" spans="1:105" ht="12" customHeight="1" x14ac:dyDescent="0.25">
      <c r="A86" s="59" t="s">
        <v>162</v>
      </c>
      <c r="B86" s="297">
        <v>131.2901725982361</v>
      </c>
      <c r="C86" s="297">
        <v>129.88025736121671</v>
      </c>
      <c r="D86" s="297">
        <v>96.060597830545547</v>
      </c>
      <c r="E86" s="297">
        <v>142.62027521600791</v>
      </c>
      <c r="F86" s="297">
        <v>139.61528708889861</v>
      </c>
      <c r="G86" s="297">
        <v>145.24852064240659</v>
      </c>
      <c r="H86" s="297">
        <v>120.7042367203474</v>
      </c>
      <c r="I86" s="297">
        <v>155.34448758902141</v>
      </c>
      <c r="J86" s="297">
        <v>140.10560131596421</v>
      </c>
      <c r="K86" s="297">
        <v>126.1975276541996</v>
      </c>
      <c r="L86" s="297">
        <v>156.0806163131486</v>
      </c>
      <c r="M86" s="297">
        <v>105.1096051185764</v>
      </c>
      <c r="N86" s="297">
        <v>95.830806350413425</v>
      </c>
      <c r="O86" s="297">
        <v>90.74899080370993</v>
      </c>
      <c r="P86" s="297">
        <v>97.788242932755082</v>
      </c>
      <c r="Q86" s="297">
        <v>150.9992769333299</v>
      </c>
      <c r="R86" s="297">
        <v>157.35675879133609</v>
      </c>
      <c r="S86" s="297">
        <v>141.23024984793469</v>
      </c>
      <c r="T86" s="297">
        <v>160.9491216498584</v>
      </c>
      <c r="U86" s="297">
        <v>124.31374147020161</v>
      </c>
      <c r="V86" s="297">
        <v>105.68887564408629</v>
      </c>
      <c r="W86" s="297">
        <v>114.1668201364668</v>
      </c>
      <c r="DA86" s="122" t="s">
        <v>1530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</v>
      </c>
      <c r="U87" s="297">
        <v>0</v>
      </c>
      <c r="V87" s="297">
        <v>0</v>
      </c>
      <c r="W87" s="297">
        <v>0</v>
      </c>
      <c r="DA87" s="122" t="s">
        <v>1531</v>
      </c>
    </row>
    <row r="88" spans="1:105" ht="12" customHeight="1" x14ac:dyDescent="0.25">
      <c r="A88" s="60" t="s">
        <v>1532</v>
      </c>
      <c r="B88" s="264">
        <v>8.9723713935280465</v>
      </c>
      <c r="C88" s="264">
        <v>8.697007652480897</v>
      </c>
      <c r="D88" s="264">
        <v>6.8584320483963337</v>
      </c>
      <c r="E88" s="264">
        <v>9.5245473653280044</v>
      </c>
      <c r="F88" s="264">
        <v>8.9280666793490244</v>
      </c>
      <c r="G88" s="264">
        <v>9.3284882782527809</v>
      </c>
      <c r="H88" s="264">
        <v>7.8528045043833981</v>
      </c>
      <c r="I88" s="264">
        <v>10.390650305211279</v>
      </c>
      <c r="J88" s="264">
        <v>9.9791179526206726</v>
      </c>
      <c r="K88" s="264">
        <v>8.7931766468080248</v>
      </c>
      <c r="L88" s="264">
        <v>10.40138939680398</v>
      </c>
      <c r="M88" s="264">
        <v>7.0457584111116187</v>
      </c>
      <c r="N88" s="264">
        <v>6.4810808248605776</v>
      </c>
      <c r="O88" s="264">
        <v>6.8261373547302471</v>
      </c>
      <c r="P88" s="264">
        <v>6.8827318338882462</v>
      </c>
      <c r="Q88" s="264">
        <v>9.5575153234135239</v>
      </c>
      <c r="R88" s="264">
        <v>10.579088096399991</v>
      </c>
      <c r="S88" s="264">
        <v>9.5305546015851696</v>
      </c>
      <c r="T88" s="264">
        <v>10.75675183490479</v>
      </c>
      <c r="U88" s="264">
        <v>7.9171183225121551</v>
      </c>
      <c r="V88" s="264">
        <v>6.5308799957874992</v>
      </c>
      <c r="W88" s="264">
        <v>7.2084886867653264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26.217504238921933</v>
      </c>
      <c r="C89" s="263">
        <f t="shared" si="3"/>
        <v>25.770356250281921</v>
      </c>
      <c r="D89" s="263">
        <f t="shared" si="3"/>
        <v>19.121635197232791</v>
      </c>
      <c r="E89" s="263">
        <f t="shared" si="3"/>
        <v>27.670582291267777</v>
      </c>
      <c r="F89" s="263">
        <f t="shared" si="3"/>
        <v>26.60232678001374</v>
      </c>
      <c r="G89" s="263">
        <f t="shared" si="3"/>
        <v>27.644023371517008</v>
      </c>
      <c r="H89" s="263">
        <f t="shared" si="3"/>
        <v>23.236137100503058</v>
      </c>
      <c r="I89" s="263">
        <f t="shared" si="3"/>
        <v>30.540358650184039</v>
      </c>
      <c r="J89" s="263">
        <f t="shared" si="3"/>
        <v>28.124948035627341</v>
      </c>
      <c r="K89" s="263">
        <f t="shared" si="3"/>
        <v>25.009360702286752</v>
      </c>
      <c r="L89" s="263">
        <f t="shared" si="3"/>
        <v>30.382360591183641</v>
      </c>
      <c r="M89" s="263">
        <f t="shared" si="3"/>
        <v>20.696897176699665</v>
      </c>
      <c r="N89" s="263">
        <f t="shared" si="3"/>
        <v>18.908554488256442</v>
      </c>
      <c r="O89" s="263">
        <f t="shared" si="3"/>
        <v>18.37243351553899</v>
      </c>
      <c r="P89" s="263">
        <f t="shared" si="3"/>
        <v>19.491737458863497</v>
      </c>
      <c r="Q89" s="263">
        <f t="shared" si="3"/>
        <v>28.469937575746009</v>
      </c>
      <c r="R89" s="263">
        <f t="shared" si="3"/>
        <v>30.34494468595117</v>
      </c>
      <c r="S89" s="263">
        <f t="shared" si="3"/>
        <v>27.591568345647687</v>
      </c>
      <c r="T89" s="263">
        <f t="shared" si="3"/>
        <v>31.106687050011161</v>
      </c>
      <c r="U89" s="263">
        <f t="shared" si="3"/>
        <v>23.192569916583253</v>
      </c>
      <c r="V89" s="263">
        <f t="shared" si="3"/>
        <v>19.578613874014302</v>
      </c>
      <c r="W89" s="263">
        <f t="shared" si="3"/>
        <v>21.167651607341583</v>
      </c>
      <c r="DA89" s="70"/>
    </row>
    <row r="90" spans="1:105" ht="12" customHeight="1" x14ac:dyDescent="0.25">
      <c r="A90" s="60" t="s">
        <v>1535</v>
      </c>
      <c r="B90" s="264">
        <v>16.729326366318389</v>
      </c>
      <c r="C90" s="264">
        <v>16.57337231517025</v>
      </c>
      <c r="D90" s="264">
        <v>11.8689234727395</v>
      </c>
      <c r="E90" s="264">
        <v>17.598484782747828</v>
      </c>
      <c r="F90" s="264">
        <v>17.161000624786571</v>
      </c>
      <c r="G90" s="264">
        <v>17.779256055888069</v>
      </c>
      <c r="H90" s="264">
        <v>14.93188812680178</v>
      </c>
      <c r="I90" s="264">
        <v>19.552367406422029</v>
      </c>
      <c r="J90" s="264">
        <v>17.572147444419819</v>
      </c>
      <c r="K90" s="264">
        <v>15.71067917977212</v>
      </c>
      <c r="L90" s="264">
        <v>19.383012883589199</v>
      </c>
      <c r="M90" s="264">
        <v>13.24609001325112</v>
      </c>
      <c r="N90" s="264">
        <v>12.054887271877741</v>
      </c>
      <c r="O90" s="264">
        <v>11.1538730521121</v>
      </c>
      <c r="P90" s="264">
        <v>12.21332899524729</v>
      </c>
      <c r="Q90" s="264">
        <v>18.362976836905741</v>
      </c>
      <c r="R90" s="264">
        <v>19.15768268061451</v>
      </c>
      <c r="S90" s="264">
        <v>17.513118255003029</v>
      </c>
      <c r="T90" s="264">
        <v>19.731547717877561</v>
      </c>
      <c r="U90" s="264">
        <v>14.820309831960721</v>
      </c>
      <c r="V90" s="264">
        <v>12.67228461647181</v>
      </c>
      <c r="W90" s="264">
        <v>13.544759079507219</v>
      </c>
      <c r="DA90" s="72" t="s">
        <v>1536</v>
      </c>
    </row>
    <row r="91" spans="1:105" ht="12" customHeight="1" x14ac:dyDescent="0.25">
      <c r="A91" s="59" t="s">
        <v>30</v>
      </c>
      <c r="B91" s="232">
        <v>1.284435910346047</v>
      </c>
      <c r="C91" s="232">
        <v>1.3477074341491051</v>
      </c>
      <c r="D91" s="232">
        <v>0.77674031332129401</v>
      </c>
      <c r="E91" s="232">
        <v>1.101136629739454</v>
      </c>
      <c r="F91" s="232">
        <v>1.071935455783749</v>
      </c>
      <c r="G91" s="232">
        <v>1.020593279810563</v>
      </c>
      <c r="H91" s="232">
        <v>0.80263109971800239</v>
      </c>
      <c r="I91" s="232">
        <v>1.373478378226068</v>
      </c>
      <c r="J91" s="232">
        <v>1.087388449660025</v>
      </c>
      <c r="K91" s="232">
        <v>0.94146932099851399</v>
      </c>
      <c r="L91" s="232">
        <v>1.190659586042228</v>
      </c>
      <c r="M91" s="232">
        <v>0.86586636950653439</v>
      </c>
      <c r="N91" s="232">
        <v>0.83961030299893391</v>
      </c>
      <c r="O91" s="232">
        <v>0.72974691162361383</v>
      </c>
      <c r="P91" s="232">
        <v>0.92775838633966479</v>
      </c>
      <c r="Q91" s="232">
        <v>1.151792057686454</v>
      </c>
      <c r="R91" s="232">
        <v>1.2087575648435229</v>
      </c>
      <c r="S91" s="232">
        <v>1.3320483919095061</v>
      </c>
      <c r="T91" s="232">
        <v>1.531442751602194</v>
      </c>
      <c r="U91" s="232">
        <v>0.73850821704505976</v>
      </c>
      <c r="V91" s="232">
        <v>0.5953181670406037</v>
      </c>
      <c r="W91" s="232">
        <v>0.65661897788244428</v>
      </c>
      <c r="DA91" s="71" t="s">
        <v>1537</v>
      </c>
    </row>
    <row r="92" spans="1:105" ht="12" customHeight="1" x14ac:dyDescent="0.25">
      <c r="A92" s="59" t="s">
        <v>33</v>
      </c>
      <c r="B92" s="297">
        <v>2.5557773805838291E-2</v>
      </c>
      <c r="C92" s="297">
        <v>2.5771697072822321E-2</v>
      </c>
      <c r="D92" s="297">
        <v>2.1466588648179481E-2</v>
      </c>
      <c r="E92" s="297">
        <v>3.194584340465495E-2</v>
      </c>
      <c r="F92" s="297">
        <v>3.1098667763388921E-2</v>
      </c>
      <c r="G92" s="297">
        <v>3.1814820235154292E-2</v>
      </c>
      <c r="H92" s="297">
        <v>2.6883856784202489E-2</v>
      </c>
      <c r="I92" s="297">
        <v>3.3171313067279037E-2</v>
      </c>
      <c r="J92" s="297">
        <v>3.0236813350621838E-2</v>
      </c>
      <c r="K92" s="297">
        <v>6.0291706554356297E-2</v>
      </c>
      <c r="L92" s="297">
        <v>7.0769618638957255E-2</v>
      </c>
      <c r="M92" s="297">
        <v>5.5002033186700883E-2</v>
      </c>
      <c r="N92" s="297">
        <v>5.4307318242940973E-2</v>
      </c>
      <c r="O92" s="297">
        <v>5.480971087553714E-2</v>
      </c>
      <c r="P92" s="297">
        <v>2.9400975352794539E-2</v>
      </c>
      <c r="Q92" s="297">
        <v>1.1986314908834979E-2</v>
      </c>
      <c r="R92" s="297">
        <v>2.1081782412900239E-2</v>
      </c>
      <c r="S92" s="297">
        <v>1.7746695449573271E-2</v>
      </c>
      <c r="T92" s="297">
        <v>1.7186522213798301E-2</v>
      </c>
      <c r="U92" s="297">
        <v>1.2360189163929371E-2</v>
      </c>
      <c r="V92" s="297">
        <v>1.0863421112503919E-2</v>
      </c>
      <c r="W92" s="297">
        <v>2.123969970828914E-2</v>
      </c>
      <c r="DA92" s="122" t="s">
        <v>1538</v>
      </c>
    </row>
    <row r="93" spans="1:105" ht="12" customHeight="1" x14ac:dyDescent="0.25">
      <c r="A93" s="59" t="s">
        <v>160</v>
      </c>
      <c r="B93" s="297">
        <v>0.14506000008328951</v>
      </c>
      <c r="C93" s="297">
        <v>0.1950286821755402</v>
      </c>
      <c r="D93" s="297">
        <v>0.1218987592927981</v>
      </c>
      <c r="E93" s="297">
        <v>0.15108741564301131</v>
      </c>
      <c r="F93" s="297">
        <v>0.1176575858763912</v>
      </c>
      <c r="G93" s="297">
        <v>0.120376564054267</v>
      </c>
      <c r="H93" s="297">
        <v>0.101724736025089</v>
      </c>
      <c r="I93" s="297">
        <v>9.4117076410014627E-2</v>
      </c>
      <c r="J93" s="297">
        <v>5.7345817300086782E-2</v>
      </c>
      <c r="K93" s="297">
        <v>0.1143244361361878</v>
      </c>
      <c r="L93" s="297">
        <v>0.13416222720894161</v>
      </c>
      <c r="M93" s="297">
        <v>0.13035253204554281</v>
      </c>
      <c r="N93" s="297">
        <v>0.12870054210582799</v>
      </c>
      <c r="O93" s="297">
        <v>0.103977668769575</v>
      </c>
      <c r="P93" s="297">
        <v>0.19514784190055309</v>
      </c>
      <c r="Q93" s="297">
        <v>0.16013357008839901</v>
      </c>
      <c r="R93" s="297">
        <v>0.17760571178737691</v>
      </c>
      <c r="S93" s="297">
        <v>0.2068681680522137</v>
      </c>
      <c r="T93" s="297">
        <v>0.19714208096183761</v>
      </c>
      <c r="U93" s="297">
        <v>0.17369540335120731</v>
      </c>
      <c r="V93" s="297">
        <v>0.25320132662199829</v>
      </c>
      <c r="W93" s="297">
        <v>0.10880515138274301</v>
      </c>
      <c r="DA93" s="122" t="s">
        <v>1539</v>
      </c>
    </row>
    <row r="94" spans="1:105" ht="12" customHeight="1" x14ac:dyDescent="0.25">
      <c r="A94" s="59" t="s">
        <v>70</v>
      </c>
      <c r="B94" s="297">
        <v>0.60283080766453589</v>
      </c>
      <c r="C94" s="297">
        <v>0.49097813237340271</v>
      </c>
      <c r="D94" s="297">
        <v>0.2142178821623888</v>
      </c>
      <c r="E94" s="297">
        <v>0.37675432460726399</v>
      </c>
      <c r="F94" s="297">
        <v>0.33855039248200358</v>
      </c>
      <c r="G94" s="297">
        <v>0.37520909867261443</v>
      </c>
      <c r="H94" s="297">
        <v>0.51216595312309687</v>
      </c>
      <c r="I94" s="297">
        <v>0.69213210371955902</v>
      </c>
      <c r="J94" s="297">
        <v>0.74062610365749704</v>
      </c>
      <c r="K94" s="297">
        <v>0.49224580204878893</v>
      </c>
      <c r="L94" s="297">
        <v>0.54569184891103406</v>
      </c>
      <c r="M94" s="297">
        <v>0.44905877586816212</v>
      </c>
      <c r="N94" s="297">
        <v>0.3233479659611963</v>
      </c>
      <c r="O94" s="297">
        <v>0.12430141288369061</v>
      </c>
      <c r="P94" s="297">
        <v>0.13336061338932079</v>
      </c>
      <c r="Q94" s="297">
        <v>0.16516587524579929</v>
      </c>
      <c r="R94" s="297">
        <v>0.16580799133976359</v>
      </c>
      <c r="S94" s="297">
        <v>0.17422727799118751</v>
      </c>
      <c r="T94" s="297">
        <v>0</v>
      </c>
      <c r="U94" s="297">
        <v>0</v>
      </c>
      <c r="V94" s="297">
        <v>0</v>
      </c>
      <c r="W94" s="297">
        <v>0</v>
      </c>
      <c r="DA94" s="122" t="s">
        <v>1540</v>
      </c>
    </row>
    <row r="95" spans="1:105" ht="12" customHeight="1" x14ac:dyDescent="0.25">
      <c r="A95" s="59" t="s">
        <v>162</v>
      </c>
      <c r="B95" s="297">
        <v>14.671441874418679</v>
      </c>
      <c r="C95" s="297">
        <v>14.51388636939938</v>
      </c>
      <c r="D95" s="297">
        <v>10.73459992931484</v>
      </c>
      <c r="E95" s="297">
        <v>15.93756056935344</v>
      </c>
      <c r="F95" s="297">
        <v>15.601758522881029</v>
      </c>
      <c r="G95" s="297">
        <v>16.231262293115471</v>
      </c>
      <c r="H95" s="297">
        <v>13.48848248115139</v>
      </c>
      <c r="I95" s="297">
        <v>17.35946853499911</v>
      </c>
      <c r="J95" s="297">
        <v>15.65655026045158</v>
      </c>
      <c r="K95" s="297">
        <v>14.10234791403427</v>
      </c>
      <c r="L95" s="297">
        <v>17.44172960278804</v>
      </c>
      <c r="M95" s="297">
        <v>11.74581030264418</v>
      </c>
      <c r="N95" s="297">
        <v>10.70892114256884</v>
      </c>
      <c r="O95" s="297">
        <v>10.14103734795969</v>
      </c>
      <c r="P95" s="297">
        <v>10.92766117826495</v>
      </c>
      <c r="Q95" s="297">
        <v>16.87389901897626</v>
      </c>
      <c r="R95" s="297">
        <v>17.58442963023095</v>
      </c>
      <c r="S95" s="297">
        <v>15.782227721600551</v>
      </c>
      <c r="T95" s="297">
        <v>17.985776363099731</v>
      </c>
      <c r="U95" s="297">
        <v>13.89574602240052</v>
      </c>
      <c r="V95" s="297">
        <v>11.812901701696701</v>
      </c>
      <c r="W95" s="297">
        <v>12.758095250533749</v>
      </c>
      <c r="DA95" s="122" t="s">
        <v>1541</v>
      </c>
    </row>
    <row r="96" spans="1:105" ht="12" customHeight="1" x14ac:dyDescent="0.25">
      <c r="A96" s="61" t="s">
        <v>1542</v>
      </c>
      <c r="B96" s="265">
        <v>9.4881778726035453</v>
      </c>
      <c r="C96" s="265">
        <v>9.1969839351116693</v>
      </c>
      <c r="D96" s="265">
        <v>7.2527117244932926</v>
      </c>
      <c r="E96" s="265">
        <v>10.072097508519949</v>
      </c>
      <c r="F96" s="265">
        <v>9.4413261552271717</v>
      </c>
      <c r="G96" s="265">
        <v>9.8647673156289386</v>
      </c>
      <c r="H96" s="265">
        <v>8.304248973701279</v>
      </c>
      <c r="I96" s="265">
        <v>10.987991243762011</v>
      </c>
      <c r="J96" s="265">
        <v>10.55280059120752</v>
      </c>
      <c r="K96" s="265">
        <v>9.2986815225146326</v>
      </c>
      <c r="L96" s="265">
        <v>10.99934770759444</v>
      </c>
      <c r="M96" s="265">
        <v>7.4508071634485447</v>
      </c>
      <c r="N96" s="265">
        <v>6.8536672163786996</v>
      </c>
      <c r="O96" s="265">
        <v>7.2185604634268907</v>
      </c>
      <c r="P96" s="265">
        <v>7.2784084636162074</v>
      </c>
      <c r="Q96" s="265">
        <v>10.10696073884027</v>
      </c>
      <c r="R96" s="265">
        <v>11.18726200533666</v>
      </c>
      <c r="S96" s="265">
        <v>10.07845009064466</v>
      </c>
      <c r="T96" s="265">
        <v>11.3751393321336</v>
      </c>
      <c r="U96" s="265">
        <v>8.3722600846225337</v>
      </c>
      <c r="V96" s="265">
        <v>6.9063292575424926</v>
      </c>
      <c r="W96" s="265">
        <v>7.6228925278343649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358.76483392904402</v>
      </c>
      <c r="C99" s="225">
        <v>345.77847020324799</v>
      </c>
      <c r="D99" s="225">
        <v>327.98678185100027</v>
      </c>
      <c r="E99" s="225">
        <v>301.62574597533569</v>
      </c>
      <c r="F99" s="225">
        <v>303.93795449178651</v>
      </c>
      <c r="G99" s="225">
        <v>296.12160487925303</v>
      </c>
      <c r="H99" s="225">
        <v>316.55417460195218</v>
      </c>
      <c r="I99" s="225">
        <v>299.27585559846023</v>
      </c>
      <c r="J99" s="225">
        <v>295.75449338102788</v>
      </c>
      <c r="K99" s="225">
        <v>300.22809032459298</v>
      </c>
      <c r="L99" s="225">
        <v>290.24918764306608</v>
      </c>
      <c r="M99" s="225">
        <v>282.36981119023352</v>
      </c>
      <c r="N99" s="225">
        <v>276.43588751791287</v>
      </c>
      <c r="O99" s="225">
        <v>240.9686378231786</v>
      </c>
      <c r="P99" s="225">
        <v>241.7914254031262</v>
      </c>
      <c r="Q99" s="225">
        <v>244.90525586799399</v>
      </c>
      <c r="R99" s="225">
        <v>253.73244692423791</v>
      </c>
      <c r="S99" s="225">
        <v>261.89259315754907</v>
      </c>
      <c r="T99" s="225">
        <v>248.47531239493449</v>
      </c>
      <c r="U99" s="225">
        <v>253.16907656492069</v>
      </c>
      <c r="V99" s="225">
        <v>266.25376746812441</v>
      </c>
      <c r="W99" s="225">
        <v>259.23683202480152</v>
      </c>
      <c r="DA99" s="89" t="s">
        <v>1544</v>
      </c>
    </row>
    <row r="100" spans="1:105" ht="12" customHeight="1" x14ac:dyDescent="0.25">
      <c r="A100" s="55" t="s">
        <v>92</v>
      </c>
      <c r="B100" s="261">
        <v>3.045951915093732</v>
      </c>
      <c r="C100" s="261">
        <v>2.935696294364643</v>
      </c>
      <c r="D100" s="261">
        <v>2.7846429522188232</v>
      </c>
      <c r="E100" s="261">
        <v>2.560834930596338</v>
      </c>
      <c r="F100" s="261">
        <v>2.5804658288695328</v>
      </c>
      <c r="G100" s="261">
        <v>2.5141041824099362</v>
      </c>
      <c r="H100" s="261">
        <v>2.6875788906067641</v>
      </c>
      <c r="I100" s="261">
        <v>2.540884109287421</v>
      </c>
      <c r="J100" s="261">
        <v>2.510987366419922</v>
      </c>
      <c r="K100" s="261">
        <v>2.5489686842328831</v>
      </c>
      <c r="L100" s="261">
        <v>2.4642467302985298</v>
      </c>
      <c r="M100" s="261">
        <v>2.3973499792056172</v>
      </c>
      <c r="N100" s="261">
        <v>2.3469703308558798</v>
      </c>
      <c r="O100" s="261">
        <v>2.0458495773313849</v>
      </c>
      <c r="P100" s="261">
        <v>2.0528351321232128</v>
      </c>
      <c r="Q100" s="261">
        <v>2.0792718867066822</v>
      </c>
      <c r="R100" s="261">
        <v>2.1542156854292829</v>
      </c>
      <c r="S100" s="261">
        <v>2.2234962020691911</v>
      </c>
      <c r="T100" s="261">
        <v>2.1095820494845401</v>
      </c>
      <c r="U100" s="261">
        <v>2.1494326106608468</v>
      </c>
      <c r="V100" s="261">
        <v>2.2605230396713081</v>
      </c>
      <c r="W100" s="261">
        <v>2.2009485052403308</v>
      </c>
      <c r="DA100" s="67" t="s">
        <v>1545</v>
      </c>
    </row>
    <row r="101" spans="1:105" ht="12" customHeight="1" x14ac:dyDescent="0.25">
      <c r="A101" s="202" t="s">
        <v>93</v>
      </c>
      <c r="B101" s="226">
        <v>3.415089061134335</v>
      </c>
      <c r="C101" s="226">
        <v>3.291471625673636</v>
      </c>
      <c r="D101" s="226">
        <v>3.1221122165990201</v>
      </c>
      <c r="E101" s="226">
        <v>2.8711810306372261</v>
      </c>
      <c r="F101" s="226">
        <v>2.8931909860868901</v>
      </c>
      <c r="G101" s="226">
        <v>2.818787010180376</v>
      </c>
      <c r="H101" s="226">
        <v>3.0132850176540842</v>
      </c>
      <c r="I101" s="226">
        <v>2.848812380864687</v>
      </c>
      <c r="J101" s="226">
        <v>2.8152924690681789</v>
      </c>
      <c r="K101" s="226">
        <v>2.8578767207590068</v>
      </c>
      <c r="L101" s="226">
        <v>2.7628873623632328</v>
      </c>
      <c r="M101" s="226">
        <v>2.6878834328032339</v>
      </c>
      <c r="N101" s="226">
        <v>2.631398304088493</v>
      </c>
      <c r="O101" s="226">
        <v>2.2937849010842681</v>
      </c>
      <c r="P101" s="226">
        <v>2.3016170312099309</v>
      </c>
      <c r="Q101" s="226">
        <v>2.3312576407489418</v>
      </c>
      <c r="R101" s="226">
        <v>2.415283834973855</v>
      </c>
      <c r="S101" s="226">
        <v>2.492960417244984</v>
      </c>
      <c r="T101" s="226">
        <v>2.3652410745749748</v>
      </c>
      <c r="U101" s="226">
        <v>2.4099211021482541</v>
      </c>
      <c r="V101" s="226">
        <v>2.534474515821783</v>
      </c>
      <c r="W101" s="226">
        <v>2.4676801781143411</v>
      </c>
      <c r="DA101" s="174" t="s">
        <v>1546</v>
      </c>
    </row>
    <row r="102" spans="1:105" ht="12" customHeight="1" x14ac:dyDescent="0.25">
      <c r="A102" s="202" t="s">
        <v>94</v>
      </c>
      <c r="B102" s="226">
        <v>5.3370887697905678</v>
      </c>
      <c r="C102" s="226">
        <v>5.0580694753210356</v>
      </c>
      <c r="D102" s="226">
        <v>5.1648072364229964</v>
      </c>
      <c r="E102" s="226">
        <v>4.5184741677462057</v>
      </c>
      <c r="F102" s="226">
        <v>4.416442507912536</v>
      </c>
      <c r="G102" s="226">
        <v>4.3311967871252168</v>
      </c>
      <c r="H102" s="226">
        <v>4.6384265583824709</v>
      </c>
      <c r="I102" s="226">
        <v>4.4207402328819967</v>
      </c>
      <c r="J102" s="226">
        <v>4.5963408024554324</v>
      </c>
      <c r="K102" s="226">
        <v>4.6145627872552133</v>
      </c>
      <c r="L102" s="226">
        <v>4.3196787574995561</v>
      </c>
      <c r="M102" s="226">
        <v>4.1739781439329882</v>
      </c>
      <c r="N102" s="226">
        <v>4.1200731641749044</v>
      </c>
      <c r="O102" s="226">
        <v>3.9616226001514572</v>
      </c>
      <c r="P102" s="226">
        <v>3.735812954392161</v>
      </c>
      <c r="Q102" s="226">
        <v>3.5598261467037831</v>
      </c>
      <c r="R102" s="226">
        <v>3.860035571408059</v>
      </c>
      <c r="S102" s="226">
        <v>3.9398300571360809</v>
      </c>
      <c r="T102" s="226">
        <v>3.743015690728154</v>
      </c>
      <c r="U102" s="226">
        <v>3.7547116929944999</v>
      </c>
      <c r="V102" s="226">
        <v>3.8406204273903648</v>
      </c>
      <c r="W102" s="226">
        <v>3.8335676406361641</v>
      </c>
      <c r="DA102" s="174" t="s">
        <v>1547</v>
      </c>
    </row>
    <row r="103" spans="1:105" ht="12" customHeight="1" x14ac:dyDescent="0.25">
      <c r="A103" s="202" t="s">
        <v>95</v>
      </c>
      <c r="B103" s="226">
        <v>2.7338558183061141</v>
      </c>
      <c r="C103" s="226">
        <v>2.6348972731178191</v>
      </c>
      <c r="D103" s="226">
        <v>2.4993212463743939</v>
      </c>
      <c r="E103" s="226">
        <v>2.2984451724402519</v>
      </c>
      <c r="F103" s="226">
        <v>2.316064638196361</v>
      </c>
      <c r="G103" s="226">
        <v>2.2565025773552421</v>
      </c>
      <c r="H103" s="226">
        <v>2.4122026191000758</v>
      </c>
      <c r="I103" s="226">
        <v>2.2805385637885891</v>
      </c>
      <c r="J103" s="226">
        <v>2.2537051183780759</v>
      </c>
      <c r="K103" s="226">
        <v>2.2877947723136351</v>
      </c>
      <c r="L103" s="226">
        <v>2.2117536485014209</v>
      </c>
      <c r="M103" s="226">
        <v>2.151711311229163</v>
      </c>
      <c r="N103" s="226">
        <v>2.1064936917117181</v>
      </c>
      <c r="O103" s="226">
        <v>1.8362265479802871</v>
      </c>
      <c r="P103" s="226">
        <v>1.842496344793922</v>
      </c>
      <c r="Q103" s="226">
        <v>1.866224321252447</v>
      </c>
      <c r="R103" s="226">
        <v>1.9334891848796329</v>
      </c>
      <c r="S103" s="226">
        <v>1.995671040926903</v>
      </c>
      <c r="T103" s="226">
        <v>1.8934288265020001</v>
      </c>
      <c r="U103" s="226">
        <v>1.9291961963001729</v>
      </c>
      <c r="V103" s="226">
        <v>2.0289040131581508</v>
      </c>
      <c r="W103" s="226">
        <v>1.975433639325282</v>
      </c>
      <c r="DA103" s="174" t="s">
        <v>1548</v>
      </c>
    </row>
    <row r="104" spans="1:105" ht="12" customHeight="1" x14ac:dyDescent="0.25">
      <c r="A104" s="56" t="s">
        <v>96</v>
      </c>
      <c r="B104" s="262">
        <v>2.9086607273555152</v>
      </c>
      <c r="C104" s="262">
        <v>2.810457396228712</v>
      </c>
      <c r="D104" s="262">
        <v>2.641680057032127</v>
      </c>
      <c r="E104" s="262">
        <v>2.443530068456353</v>
      </c>
      <c r="F104" s="262">
        <v>2.4727516604425062</v>
      </c>
      <c r="G104" s="262">
        <v>2.4079523303724182</v>
      </c>
      <c r="H104" s="262">
        <v>2.5721271157688581</v>
      </c>
      <c r="I104" s="262">
        <v>2.4290801695044308</v>
      </c>
      <c r="J104" s="262">
        <v>2.3856710562342771</v>
      </c>
      <c r="K104" s="262">
        <v>2.4233901431145921</v>
      </c>
      <c r="L104" s="262">
        <v>2.3529187802581339</v>
      </c>
      <c r="M104" s="262">
        <v>2.2899589435320409</v>
      </c>
      <c r="N104" s="262">
        <v>2.238276983981522</v>
      </c>
      <c r="O104" s="262">
        <v>1.9325967321935671</v>
      </c>
      <c r="P104" s="262">
        <v>1.9507274438047619</v>
      </c>
      <c r="Q104" s="262">
        <v>1.993457496109128</v>
      </c>
      <c r="R104" s="262">
        <v>2.0524018309315939</v>
      </c>
      <c r="S104" s="262">
        <v>2.120547737511195</v>
      </c>
      <c r="T104" s="262">
        <v>2.0130756753491879</v>
      </c>
      <c r="U104" s="262">
        <v>2.056228911540916</v>
      </c>
      <c r="V104" s="262">
        <v>2.169817435602968</v>
      </c>
      <c r="W104" s="262">
        <v>2.1051555322274389</v>
      </c>
      <c r="DA104" s="68" t="s">
        <v>1549</v>
      </c>
    </row>
    <row r="105" spans="1:105" ht="12" customHeight="1" x14ac:dyDescent="0.25">
      <c r="A105" s="37" t="s">
        <v>160</v>
      </c>
      <c r="B105" s="228">
        <v>2.434755297425046E-2</v>
      </c>
      <c r="C105" s="228">
        <v>3.2180276214683307E-2</v>
      </c>
      <c r="D105" s="228">
        <v>2.4589980461545691E-2</v>
      </c>
      <c r="E105" s="228">
        <v>1.955489377219187E-2</v>
      </c>
      <c r="F105" s="228">
        <v>1.6028386031413919E-2</v>
      </c>
      <c r="G105" s="228">
        <v>1.5339418252535431E-2</v>
      </c>
      <c r="H105" s="228">
        <v>1.659737565460298E-2</v>
      </c>
      <c r="I105" s="228">
        <v>1.125207482619481E-2</v>
      </c>
      <c r="J105" s="228">
        <v>7.2858963279313731E-3</v>
      </c>
      <c r="K105" s="228">
        <v>1.6303643686169961E-2</v>
      </c>
      <c r="L105" s="228">
        <v>1.5340725447327589E-2</v>
      </c>
      <c r="M105" s="228">
        <v>2.1478097020993549E-2</v>
      </c>
      <c r="N105" s="228">
        <v>2.2529088709691499E-2</v>
      </c>
      <c r="O105" s="228">
        <v>1.5723348272473299E-2</v>
      </c>
      <c r="P105" s="228">
        <v>2.856578452643135E-2</v>
      </c>
      <c r="Q105" s="228">
        <v>1.627205064686562E-2</v>
      </c>
      <c r="R105" s="228">
        <v>1.7400324220679459E-2</v>
      </c>
      <c r="S105" s="228">
        <v>2.3333298710550909E-2</v>
      </c>
      <c r="T105" s="228">
        <v>1.8654512790828019E-2</v>
      </c>
      <c r="U105" s="228">
        <v>2.1909704142381289E-2</v>
      </c>
      <c r="V105" s="228">
        <v>3.9675161736268623E-2</v>
      </c>
      <c r="W105" s="228">
        <v>1.5328464397433419E-2</v>
      </c>
      <c r="DA105" s="69" t="s">
        <v>1550</v>
      </c>
    </row>
    <row r="106" spans="1:105" ht="12" customHeight="1" x14ac:dyDescent="0.25">
      <c r="A106" s="37" t="s">
        <v>162</v>
      </c>
      <c r="B106" s="228">
        <v>2.4625238386939392</v>
      </c>
      <c r="C106" s="228">
        <v>2.3948317093965179</v>
      </c>
      <c r="D106" s="228">
        <v>2.165433053262888</v>
      </c>
      <c r="E106" s="228">
        <v>2.062761498667518</v>
      </c>
      <c r="F106" s="228">
        <v>2.125413389293564</v>
      </c>
      <c r="G106" s="228">
        <v>2.0683271950548741</v>
      </c>
      <c r="H106" s="228">
        <v>2.2007765219954512</v>
      </c>
      <c r="I106" s="228">
        <v>2.0753942467129161</v>
      </c>
      <c r="J106" s="228">
        <v>1.9891948082937969</v>
      </c>
      <c r="K106" s="228">
        <v>2.011115587352887</v>
      </c>
      <c r="L106" s="228">
        <v>1.994367496196908</v>
      </c>
      <c r="M106" s="228">
        <v>1.935349082304255</v>
      </c>
      <c r="N106" s="228">
        <v>1.874601539810447</v>
      </c>
      <c r="O106" s="228">
        <v>1.533512570083571</v>
      </c>
      <c r="P106" s="228">
        <v>1.599593475162489</v>
      </c>
      <c r="Q106" s="228">
        <v>1.714649459793498</v>
      </c>
      <c r="R106" s="228">
        <v>1.7227755443363379</v>
      </c>
      <c r="S106" s="228">
        <v>1.780126141268366</v>
      </c>
      <c r="T106" s="228">
        <v>1.701898922753915</v>
      </c>
      <c r="U106" s="228">
        <v>1.752790680205129</v>
      </c>
      <c r="V106" s="228">
        <v>1.8510123617525329</v>
      </c>
      <c r="W106" s="228">
        <v>1.7973598339930059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0.42178933568732541</v>
      </c>
      <c r="C109" s="228">
        <v>0.38344541061751142</v>
      </c>
      <c r="D109" s="228">
        <v>0.45165702330769392</v>
      </c>
      <c r="E109" s="228">
        <v>0.36121367601664228</v>
      </c>
      <c r="F109" s="228">
        <v>0.33130988511752751</v>
      </c>
      <c r="G109" s="228">
        <v>0.32428571706500919</v>
      </c>
      <c r="H109" s="228">
        <v>0.35475321811880328</v>
      </c>
      <c r="I109" s="228">
        <v>0.34243384796531973</v>
      </c>
      <c r="J109" s="228">
        <v>0.38919035161254861</v>
      </c>
      <c r="K109" s="228">
        <v>0.39597091207553492</v>
      </c>
      <c r="L109" s="228">
        <v>0.34321055861389832</v>
      </c>
      <c r="M109" s="228">
        <v>0.33313176420679252</v>
      </c>
      <c r="N109" s="228">
        <v>0.34114635546138411</v>
      </c>
      <c r="O109" s="228">
        <v>0.38336081383752257</v>
      </c>
      <c r="P109" s="228">
        <v>0.32256818411584182</v>
      </c>
      <c r="Q109" s="228">
        <v>0.26253598566876463</v>
      </c>
      <c r="R109" s="228">
        <v>0.31222596237457673</v>
      </c>
      <c r="S109" s="228">
        <v>0.31708829753227857</v>
      </c>
      <c r="T109" s="228">
        <v>0.29252223980444497</v>
      </c>
      <c r="U109" s="228">
        <v>0.28152852719340571</v>
      </c>
      <c r="V109" s="228">
        <v>0.27912991211416582</v>
      </c>
      <c r="W109" s="228">
        <v>0.29246723383699968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272.76367743094517</v>
      </c>
      <c r="C110" s="263">
        <f t="shared" si="4"/>
        <v>263.64197965506509</v>
      </c>
      <c r="D110" s="263">
        <f t="shared" si="4"/>
        <v>246.85699555019488</v>
      </c>
      <c r="E110" s="263">
        <f t="shared" si="4"/>
        <v>229.04599871684866</v>
      </c>
      <c r="F110" s="263">
        <f t="shared" si="4"/>
        <v>231.99941100776684</v>
      </c>
      <c r="G110" s="263">
        <f t="shared" si="4"/>
        <v>225.78394737440524</v>
      </c>
      <c r="H110" s="263">
        <f t="shared" si="4"/>
        <v>241.29102248539505</v>
      </c>
      <c r="I110" s="263">
        <f t="shared" si="4"/>
        <v>227.80969803442142</v>
      </c>
      <c r="J110" s="263">
        <f t="shared" si="4"/>
        <v>223.13226592130798</v>
      </c>
      <c r="K110" s="263">
        <f t="shared" si="4"/>
        <v>226.95904791836938</v>
      </c>
      <c r="L110" s="263">
        <f t="shared" si="4"/>
        <v>220.65613785949549</v>
      </c>
      <c r="M110" s="263">
        <f t="shared" si="4"/>
        <v>214.91633169735923</v>
      </c>
      <c r="N110" s="263">
        <f t="shared" si="4"/>
        <v>210.10454849511018</v>
      </c>
      <c r="O110" s="263">
        <f t="shared" si="4"/>
        <v>179.89498713222355</v>
      </c>
      <c r="P110" s="263">
        <f t="shared" si="4"/>
        <v>182.6127726385092</v>
      </c>
      <c r="Q110" s="263">
        <f t="shared" si="4"/>
        <v>186.92780020815181</v>
      </c>
      <c r="R110" s="263">
        <f t="shared" si="4"/>
        <v>192.15871376851447</v>
      </c>
      <c r="S110" s="263">
        <f t="shared" si="4"/>
        <v>198.72837636628981</v>
      </c>
      <c r="T110" s="263">
        <f t="shared" si="4"/>
        <v>188.50160567010613</v>
      </c>
      <c r="U110" s="263">
        <f t="shared" si="4"/>
        <v>192.57898926218058</v>
      </c>
      <c r="V110" s="263">
        <f t="shared" si="4"/>
        <v>203.48074150449474</v>
      </c>
      <c r="W110" s="263">
        <f t="shared" si="4"/>
        <v>197.29324963293439</v>
      </c>
      <c r="DA110" s="70"/>
    </row>
    <row r="111" spans="1:105" ht="12" customHeight="1" x14ac:dyDescent="0.25">
      <c r="A111" s="60" t="s">
        <v>1556</v>
      </c>
      <c r="B111" s="264">
        <v>245.94013173936881</v>
      </c>
      <c r="C111" s="264">
        <v>238.220750304262</v>
      </c>
      <c r="D111" s="264">
        <v>220.8993154609029</v>
      </c>
      <c r="E111" s="264">
        <v>206.33670840472519</v>
      </c>
      <c r="F111" s="264">
        <v>209.80291915330201</v>
      </c>
      <c r="G111" s="264">
        <v>204.0158899315044</v>
      </c>
      <c r="H111" s="264">
        <v>217.97886634700731</v>
      </c>
      <c r="I111" s="264">
        <v>205.59160634771459</v>
      </c>
      <c r="J111" s="264">
        <v>200.031627568321</v>
      </c>
      <c r="K111" s="264">
        <v>203.76682813158001</v>
      </c>
      <c r="L111" s="264">
        <v>198.94596860381941</v>
      </c>
      <c r="M111" s="264">
        <v>193.9384356404006</v>
      </c>
      <c r="N111" s="264">
        <v>189.3975721754677</v>
      </c>
      <c r="O111" s="264">
        <v>159.98436367970899</v>
      </c>
      <c r="P111" s="264">
        <v>163.83704043699041</v>
      </c>
      <c r="Q111" s="264">
        <v>169.03655585773711</v>
      </c>
      <c r="R111" s="264">
        <v>172.75865411298861</v>
      </c>
      <c r="S111" s="264">
        <v>178.92727952997419</v>
      </c>
      <c r="T111" s="264">
        <v>169.68967340980129</v>
      </c>
      <c r="U111" s="264">
        <v>173.70827434624971</v>
      </c>
      <c r="V111" s="264">
        <v>184.17825995289979</v>
      </c>
      <c r="W111" s="264">
        <v>178.02621451213989</v>
      </c>
      <c r="DA111" s="72" t="s">
        <v>1557</v>
      </c>
    </row>
    <row r="112" spans="1:105" ht="12" customHeight="1" x14ac:dyDescent="0.25">
      <c r="A112" s="59" t="s">
        <v>30</v>
      </c>
      <c r="B112" s="232">
        <v>18.882669276946</v>
      </c>
      <c r="C112" s="232">
        <v>19.371547929310701</v>
      </c>
      <c r="D112" s="232">
        <v>14.45635772255577</v>
      </c>
      <c r="E112" s="232">
        <v>12.91048124251274</v>
      </c>
      <c r="F112" s="232">
        <v>13.105016000205</v>
      </c>
      <c r="G112" s="232">
        <v>11.711246273980541</v>
      </c>
      <c r="H112" s="232">
        <v>11.716978839223019</v>
      </c>
      <c r="I112" s="232">
        <v>14.44201718358689</v>
      </c>
      <c r="J112" s="232">
        <v>12.378229927359319</v>
      </c>
      <c r="K112" s="232">
        <v>12.21081629431135</v>
      </c>
      <c r="L112" s="232">
        <v>12.22085163154112</v>
      </c>
      <c r="M112" s="232">
        <v>12.67730847425481</v>
      </c>
      <c r="N112" s="232">
        <v>13.191343010936089</v>
      </c>
      <c r="O112" s="232">
        <v>10.4670453714039</v>
      </c>
      <c r="P112" s="232">
        <v>12.44551655962421</v>
      </c>
      <c r="Q112" s="232">
        <v>10.602581717813759</v>
      </c>
      <c r="R112" s="232">
        <v>10.90023952962574</v>
      </c>
      <c r="S112" s="232">
        <v>13.609215189222949</v>
      </c>
      <c r="T112" s="232">
        <v>13.170280612591331</v>
      </c>
      <c r="U112" s="232">
        <v>8.6560260499257691</v>
      </c>
      <c r="V112" s="232">
        <v>8.6523201965783461</v>
      </c>
      <c r="W112" s="232">
        <v>8.6303041879940849</v>
      </c>
      <c r="DA112" s="71" t="s">
        <v>1558</v>
      </c>
    </row>
    <row r="113" spans="1:105" ht="12" customHeight="1" x14ac:dyDescent="0.25">
      <c r="A113" s="59" t="s">
        <v>33</v>
      </c>
      <c r="B113" s="297">
        <v>0.37572835385816811</v>
      </c>
      <c r="C113" s="297">
        <v>0.3704347489787761</v>
      </c>
      <c r="D113" s="297">
        <v>0.3995269451820917</v>
      </c>
      <c r="E113" s="297">
        <v>0.37455498338079612</v>
      </c>
      <c r="F113" s="297">
        <v>0.38019876702957911</v>
      </c>
      <c r="G113" s="297">
        <v>0.3650731415804242</v>
      </c>
      <c r="H113" s="297">
        <v>0.39245623695353271</v>
      </c>
      <c r="I113" s="297">
        <v>0.34879374944258013</v>
      </c>
      <c r="J113" s="297">
        <v>0.34419919398781962</v>
      </c>
      <c r="K113" s="297">
        <v>0.7819808212390329</v>
      </c>
      <c r="L113" s="297">
        <v>0.72637470822560579</v>
      </c>
      <c r="M113" s="297">
        <v>0.80529486532245442</v>
      </c>
      <c r="N113" s="297">
        <v>0.85323686523128695</v>
      </c>
      <c r="O113" s="297">
        <v>0.78615712021495421</v>
      </c>
      <c r="P113" s="297">
        <v>0.39440260633585178</v>
      </c>
      <c r="Q113" s="297">
        <v>0.1103375235731727</v>
      </c>
      <c r="R113" s="297">
        <v>0.19010965035144289</v>
      </c>
      <c r="S113" s="297">
        <v>0.18131368104774831</v>
      </c>
      <c r="T113" s="297">
        <v>0.1478026652145171</v>
      </c>
      <c r="U113" s="297">
        <v>0.14487329580850811</v>
      </c>
      <c r="V113" s="297">
        <v>0.15788834122584811</v>
      </c>
      <c r="W113" s="297">
        <v>0.2791650493187573</v>
      </c>
      <c r="DA113" s="122" t="s">
        <v>1559</v>
      </c>
    </row>
    <row r="114" spans="1:105" ht="12" customHeight="1" x14ac:dyDescent="0.25">
      <c r="A114" s="59" t="s">
        <v>160</v>
      </c>
      <c r="B114" s="297">
        <v>2.132547046390624</v>
      </c>
      <c r="C114" s="297">
        <v>2.80328457692235</v>
      </c>
      <c r="D114" s="297">
        <v>2.2687274498954459</v>
      </c>
      <c r="E114" s="297">
        <v>1.7714525091226581</v>
      </c>
      <c r="F114" s="297">
        <v>1.4384303990842731</v>
      </c>
      <c r="G114" s="297">
        <v>1.381313805551204</v>
      </c>
      <c r="H114" s="297">
        <v>1.4849992479113781</v>
      </c>
      <c r="I114" s="297">
        <v>0.98963366029681121</v>
      </c>
      <c r="J114" s="297">
        <v>0.65279313214587464</v>
      </c>
      <c r="K114" s="297">
        <v>1.4827829823802861</v>
      </c>
      <c r="L114" s="297">
        <v>1.3770322705984881</v>
      </c>
      <c r="M114" s="297">
        <v>1.908515352182252</v>
      </c>
      <c r="N114" s="297">
        <v>2.02204878923878</v>
      </c>
      <c r="O114" s="297">
        <v>1.491392370818676</v>
      </c>
      <c r="P114" s="297">
        <v>2.617832114167574</v>
      </c>
      <c r="Q114" s="297">
        <v>1.4740762026418639</v>
      </c>
      <c r="R114" s="297">
        <v>1.6015989116582641</v>
      </c>
      <c r="S114" s="297">
        <v>2.113521874972673</v>
      </c>
      <c r="T114" s="297">
        <v>1.6954055410176001</v>
      </c>
      <c r="U114" s="297">
        <v>2.035877057910485</v>
      </c>
      <c r="V114" s="297">
        <v>3.6800136018401139</v>
      </c>
      <c r="W114" s="297">
        <v>1.430085917836406</v>
      </c>
      <c r="DA114" s="122" t="s">
        <v>1560</v>
      </c>
    </row>
    <row r="115" spans="1:105" ht="12" customHeight="1" x14ac:dyDescent="0.25">
      <c r="A115" s="59" t="s">
        <v>70</v>
      </c>
      <c r="B115" s="297">
        <v>8.8622987565155356</v>
      </c>
      <c r="C115" s="297">
        <v>7.0571744152466911</v>
      </c>
      <c r="D115" s="297">
        <v>3.9869313874878212</v>
      </c>
      <c r="E115" s="297">
        <v>4.4173261605406342</v>
      </c>
      <c r="F115" s="297">
        <v>4.1389696426343363</v>
      </c>
      <c r="G115" s="297">
        <v>4.3055017563988587</v>
      </c>
      <c r="H115" s="297">
        <v>7.4767070912430738</v>
      </c>
      <c r="I115" s="297">
        <v>7.2777146649663242</v>
      </c>
      <c r="J115" s="297">
        <v>8.4308787757889547</v>
      </c>
      <c r="K115" s="297">
        <v>6.3844067208571316</v>
      </c>
      <c r="L115" s="297">
        <v>5.6009452241932296</v>
      </c>
      <c r="M115" s="297">
        <v>6.5747519770243024</v>
      </c>
      <c r="N115" s="297">
        <v>5.0802067526415806</v>
      </c>
      <c r="O115" s="297">
        <v>1.7829037816528079</v>
      </c>
      <c r="P115" s="297">
        <v>1.78898056517355</v>
      </c>
      <c r="Q115" s="297">
        <v>1.520400038879703</v>
      </c>
      <c r="R115" s="297">
        <v>1.495210349945979</v>
      </c>
      <c r="S115" s="297">
        <v>1.7800378217608479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1561</v>
      </c>
    </row>
    <row r="116" spans="1:105" ht="12" customHeight="1" x14ac:dyDescent="0.25">
      <c r="A116" s="59" t="s">
        <v>162</v>
      </c>
      <c r="B116" s="297">
        <v>215.6868883056585</v>
      </c>
      <c r="C116" s="297">
        <v>208.61830863380351</v>
      </c>
      <c r="D116" s="297">
        <v>199.78777195578181</v>
      </c>
      <c r="E116" s="297">
        <v>186.8628935091684</v>
      </c>
      <c r="F116" s="297">
        <v>190.74030434434891</v>
      </c>
      <c r="G116" s="297">
        <v>186.25275495399339</v>
      </c>
      <c r="H116" s="297">
        <v>196.90772493167631</v>
      </c>
      <c r="I116" s="297">
        <v>182.533447089422</v>
      </c>
      <c r="J116" s="297">
        <v>178.22552653903909</v>
      </c>
      <c r="K116" s="297">
        <v>182.90684131279221</v>
      </c>
      <c r="L116" s="297">
        <v>179.02076476926089</v>
      </c>
      <c r="M116" s="297">
        <v>171.9725649716168</v>
      </c>
      <c r="N116" s="297">
        <v>168.2507367574199</v>
      </c>
      <c r="O116" s="297">
        <v>145.45686503561859</v>
      </c>
      <c r="P116" s="297">
        <v>146.59030859168931</v>
      </c>
      <c r="Q116" s="297">
        <v>155.32916037482869</v>
      </c>
      <c r="R116" s="297">
        <v>158.57149567140721</v>
      </c>
      <c r="S116" s="297">
        <v>161.24319096297</v>
      </c>
      <c r="T116" s="297">
        <v>154.67618459097781</v>
      </c>
      <c r="U116" s="297">
        <v>162.871497942605</v>
      </c>
      <c r="V116" s="297">
        <v>171.68803781325551</v>
      </c>
      <c r="W116" s="297">
        <v>167.6866593569907</v>
      </c>
      <c r="DA116" s="122" t="s">
        <v>1562</v>
      </c>
    </row>
    <row r="117" spans="1:105" ht="12" customHeight="1" x14ac:dyDescent="0.25">
      <c r="A117" s="60" t="s">
        <v>1563</v>
      </c>
      <c r="B117" s="264">
        <v>26.823545691576371</v>
      </c>
      <c r="C117" s="264">
        <v>25.421229350803099</v>
      </c>
      <c r="D117" s="264">
        <v>25.95768008929198</v>
      </c>
      <c r="E117" s="264">
        <v>22.709290312123461</v>
      </c>
      <c r="F117" s="264">
        <v>22.196491854464831</v>
      </c>
      <c r="G117" s="264">
        <v>21.76805744290084</v>
      </c>
      <c r="H117" s="264">
        <v>23.312156138387749</v>
      </c>
      <c r="I117" s="264">
        <v>22.218091686706831</v>
      </c>
      <c r="J117" s="264">
        <v>23.10063835298698</v>
      </c>
      <c r="K117" s="264">
        <v>23.19221978678938</v>
      </c>
      <c r="L117" s="264">
        <v>21.710169255676071</v>
      </c>
      <c r="M117" s="264">
        <v>20.97789605695862</v>
      </c>
      <c r="N117" s="264">
        <v>20.706976319642489</v>
      </c>
      <c r="O117" s="264">
        <v>19.910623452514571</v>
      </c>
      <c r="P117" s="264">
        <v>18.775732201518789</v>
      </c>
      <c r="Q117" s="264">
        <v>17.891244350414691</v>
      </c>
      <c r="R117" s="264">
        <v>19.400059655525862</v>
      </c>
      <c r="S117" s="264">
        <v>19.801096836315619</v>
      </c>
      <c r="T117" s="264">
        <v>18.81193226030485</v>
      </c>
      <c r="U117" s="264">
        <v>18.87071491593089</v>
      </c>
      <c r="V117" s="264">
        <v>19.302481551594951</v>
      </c>
      <c r="W117" s="264">
        <v>19.2670351207945</v>
      </c>
      <c r="DA117" s="72" t="s">
        <v>1564</v>
      </c>
    </row>
    <row r="118" spans="1:105" ht="12" customHeight="1" x14ac:dyDescent="0.25">
      <c r="A118" s="57" t="s">
        <v>1565</v>
      </c>
      <c r="B118" s="263">
        <v>21.975999404701231</v>
      </c>
      <c r="C118" s="263">
        <v>20.827109417360209</v>
      </c>
      <c r="D118" s="263">
        <v>21.26661287619584</v>
      </c>
      <c r="E118" s="263">
        <v>18.605271507306231</v>
      </c>
      <c r="F118" s="263">
        <v>18.185145893421531</v>
      </c>
      <c r="G118" s="263">
        <v>17.834138070602631</v>
      </c>
      <c r="H118" s="263">
        <v>19.099187531363381</v>
      </c>
      <c r="I118" s="263">
        <v>18.20284220791887</v>
      </c>
      <c r="J118" s="263">
        <v>18.925895201576019</v>
      </c>
      <c r="K118" s="263">
        <v>19.00092605535891</v>
      </c>
      <c r="L118" s="263">
        <v>17.786711426018851</v>
      </c>
      <c r="M118" s="263">
        <v>17.186774506264541</v>
      </c>
      <c r="N118" s="263">
        <v>16.964815334481731</v>
      </c>
      <c r="O118" s="263">
        <v>16.312379212308979</v>
      </c>
      <c r="P118" s="263">
        <v>15.382585301278191</v>
      </c>
      <c r="Q118" s="263">
        <v>14.657941933364549</v>
      </c>
      <c r="R118" s="263">
        <v>15.89408441162537</v>
      </c>
      <c r="S118" s="263">
        <v>16.222646226220458</v>
      </c>
      <c r="T118" s="263">
        <v>15.412243292040481</v>
      </c>
      <c r="U118" s="263">
        <v>15.460402756859111</v>
      </c>
      <c r="V118" s="263">
        <v>15.814140604846269</v>
      </c>
      <c r="W118" s="263">
        <v>15.78510004655744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26.975157486753023</v>
      </c>
      <c r="C119" s="263">
        <f t="shared" si="5"/>
        <v>25.994599124472202</v>
      </c>
      <c r="D119" s="263">
        <f t="shared" si="5"/>
        <v>24.674247457202785</v>
      </c>
      <c r="E119" s="263">
        <f t="shared" si="5"/>
        <v>22.680383497861765</v>
      </c>
      <c r="F119" s="263">
        <f t="shared" si="5"/>
        <v>22.847736402652572</v>
      </c>
      <c r="G119" s="263">
        <f t="shared" si="5"/>
        <v>22.261437960725768</v>
      </c>
      <c r="H119" s="263">
        <f t="shared" si="5"/>
        <v>23.797992432618685</v>
      </c>
      <c r="I119" s="263">
        <f t="shared" si="5"/>
        <v>22.500723775803618</v>
      </c>
      <c r="J119" s="263">
        <f t="shared" si="5"/>
        <v>22.24661357341235</v>
      </c>
      <c r="K119" s="263">
        <f t="shared" si="5"/>
        <v>22.580850763023001</v>
      </c>
      <c r="L119" s="263">
        <f t="shared" si="5"/>
        <v>21.823633652337147</v>
      </c>
      <c r="M119" s="263">
        <f t="shared" si="5"/>
        <v>21.229932078009064</v>
      </c>
      <c r="N119" s="263">
        <f t="shared" si="5"/>
        <v>20.785475991970962</v>
      </c>
      <c r="O119" s="263">
        <f t="shared" si="5"/>
        <v>18.135529668921713</v>
      </c>
      <c r="P119" s="263">
        <f t="shared" si="5"/>
        <v>18.186579365105008</v>
      </c>
      <c r="Q119" s="263">
        <f t="shared" si="5"/>
        <v>18.410081894415882</v>
      </c>
      <c r="R119" s="263">
        <f t="shared" si="5"/>
        <v>19.081808853794548</v>
      </c>
      <c r="S119" s="263">
        <f t="shared" si="5"/>
        <v>19.693473092907464</v>
      </c>
      <c r="T119" s="263">
        <f t="shared" si="5"/>
        <v>18.684656870943691</v>
      </c>
      <c r="U119" s="263">
        <f t="shared" si="5"/>
        <v>19.03475772611575</v>
      </c>
      <c r="V119" s="263">
        <f t="shared" si="5"/>
        <v>20.013466618198983</v>
      </c>
      <c r="W119" s="263">
        <f t="shared" si="5"/>
        <v>19.490530654376322</v>
      </c>
      <c r="DA119" s="70"/>
    </row>
    <row r="120" spans="1:105" ht="12" customHeight="1" x14ac:dyDescent="0.25">
      <c r="A120" s="60" t="s">
        <v>1568</v>
      </c>
      <c r="B120" s="264">
        <v>20.566855624919171</v>
      </c>
      <c r="C120" s="264">
        <v>19.921318833641159</v>
      </c>
      <c r="D120" s="264">
        <v>18.472805949142352</v>
      </c>
      <c r="E120" s="264">
        <v>17.255001295917911</v>
      </c>
      <c r="F120" s="264">
        <v>17.544864749789159</v>
      </c>
      <c r="G120" s="264">
        <v>17.060921793183649</v>
      </c>
      <c r="H120" s="264">
        <v>18.228582060748781</v>
      </c>
      <c r="I120" s="264">
        <v>17.19269179675651</v>
      </c>
      <c r="J120" s="264">
        <v>16.727736036894651</v>
      </c>
      <c r="K120" s="264">
        <v>17.04009388663378</v>
      </c>
      <c r="L120" s="264">
        <v>16.636947311106439</v>
      </c>
      <c r="M120" s="264">
        <v>16.218190084429821</v>
      </c>
      <c r="N120" s="264">
        <v>15.838458307288571</v>
      </c>
      <c r="O120" s="264">
        <v>13.378765339249551</v>
      </c>
      <c r="P120" s="264">
        <v>13.700947189263619</v>
      </c>
      <c r="Q120" s="264">
        <v>14.135759036446659</v>
      </c>
      <c r="R120" s="264">
        <v>14.44702119970615</v>
      </c>
      <c r="S120" s="264">
        <v>14.96287531207931</v>
      </c>
      <c r="T120" s="264">
        <v>14.190376289452111</v>
      </c>
      <c r="U120" s="264">
        <v>14.52643362458311</v>
      </c>
      <c r="V120" s="264">
        <v>15.401990943529141</v>
      </c>
      <c r="W120" s="264">
        <v>14.8875233392256</v>
      </c>
      <c r="DA120" s="72" t="s">
        <v>1569</v>
      </c>
    </row>
    <row r="121" spans="1:105" ht="12" customHeight="1" x14ac:dyDescent="0.25">
      <c r="A121" s="59" t="s">
        <v>30</v>
      </c>
      <c r="B121" s="232">
        <v>1.579071825673414</v>
      </c>
      <c r="C121" s="232">
        <v>1.619954525825601</v>
      </c>
      <c r="D121" s="232">
        <v>1.208919504268104</v>
      </c>
      <c r="E121" s="232">
        <v>1.0796448789593049</v>
      </c>
      <c r="F121" s="232">
        <v>1.095912936747147</v>
      </c>
      <c r="G121" s="232">
        <v>0.97935830806206792</v>
      </c>
      <c r="H121" s="232">
        <v>0.97983769644357643</v>
      </c>
      <c r="I121" s="232">
        <v>1.207720270159905</v>
      </c>
      <c r="J121" s="232">
        <v>1.035135120110618</v>
      </c>
      <c r="K121" s="232">
        <v>1.021135078733924</v>
      </c>
      <c r="L121" s="232">
        <v>1.021974288384226</v>
      </c>
      <c r="M121" s="232">
        <v>1.0601456999253369</v>
      </c>
      <c r="N121" s="232">
        <v>1.103132072370441</v>
      </c>
      <c r="O121" s="232">
        <v>0.87531144043329967</v>
      </c>
      <c r="P121" s="232">
        <v>1.0407619954053979</v>
      </c>
      <c r="Q121" s="232">
        <v>0.88664572918408679</v>
      </c>
      <c r="R121" s="232">
        <v>0.91153749937982631</v>
      </c>
      <c r="S121" s="232">
        <v>1.138076823760604</v>
      </c>
      <c r="T121" s="232">
        <v>1.1013707197078739</v>
      </c>
      <c r="U121" s="232">
        <v>0.72386412414800272</v>
      </c>
      <c r="V121" s="232">
        <v>0.72355422047256568</v>
      </c>
      <c r="W121" s="232">
        <v>0.72171312171903101</v>
      </c>
      <c r="DA121" s="71" t="s">
        <v>1570</v>
      </c>
    </row>
    <row r="122" spans="1:105" ht="12" customHeight="1" x14ac:dyDescent="0.25">
      <c r="A122" s="59" t="s">
        <v>33</v>
      </c>
      <c r="B122" s="297">
        <v>3.1420454861667863E-2</v>
      </c>
      <c r="C122" s="297">
        <v>3.097777474061628E-2</v>
      </c>
      <c r="D122" s="297">
        <v>3.3410622909371003E-2</v>
      </c>
      <c r="E122" s="297">
        <v>3.1322331220633833E-2</v>
      </c>
      <c r="F122" s="297">
        <v>3.1794295200899603E-2</v>
      </c>
      <c r="G122" s="297">
        <v>3.052940787791875E-2</v>
      </c>
      <c r="H122" s="297">
        <v>3.2819331710678752E-2</v>
      </c>
      <c r="I122" s="297">
        <v>2.9168036289668551E-2</v>
      </c>
      <c r="J122" s="297">
        <v>2.8783814495403261E-2</v>
      </c>
      <c r="K122" s="297">
        <v>6.5393502630642239E-2</v>
      </c>
      <c r="L122" s="297">
        <v>6.0743416082660533E-2</v>
      </c>
      <c r="M122" s="297">
        <v>6.7343150194484586E-2</v>
      </c>
      <c r="N122" s="297">
        <v>7.1352321790520687E-2</v>
      </c>
      <c r="O122" s="297">
        <v>6.5742747536208485E-2</v>
      </c>
      <c r="P122" s="297">
        <v>3.2982097737499223E-2</v>
      </c>
      <c r="Q122" s="297">
        <v>9.2270257045540226E-3</v>
      </c>
      <c r="R122" s="297">
        <v>1.589800616934493E-2</v>
      </c>
      <c r="S122" s="297">
        <v>1.516243922680942E-2</v>
      </c>
      <c r="T122" s="297">
        <v>1.2360065252248691E-2</v>
      </c>
      <c r="U122" s="297">
        <v>1.211509540036094E-2</v>
      </c>
      <c r="V122" s="297">
        <v>1.3203484506104229E-2</v>
      </c>
      <c r="W122" s="297">
        <v>2.33453045025886E-2</v>
      </c>
      <c r="DA122" s="122" t="s">
        <v>1571</v>
      </c>
    </row>
    <row r="123" spans="1:105" ht="12" customHeight="1" x14ac:dyDescent="0.25">
      <c r="A123" s="59" t="s">
        <v>160</v>
      </c>
      <c r="B123" s="297">
        <v>0.17833521884481821</v>
      </c>
      <c r="C123" s="297">
        <v>0.23442595058143381</v>
      </c>
      <c r="D123" s="297">
        <v>0.18972336716375551</v>
      </c>
      <c r="E123" s="297">
        <v>0.14813852356611751</v>
      </c>
      <c r="F123" s="297">
        <v>0.120289397810896</v>
      </c>
      <c r="G123" s="297">
        <v>0.1155129966409288</v>
      </c>
      <c r="H123" s="297">
        <v>0.12418373902179181</v>
      </c>
      <c r="I123" s="297">
        <v>8.2758565952360613E-2</v>
      </c>
      <c r="J123" s="297">
        <v>5.4590123241906992E-2</v>
      </c>
      <c r="K123" s="297">
        <v>0.123998402806502</v>
      </c>
      <c r="L123" s="297">
        <v>0.1151549513288327</v>
      </c>
      <c r="M123" s="297">
        <v>0.1596004662950696</v>
      </c>
      <c r="N123" s="297">
        <v>0.16909475172147981</v>
      </c>
      <c r="O123" s="297">
        <v>0.1247183668391261</v>
      </c>
      <c r="P123" s="297">
        <v>0.21891740384777111</v>
      </c>
      <c r="Q123" s="297">
        <v>0.1232702943820182</v>
      </c>
      <c r="R123" s="297">
        <v>0.13393443905287761</v>
      </c>
      <c r="S123" s="297">
        <v>0.17674423021264571</v>
      </c>
      <c r="T123" s="297">
        <v>0.141779061193433</v>
      </c>
      <c r="U123" s="297">
        <v>0.17025114699256519</v>
      </c>
      <c r="V123" s="297">
        <v>0.30774281493429378</v>
      </c>
      <c r="W123" s="297">
        <v>0.1195915867628333</v>
      </c>
      <c r="DA123" s="122" t="s">
        <v>1572</v>
      </c>
    </row>
    <row r="124" spans="1:105" ht="12" customHeight="1" x14ac:dyDescent="0.25">
      <c r="A124" s="59" t="s">
        <v>70</v>
      </c>
      <c r="B124" s="297">
        <v>0.74111377326297068</v>
      </c>
      <c r="C124" s="297">
        <v>0.59015942738481564</v>
      </c>
      <c r="D124" s="297">
        <v>0.33340895466307008</v>
      </c>
      <c r="E124" s="297">
        <v>0.36940091374877831</v>
      </c>
      <c r="F124" s="297">
        <v>0.34612322305411392</v>
      </c>
      <c r="G124" s="297">
        <v>0.36004954697890218</v>
      </c>
      <c r="H124" s="297">
        <v>0.6252430386528518</v>
      </c>
      <c r="I124" s="297">
        <v>0.60860220629766948</v>
      </c>
      <c r="J124" s="297">
        <v>0.70503608071821766</v>
      </c>
      <c r="K124" s="297">
        <v>0.53389892227016844</v>
      </c>
      <c r="L124" s="297">
        <v>0.46838159748217723</v>
      </c>
      <c r="M124" s="297">
        <v>0.54981663108325074</v>
      </c>
      <c r="N124" s="297">
        <v>0.42483460542764923</v>
      </c>
      <c r="O124" s="297">
        <v>0.1490961414513465</v>
      </c>
      <c r="P124" s="297">
        <v>0.14960431524328149</v>
      </c>
      <c r="Q124" s="297">
        <v>0.12714414630345111</v>
      </c>
      <c r="R124" s="297">
        <v>0.1250376470840168</v>
      </c>
      <c r="S124" s="297">
        <v>0.14885647424897541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1573</v>
      </c>
    </row>
    <row r="125" spans="1:105" ht="12" customHeight="1" x14ac:dyDescent="0.25">
      <c r="A125" s="59" t="s">
        <v>162</v>
      </c>
      <c r="B125" s="297">
        <v>18.036914352276298</v>
      </c>
      <c r="C125" s="297">
        <v>17.44580115510869</v>
      </c>
      <c r="D125" s="297">
        <v>16.707343500138052</v>
      </c>
      <c r="E125" s="297">
        <v>15.626494648423069</v>
      </c>
      <c r="F125" s="297">
        <v>15.950744896976101</v>
      </c>
      <c r="G125" s="297">
        <v>15.57547153362383</v>
      </c>
      <c r="H125" s="297">
        <v>16.466498254919891</v>
      </c>
      <c r="I125" s="297">
        <v>15.264442718056911</v>
      </c>
      <c r="J125" s="297">
        <v>14.90419089832851</v>
      </c>
      <c r="K125" s="297">
        <v>15.29566798019254</v>
      </c>
      <c r="L125" s="297">
        <v>14.97069305782855</v>
      </c>
      <c r="M125" s="297">
        <v>14.381284136931679</v>
      </c>
      <c r="N125" s="297">
        <v>14.07004455597848</v>
      </c>
      <c r="O125" s="297">
        <v>12.16389664298957</v>
      </c>
      <c r="P125" s="297">
        <v>12.258681377029671</v>
      </c>
      <c r="Q125" s="297">
        <v>12.98947184087255</v>
      </c>
      <c r="R125" s="297">
        <v>13.26061360802008</v>
      </c>
      <c r="S125" s="297">
        <v>13.48403534463027</v>
      </c>
      <c r="T125" s="297">
        <v>12.934866443298549</v>
      </c>
      <c r="U125" s="297">
        <v>13.62020325804218</v>
      </c>
      <c r="V125" s="297">
        <v>14.357490423616181</v>
      </c>
      <c r="W125" s="297">
        <v>14.02287332624115</v>
      </c>
      <c r="DA125" s="122" t="s">
        <v>1574</v>
      </c>
    </row>
    <row r="126" spans="1:105" ht="12" customHeight="1" x14ac:dyDescent="0.25">
      <c r="A126" s="60" t="s">
        <v>1575</v>
      </c>
      <c r="B126" s="264">
        <v>6.4083018618338521</v>
      </c>
      <c r="C126" s="264">
        <v>6.073280290831045</v>
      </c>
      <c r="D126" s="264">
        <v>6.2014415080604346</v>
      </c>
      <c r="E126" s="264">
        <v>5.4253822019438536</v>
      </c>
      <c r="F126" s="264">
        <v>5.3028716528634128</v>
      </c>
      <c r="G126" s="264">
        <v>5.2005161675421192</v>
      </c>
      <c r="H126" s="264">
        <v>5.5694103718699024</v>
      </c>
      <c r="I126" s="264">
        <v>5.3080319790471071</v>
      </c>
      <c r="J126" s="264">
        <v>5.5188775365176994</v>
      </c>
      <c r="K126" s="264">
        <v>5.5407568763892217</v>
      </c>
      <c r="L126" s="264">
        <v>5.1866863412307076</v>
      </c>
      <c r="M126" s="264">
        <v>5.0117419935792418</v>
      </c>
      <c r="N126" s="264">
        <v>4.9470176846823923</v>
      </c>
      <c r="O126" s="264">
        <v>4.7567643296721611</v>
      </c>
      <c r="P126" s="264">
        <v>4.4856321758413884</v>
      </c>
      <c r="Q126" s="264">
        <v>4.2743228579692243</v>
      </c>
      <c r="R126" s="264">
        <v>4.6347876540883988</v>
      </c>
      <c r="S126" s="264">
        <v>4.7305977808281536</v>
      </c>
      <c r="T126" s="264">
        <v>4.4942805814915818</v>
      </c>
      <c r="U126" s="264">
        <v>4.5083241015326383</v>
      </c>
      <c r="V126" s="264">
        <v>4.6114756746698413</v>
      </c>
      <c r="W126" s="264">
        <v>4.6030073151507196</v>
      </c>
      <c r="DA126" s="72" t="s">
        <v>1576</v>
      </c>
    </row>
    <row r="127" spans="1:105" ht="12" customHeight="1" x14ac:dyDescent="0.25">
      <c r="A127" s="132" t="s">
        <v>1577</v>
      </c>
      <c r="B127" s="318">
        <v>19.60935331496421</v>
      </c>
      <c r="C127" s="318">
        <v>18.584189941644532</v>
      </c>
      <c r="D127" s="318">
        <v>18.976362258759409</v>
      </c>
      <c r="E127" s="318">
        <v>16.60162688344251</v>
      </c>
      <c r="F127" s="318">
        <v>16.2267455664377</v>
      </c>
      <c r="G127" s="318">
        <v>15.913538586076211</v>
      </c>
      <c r="H127" s="318">
        <v>17.042351951062741</v>
      </c>
      <c r="I127" s="318">
        <v>16.242536123989179</v>
      </c>
      <c r="J127" s="318">
        <v>16.88772187217555</v>
      </c>
      <c r="K127" s="318">
        <v>16.95467248016644</v>
      </c>
      <c r="L127" s="318">
        <v>15.871219426293781</v>
      </c>
      <c r="M127" s="318">
        <v>15.335891097897621</v>
      </c>
      <c r="N127" s="318">
        <v>15.13783522153757</v>
      </c>
      <c r="O127" s="318">
        <v>14.555661450983431</v>
      </c>
      <c r="P127" s="318">
        <v>13.725999191909789</v>
      </c>
      <c r="Q127" s="318">
        <v>13.0793943405407</v>
      </c>
      <c r="R127" s="318">
        <v>14.18241378268112</v>
      </c>
      <c r="S127" s="318">
        <v>14.47559201724289</v>
      </c>
      <c r="T127" s="318">
        <v>13.75246324520538</v>
      </c>
      <c r="U127" s="318">
        <v>13.795436306120459</v>
      </c>
      <c r="V127" s="318">
        <v>14.11107930893977</v>
      </c>
      <c r="W127" s="318">
        <v>14.085166195389739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0.99999999999999956</v>
      </c>
      <c r="D132" s="234">
        <f t="shared" si="6"/>
        <v>1.0000000000000002</v>
      </c>
      <c r="E132" s="234">
        <f t="shared" si="6"/>
        <v>1</v>
      </c>
      <c r="F132" s="234">
        <f t="shared" si="6"/>
        <v>0.99999999999999967</v>
      </c>
      <c r="G132" s="234">
        <f t="shared" si="6"/>
        <v>1.0000000000000002</v>
      </c>
      <c r="H132" s="234">
        <f t="shared" si="6"/>
        <v>0.99999999999999989</v>
      </c>
      <c r="I132" s="234">
        <f t="shared" si="6"/>
        <v>0.99999999999999978</v>
      </c>
      <c r="J132" s="234">
        <f t="shared" si="6"/>
        <v>1.0000000000000002</v>
      </c>
      <c r="K132" s="234">
        <f t="shared" si="6"/>
        <v>1</v>
      </c>
      <c r="L132" s="234">
        <f t="shared" si="6"/>
        <v>0.99999999999999978</v>
      </c>
      <c r="M132" s="234">
        <f t="shared" si="6"/>
        <v>0.99999999999999978</v>
      </c>
      <c r="N132" s="234">
        <f t="shared" si="6"/>
        <v>1.0000000000000002</v>
      </c>
      <c r="O132" s="234">
        <f t="shared" si="6"/>
        <v>0.99999999999999978</v>
      </c>
      <c r="P132" s="234">
        <f t="shared" si="6"/>
        <v>1.0000000000000004</v>
      </c>
      <c r="Q132" s="234">
        <f t="shared" si="6"/>
        <v>0.99999999999999967</v>
      </c>
      <c r="R132" s="234">
        <f t="shared" si="6"/>
        <v>1.0000000000000002</v>
      </c>
      <c r="S132" s="234">
        <f t="shared" si="6"/>
        <v>0.99999999999999978</v>
      </c>
      <c r="T132" s="234">
        <f t="shared" si="6"/>
        <v>1</v>
      </c>
      <c r="U132" s="234">
        <f t="shared" si="6"/>
        <v>1</v>
      </c>
      <c r="V132" s="234">
        <f t="shared" si="6"/>
        <v>1.0000000000000002</v>
      </c>
      <c r="W132" s="234">
        <f t="shared" si="6"/>
        <v>1.0000000000000004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4.9001717949327577E-3</v>
      </c>
      <c r="C133" s="268">
        <f t="shared" si="7"/>
        <v>4.9001717949322694E-3</v>
      </c>
      <c r="D133" s="268">
        <f t="shared" si="7"/>
        <v>4.9001717949328141E-3</v>
      </c>
      <c r="E133" s="268">
        <f t="shared" si="7"/>
        <v>4.9001717949329875E-3</v>
      </c>
      <c r="F133" s="268">
        <f t="shared" si="7"/>
        <v>4.9001717949321549E-3</v>
      </c>
      <c r="G133" s="268">
        <f t="shared" si="7"/>
        <v>4.9001717949323214E-3</v>
      </c>
      <c r="H133" s="268">
        <f t="shared" si="7"/>
        <v>4.9001717949323656E-3</v>
      </c>
      <c r="I133" s="268">
        <f t="shared" si="7"/>
        <v>4.9001717949326562E-3</v>
      </c>
      <c r="J133" s="268">
        <f t="shared" si="7"/>
        <v>4.9001717949324905E-3</v>
      </c>
      <c r="K133" s="268">
        <f t="shared" si="7"/>
        <v>4.9001717949320959E-3</v>
      </c>
      <c r="L133" s="268">
        <f t="shared" si="7"/>
        <v>4.9001717949328939E-3</v>
      </c>
      <c r="M133" s="268">
        <f t="shared" si="7"/>
        <v>4.9001717949327004E-3</v>
      </c>
      <c r="N133" s="268">
        <f t="shared" si="7"/>
        <v>4.9001717949308304E-3</v>
      </c>
      <c r="O133" s="268">
        <f t="shared" si="7"/>
        <v>4.9001717949317221E-3</v>
      </c>
      <c r="P133" s="268">
        <f t="shared" si="7"/>
        <v>4.9001717949322988E-3</v>
      </c>
      <c r="Q133" s="268">
        <f t="shared" si="7"/>
        <v>4.9001717949322225E-3</v>
      </c>
      <c r="R133" s="268">
        <f t="shared" si="7"/>
        <v>4.9001717949316769E-3</v>
      </c>
      <c r="S133" s="268">
        <f t="shared" si="7"/>
        <v>4.900171794931193E-3</v>
      </c>
      <c r="T133" s="268">
        <f t="shared" si="7"/>
        <v>4.9001717949312398E-3</v>
      </c>
      <c r="U133" s="268">
        <f t="shared" si="7"/>
        <v>4.9001717949327542E-3</v>
      </c>
      <c r="V133" s="268">
        <f t="shared" si="7"/>
        <v>4.9001717949320144E-3</v>
      </c>
      <c r="W133" s="268">
        <f t="shared" si="7"/>
        <v>4.9001717949303915E-3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1.959288867781015E-3</v>
      </c>
      <c r="C134" s="269">
        <f t="shared" si="8"/>
        <v>1.959288867780819E-3</v>
      </c>
      <c r="D134" s="269">
        <f t="shared" si="8"/>
        <v>1.9592888677810371E-3</v>
      </c>
      <c r="E134" s="269">
        <f t="shared" si="8"/>
        <v>1.9592888677811057E-3</v>
      </c>
      <c r="F134" s="269">
        <f t="shared" si="8"/>
        <v>1.959288867780773E-3</v>
      </c>
      <c r="G134" s="269">
        <f t="shared" si="8"/>
        <v>1.9592888677808402E-3</v>
      </c>
      <c r="H134" s="269">
        <f t="shared" si="8"/>
        <v>1.9592888677808576E-3</v>
      </c>
      <c r="I134" s="269">
        <f t="shared" si="8"/>
        <v>1.9592888677809738E-3</v>
      </c>
      <c r="J134" s="269">
        <f t="shared" si="8"/>
        <v>1.9592888677809066E-3</v>
      </c>
      <c r="K134" s="269">
        <f t="shared" si="8"/>
        <v>1.9592888677807487E-3</v>
      </c>
      <c r="L134" s="269">
        <f t="shared" si="8"/>
        <v>1.9592888677810684E-3</v>
      </c>
      <c r="M134" s="269">
        <f t="shared" si="8"/>
        <v>1.9592888677809912E-3</v>
      </c>
      <c r="N134" s="269">
        <f t="shared" si="8"/>
        <v>1.9592888677802435E-3</v>
      </c>
      <c r="O134" s="269">
        <f t="shared" si="8"/>
        <v>1.9592888677806E-3</v>
      </c>
      <c r="P134" s="269">
        <f t="shared" si="8"/>
        <v>1.9592888677808316E-3</v>
      </c>
      <c r="Q134" s="269">
        <f t="shared" si="8"/>
        <v>1.9592888677807999E-3</v>
      </c>
      <c r="R134" s="269">
        <f t="shared" si="8"/>
        <v>1.9592888677805826E-3</v>
      </c>
      <c r="S134" s="269">
        <f t="shared" si="8"/>
        <v>1.9592888677803888E-3</v>
      </c>
      <c r="T134" s="269">
        <f t="shared" si="8"/>
        <v>1.959288867780407E-3</v>
      </c>
      <c r="U134" s="269">
        <f t="shared" si="8"/>
        <v>1.9592888677810133E-3</v>
      </c>
      <c r="V134" s="269">
        <f t="shared" si="8"/>
        <v>1.9592888677807175E-3</v>
      </c>
      <c r="W134" s="269">
        <f t="shared" si="8"/>
        <v>1.9592888677800683E-3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7.2136461654187896E-3</v>
      </c>
      <c r="C135" s="269">
        <f t="shared" si="9"/>
        <v>7.0683315691508746E-3</v>
      </c>
      <c r="D135" s="269">
        <f t="shared" si="9"/>
        <v>7.7287215064502585E-3</v>
      </c>
      <c r="E135" s="269">
        <f t="shared" si="9"/>
        <v>7.2754653741928825E-3</v>
      </c>
      <c r="F135" s="269">
        <f t="shared" si="9"/>
        <v>7.0134414536284261E-3</v>
      </c>
      <c r="G135" s="269">
        <f t="shared" si="9"/>
        <v>7.0688593604473979E-3</v>
      </c>
      <c r="H135" s="269">
        <f t="shared" si="9"/>
        <v>7.0836772842310233E-3</v>
      </c>
      <c r="I135" s="269">
        <f t="shared" si="9"/>
        <v>7.1544551756793006E-3</v>
      </c>
      <c r="J135" s="269">
        <f t="shared" si="9"/>
        <v>7.608658153392637E-3</v>
      </c>
      <c r="K135" s="269">
        <f t="shared" si="9"/>
        <v>7.5071300979534022E-3</v>
      </c>
      <c r="L135" s="269">
        <f t="shared" si="9"/>
        <v>7.2198437911885401E-3</v>
      </c>
      <c r="M135" s="269">
        <f t="shared" si="9"/>
        <v>7.1606923668249061E-3</v>
      </c>
      <c r="N135" s="269">
        <f t="shared" si="9"/>
        <v>7.2322337527703506E-3</v>
      </c>
      <c r="O135" s="269">
        <f t="shared" si="9"/>
        <v>8.151766276681743E-3</v>
      </c>
      <c r="P135" s="269">
        <f t="shared" si="9"/>
        <v>7.5548864995436246E-3</v>
      </c>
      <c r="Q135" s="269">
        <f t="shared" si="9"/>
        <v>7.0177015828084572E-3</v>
      </c>
      <c r="R135" s="269">
        <f t="shared" si="9"/>
        <v>7.4140870605228061E-3</v>
      </c>
      <c r="S135" s="269">
        <f t="shared" si="9"/>
        <v>7.3143421895376448E-3</v>
      </c>
      <c r="T135" s="269">
        <f t="shared" si="9"/>
        <v>7.3262812629781683E-3</v>
      </c>
      <c r="U135" s="269">
        <f t="shared" si="9"/>
        <v>7.1890903973416834E-3</v>
      </c>
      <c r="V135" s="269">
        <f t="shared" si="9"/>
        <v>6.9531700399325649E-3</v>
      </c>
      <c r="W135" s="269">
        <f t="shared" si="9"/>
        <v>7.1645054847655513E-3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9.7769480841028737E-4</v>
      </c>
      <c r="C136" s="269">
        <f t="shared" si="10"/>
        <v>9.7769480841018936E-4</v>
      </c>
      <c r="D136" s="269">
        <f t="shared" si="10"/>
        <v>9.7769480841029843E-4</v>
      </c>
      <c r="E136" s="269">
        <f t="shared" si="10"/>
        <v>9.7769480841033247E-4</v>
      </c>
      <c r="F136" s="269">
        <f t="shared" si="10"/>
        <v>9.7769480841016659E-4</v>
      </c>
      <c r="G136" s="269">
        <f t="shared" si="10"/>
        <v>9.7769480841019998E-4</v>
      </c>
      <c r="H136" s="269">
        <f t="shared" si="10"/>
        <v>9.7769480841020887E-4</v>
      </c>
      <c r="I136" s="269">
        <f t="shared" si="10"/>
        <v>9.7769480841026655E-4</v>
      </c>
      <c r="J136" s="269">
        <f t="shared" si="10"/>
        <v>9.7769480841023359E-4</v>
      </c>
      <c r="K136" s="269">
        <f t="shared" si="10"/>
        <v>9.7769480841015445E-4</v>
      </c>
      <c r="L136" s="269">
        <f t="shared" si="10"/>
        <v>9.7769480841031382E-4</v>
      </c>
      <c r="M136" s="269">
        <f t="shared" si="10"/>
        <v>9.7769480841027609E-4</v>
      </c>
      <c r="N136" s="269">
        <f t="shared" si="10"/>
        <v>9.7769480840990204E-4</v>
      </c>
      <c r="O136" s="269">
        <f t="shared" si="10"/>
        <v>9.776948084100805E-4</v>
      </c>
      <c r="P136" s="269">
        <f t="shared" si="10"/>
        <v>9.7769480841019521E-4</v>
      </c>
      <c r="Q136" s="269">
        <f t="shared" si="10"/>
        <v>9.7769480841018003E-4</v>
      </c>
      <c r="R136" s="269">
        <f t="shared" si="10"/>
        <v>9.7769480841007183E-4</v>
      </c>
      <c r="S136" s="269">
        <f t="shared" si="10"/>
        <v>9.7769480840997512E-4</v>
      </c>
      <c r="T136" s="269">
        <f t="shared" si="10"/>
        <v>9.7769480840998401E-4</v>
      </c>
      <c r="U136" s="269">
        <f t="shared" si="10"/>
        <v>9.7769480841028628E-4</v>
      </c>
      <c r="V136" s="269">
        <f t="shared" si="10"/>
        <v>9.7769480841013905E-4</v>
      </c>
      <c r="W136" s="269">
        <f t="shared" si="10"/>
        <v>9.7769480840981487E-4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4.1265842433307592E-3</v>
      </c>
      <c r="C137" s="270">
        <f t="shared" si="11"/>
        <v>4.1224592204178135E-3</v>
      </c>
      <c r="D137" s="270">
        <f t="shared" si="11"/>
        <v>4.1493588674077044E-3</v>
      </c>
      <c r="E137" s="270">
        <f t="shared" si="11"/>
        <v>4.1298464118628966E-3</v>
      </c>
      <c r="F137" s="270">
        <f t="shared" si="11"/>
        <v>4.1217945015515891E-3</v>
      </c>
      <c r="G137" s="270">
        <f t="shared" si="11"/>
        <v>4.1251196385674758E-3</v>
      </c>
      <c r="H137" s="270">
        <f t="shared" si="11"/>
        <v>4.123136848046105E-3</v>
      </c>
      <c r="I137" s="270">
        <f t="shared" si="11"/>
        <v>4.1263936666628229E-3</v>
      </c>
      <c r="J137" s="270">
        <f t="shared" si="11"/>
        <v>4.1452778898768538E-3</v>
      </c>
      <c r="K137" s="270">
        <f t="shared" si="11"/>
        <v>4.1382236513924763E-3</v>
      </c>
      <c r="L137" s="270">
        <f t="shared" si="11"/>
        <v>4.1279129036178369E-3</v>
      </c>
      <c r="M137" s="270">
        <f t="shared" si="11"/>
        <v>4.1236308522930119E-3</v>
      </c>
      <c r="N137" s="270">
        <f t="shared" si="11"/>
        <v>4.1240943636697549E-3</v>
      </c>
      <c r="O137" s="270">
        <f t="shared" si="11"/>
        <v>4.1741408378393671E-3</v>
      </c>
      <c r="P137" s="270">
        <f t="shared" si="11"/>
        <v>4.1408228670156717E-3</v>
      </c>
      <c r="Q137" s="270">
        <f t="shared" si="11"/>
        <v>4.1249655596347912E-3</v>
      </c>
      <c r="R137" s="270">
        <f t="shared" si="11"/>
        <v>4.1378620393677018E-3</v>
      </c>
      <c r="S137" s="270">
        <f t="shared" si="11"/>
        <v>4.1323117439872811E-3</v>
      </c>
      <c r="T137" s="270">
        <f t="shared" si="11"/>
        <v>4.135892859504651E-3</v>
      </c>
      <c r="U137" s="270">
        <f t="shared" si="11"/>
        <v>4.1325303270079534E-3</v>
      </c>
      <c r="V137" s="270">
        <f t="shared" si="11"/>
        <v>4.1233660998626622E-3</v>
      </c>
      <c r="W137" s="270">
        <f t="shared" si="11"/>
        <v>4.1296620758524989E-3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2.8583138599381486E-2</v>
      </c>
      <c r="C138" s="271">
        <f t="shared" si="12"/>
        <v>2.8007348333211991E-2</v>
      </c>
      <c r="D138" s="271">
        <f t="shared" si="12"/>
        <v>3.0624057924258222E-2</v>
      </c>
      <c r="E138" s="271">
        <f t="shared" si="12"/>
        <v>2.8828089207156612E-2</v>
      </c>
      <c r="F138" s="271">
        <f t="shared" si="12"/>
        <v>2.7789853359971504E-2</v>
      </c>
      <c r="G138" s="271">
        <f t="shared" si="12"/>
        <v>2.8009439637863506E-2</v>
      </c>
      <c r="H138" s="271">
        <f t="shared" si="12"/>
        <v>2.8068153741598281E-2</v>
      </c>
      <c r="I138" s="271">
        <f t="shared" si="12"/>
        <v>2.8348601969116892E-2</v>
      </c>
      <c r="J138" s="271">
        <f t="shared" si="12"/>
        <v>3.0148322438699748E-2</v>
      </c>
      <c r="K138" s="271">
        <f t="shared" si="12"/>
        <v>2.9746030669211929E-2</v>
      </c>
      <c r="L138" s="271">
        <f t="shared" si="12"/>
        <v>2.8607695888760758E-2</v>
      </c>
      <c r="M138" s="271">
        <f t="shared" si="12"/>
        <v>2.8373316031173369E-2</v>
      </c>
      <c r="N138" s="271">
        <f t="shared" si="12"/>
        <v>2.8656789506747122E-2</v>
      </c>
      <c r="O138" s="271">
        <f t="shared" si="12"/>
        <v>3.2300318032390092E-2</v>
      </c>
      <c r="P138" s="271">
        <f t="shared" si="12"/>
        <v>2.9935259224974056E-2</v>
      </c>
      <c r="Q138" s="271">
        <f t="shared" si="12"/>
        <v>2.780673357006384E-2</v>
      </c>
      <c r="R138" s="271">
        <f t="shared" si="12"/>
        <v>2.9377359684580728E-2</v>
      </c>
      <c r="S138" s="271">
        <f t="shared" si="12"/>
        <v>2.8982133552529273E-2</v>
      </c>
      <c r="T138" s="271">
        <f t="shared" si="12"/>
        <v>2.9029440584656032E-2</v>
      </c>
      <c r="U138" s="271">
        <f t="shared" si="12"/>
        <v>2.8485839548905888E-2</v>
      </c>
      <c r="V138" s="271">
        <f t="shared" si="12"/>
        <v>2.7551035689719231E-2</v>
      </c>
      <c r="W138" s="271">
        <f t="shared" si="12"/>
        <v>2.838842501712778E-2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0.54595391203148302</v>
      </c>
      <c r="C139" s="271">
        <f t="shared" si="13"/>
        <v>0.5467488556766984</v>
      </c>
      <c r="D139" s="271">
        <f t="shared" si="13"/>
        <v>0.54290530134427339</v>
      </c>
      <c r="E139" s="271">
        <f t="shared" si="13"/>
        <v>0.54565940330157647</v>
      </c>
      <c r="F139" s="271">
        <f t="shared" si="13"/>
        <v>0.54720025674669626</v>
      </c>
      <c r="G139" s="271">
        <f t="shared" si="13"/>
        <v>0.54686684009269559</v>
      </c>
      <c r="H139" s="271">
        <f t="shared" si="13"/>
        <v>0.54673722439163241</v>
      </c>
      <c r="I139" s="271">
        <f t="shared" si="13"/>
        <v>0.54646596957262261</v>
      </c>
      <c r="J139" s="271">
        <f t="shared" si="13"/>
        <v>0.54383942681531239</v>
      </c>
      <c r="K139" s="271">
        <f t="shared" si="13"/>
        <v>0.54444377818571343</v>
      </c>
      <c r="L139" s="271">
        <f t="shared" si="13"/>
        <v>0.54611947601235999</v>
      </c>
      <c r="M139" s="271">
        <f t="shared" si="13"/>
        <v>0.546443047795513</v>
      </c>
      <c r="N139" s="271">
        <f t="shared" si="13"/>
        <v>0.54603201250243838</v>
      </c>
      <c r="O139" s="271">
        <f t="shared" si="13"/>
        <v>0.54067006918421068</v>
      </c>
      <c r="P139" s="271">
        <f t="shared" si="13"/>
        <v>0.54416560239769041</v>
      </c>
      <c r="Q139" s="271">
        <f t="shared" si="13"/>
        <v>0.54729680709745943</v>
      </c>
      <c r="R139" s="271">
        <f t="shared" si="13"/>
        <v>0.54498309078717233</v>
      </c>
      <c r="S139" s="271">
        <f t="shared" si="13"/>
        <v>0.54557004269481746</v>
      </c>
      <c r="T139" s="271">
        <f t="shared" si="13"/>
        <v>0.54549845511432071</v>
      </c>
      <c r="U139" s="271">
        <f t="shared" si="13"/>
        <v>0.54629856882154149</v>
      </c>
      <c r="V139" s="271">
        <f t="shared" si="13"/>
        <v>0.54767649788688622</v>
      </c>
      <c r="W139" s="271">
        <f t="shared" si="13"/>
        <v>0.54644305939115656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0.37022456276890492</v>
      </c>
      <c r="C140" s="271">
        <f t="shared" si="14"/>
        <v>0.37076363329663636</v>
      </c>
      <c r="D140" s="271">
        <f t="shared" si="14"/>
        <v>0.36815722606913648</v>
      </c>
      <c r="E140" s="271">
        <f t="shared" si="14"/>
        <v>0.37002484927046031</v>
      </c>
      <c r="F140" s="271">
        <f t="shared" si="14"/>
        <v>0.37106973928853498</v>
      </c>
      <c r="G140" s="271">
        <f t="shared" si="14"/>
        <v>0.37084364138498099</v>
      </c>
      <c r="H140" s="271">
        <f t="shared" si="14"/>
        <v>0.37075574584069332</v>
      </c>
      <c r="I140" s="271">
        <f t="shared" si="14"/>
        <v>0.37057180138209778</v>
      </c>
      <c r="J140" s="271">
        <f t="shared" si="14"/>
        <v>0.3687906791619075</v>
      </c>
      <c r="K140" s="271">
        <f t="shared" si="14"/>
        <v>0.36920050445472918</v>
      </c>
      <c r="L140" s="271">
        <f t="shared" si="14"/>
        <v>0.37033683571187614</v>
      </c>
      <c r="M140" s="271">
        <f t="shared" si="14"/>
        <v>0.37055625757020944</v>
      </c>
      <c r="N140" s="271">
        <f t="shared" si="14"/>
        <v>0.37027752458871105</v>
      </c>
      <c r="O140" s="271">
        <f t="shared" si="14"/>
        <v>0.36664146103676037</v>
      </c>
      <c r="P140" s="271">
        <f t="shared" si="14"/>
        <v>0.36901186671952102</v>
      </c>
      <c r="Q140" s="271">
        <f t="shared" si="14"/>
        <v>0.37113521241842512</v>
      </c>
      <c r="R140" s="271">
        <f t="shared" si="14"/>
        <v>0.36956622538404349</v>
      </c>
      <c r="S140" s="271">
        <f t="shared" si="14"/>
        <v>0.36996425168000985</v>
      </c>
      <c r="T140" s="271">
        <f t="shared" si="14"/>
        <v>0.36991570640887073</v>
      </c>
      <c r="U140" s="271">
        <f t="shared" si="14"/>
        <v>0.37045828288079102</v>
      </c>
      <c r="V140" s="271">
        <f t="shared" si="14"/>
        <v>0.37139268993329411</v>
      </c>
      <c r="W140" s="271">
        <f t="shared" si="14"/>
        <v>0.37055626543349607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3.6061000720356985E-2</v>
      </c>
      <c r="C141" s="271">
        <f t="shared" si="15"/>
        <v>3.5452216432760905E-2</v>
      </c>
      <c r="D141" s="271">
        <f t="shared" si="15"/>
        <v>3.8598178817349962E-2</v>
      </c>
      <c r="E141" s="271">
        <f t="shared" si="15"/>
        <v>3.6245190963626502E-2</v>
      </c>
      <c r="F141" s="271">
        <f t="shared" si="15"/>
        <v>3.4967759178493804E-2</v>
      </c>
      <c r="G141" s="271">
        <f t="shared" si="15"/>
        <v>3.5248944414321894E-2</v>
      </c>
      <c r="H141" s="271">
        <f t="shared" si="15"/>
        <v>3.5394906422675294E-2</v>
      </c>
      <c r="I141" s="271">
        <f t="shared" si="15"/>
        <v>3.5495622762696445E-2</v>
      </c>
      <c r="J141" s="271">
        <f t="shared" si="15"/>
        <v>3.7630480069687458E-2</v>
      </c>
      <c r="K141" s="271">
        <f t="shared" si="15"/>
        <v>3.7127177469876621E-2</v>
      </c>
      <c r="L141" s="271">
        <f t="shared" si="15"/>
        <v>3.5751080221072228E-2</v>
      </c>
      <c r="M141" s="271">
        <f t="shared" si="15"/>
        <v>3.5505899912862036E-2</v>
      </c>
      <c r="N141" s="271">
        <f t="shared" si="15"/>
        <v>3.5840189814542553E-2</v>
      </c>
      <c r="O141" s="271">
        <f t="shared" si="15"/>
        <v>4.0225089160995077E-2</v>
      </c>
      <c r="P141" s="271">
        <f t="shared" si="15"/>
        <v>3.7354406820132448E-2</v>
      </c>
      <c r="Q141" s="271">
        <f t="shared" si="15"/>
        <v>3.4781424300484788E-2</v>
      </c>
      <c r="R141" s="271">
        <f t="shared" si="15"/>
        <v>3.668421957319077E-2</v>
      </c>
      <c r="S141" s="271">
        <f t="shared" si="15"/>
        <v>3.61997626679968E-2</v>
      </c>
      <c r="T141" s="271">
        <f t="shared" si="15"/>
        <v>3.6257068298548058E-2</v>
      </c>
      <c r="U141" s="271">
        <f t="shared" si="15"/>
        <v>3.5598532553287966E-2</v>
      </c>
      <c r="V141" s="271">
        <f t="shared" si="15"/>
        <v>3.4466084879182561E-2</v>
      </c>
      <c r="W141" s="271">
        <f t="shared" si="15"/>
        <v>3.5480927126481827E-2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3.4704481019319222E-2</v>
      </c>
      <c r="C142" s="320">
        <f t="shared" si="16"/>
        <v>3.4005379963852202E-2</v>
      </c>
      <c r="D142" s="320">
        <f t="shared" si="16"/>
        <v>3.7182482017211006E-2</v>
      </c>
      <c r="E142" s="320">
        <f t="shared" si="16"/>
        <v>3.5001890056071627E-2</v>
      </c>
      <c r="F142" s="320">
        <f t="shared" si="16"/>
        <v>3.3741306438673069E-2</v>
      </c>
      <c r="G142" s="320">
        <f t="shared" si="16"/>
        <v>3.4007919140658538E-2</v>
      </c>
      <c r="H142" s="320">
        <f t="shared" si="16"/>
        <v>3.4079207410543433E-2</v>
      </c>
      <c r="I142" s="320">
        <f t="shared" si="16"/>
        <v>3.4419716209287861E-2</v>
      </c>
      <c r="J142" s="320">
        <f t="shared" si="16"/>
        <v>3.6604863395260992E-2</v>
      </c>
      <c r="K142" s="320">
        <f t="shared" si="16"/>
        <v>3.6116417137692904E-2</v>
      </c>
      <c r="L142" s="320">
        <f t="shared" si="16"/>
        <v>3.4734297478424492E-2</v>
      </c>
      <c r="M142" s="320">
        <f t="shared" si="16"/>
        <v>3.4449723015383259E-2</v>
      </c>
      <c r="N142" s="320">
        <f t="shared" si="16"/>
        <v>3.4793904946920431E-2</v>
      </c>
      <c r="O142" s="320">
        <f t="shared" si="16"/>
        <v>3.9217728668093622E-2</v>
      </c>
      <c r="P142" s="320">
        <f t="shared" si="16"/>
        <v>3.6346170731719196E-2</v>
      </c>
      <c r="Q142" s="320">
        <f t="shared" si="16"/>
        <v>3.3761801701245979E-2</v>
      </c>
      <c r="R142" s="320">
        <f t="shared" si="16"/>
        <v>3.5668791865750775E-2</v>
      </c>
      <c r="S142" s="320">
        <f t="shared" si="16"/>
        <v>3.5188924416959984E-2</v>
      </c>
      <c r="T142" s="320">
        <f t="shared" si="16"/>
        <v>3.5246362685777653E-2</v>
      </c>
      <c r="U142" s="320">
        <f t="shared" si="16"/>
        <v>3.4586344480930072E-2</v>
      </c>
      <c r="V142" s="320">
        <f t="shared" si="16"/>
        <v>3.3451343764506605E-2</v>
      </c>
      <c r="W142" s="320">
        <f t="shared" si="16"/>
        <v>3.4468067729853731E-2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1.356519701037768E-3</v>
      </c>
      <c r="C143" s="328">
        <f t="shared" si="17"/>
        <v>1.4468364689087087E-3</v>
      </c>
      <c r="D143" s="328">
        <f t="shared" si="17"/>
        <v>1.4156968001389587E-3</v>
      </c>
      <c r="E143" s="328">
        <f t="shared" si="17"/>
        <v>1.2433009075548771E-3</v>
      </c>
      <c r="F143" s="328">
        <f t="shared" si="17"/>
        <v>1.2264527398207353E-3</v>
      </c>
      <c r="G143" s="328">
        <f t="shared" si="17"/>
        <v>1.241025273663355E-3</v>
      </c>
      <c r="H143" s="328">
        <f t="shared" si="17"/>
        <v>1.31569901213186E-3</v>
      </c>
      <c r="I143" s="328">
        <f t="shared" si="17"/>
        <v>1.0759065534085804E-3</v>
      </c>
      <c r="J143" s="328">
        <f t="shared" si="17"/>
        <v>1.0256166744264585E-3</v>
      </c>
      <c r="K143" s="328">
        <f t="shared" si="17"/>
        <v>1.0107603321837164E-3</v>
      </c>
      <c r="L143" s="328">
        <f t="shared" si="17"/>
        <v>1.0167827426477336E-3</v>
      </c>
      <c r="M143" s="328">
        <f t="shared" si="17"/>
        <v>1.0561768974787767E-3</v>
      </c>
      <c r="N143" s="328">
        <f t="shared" si="17"/>
        <v>1.0462848676221278E-3</v>
      </c>
      <c r="O143" s="328">
        <f t="shared" si="17"/>
        <v>1.0073604929014507E-3</v>
      </c>
      <c r="P143" s="328">
        <f t="shared" si="17"/>
        <v>1.0082360884132518E-3</v>
      </c>
      <c r="Q143" s="328">
        <f t="shared" si="17"/>
        <v>1.0196225992388141E-3</v>
      </c>
      <c r="R143" s="328">
        <f t="shared" si="17"/>
        <v>1.015427707439993E-3</v>
      </c>
      <c r="S143" s="328">
        <f t="shared" si="17"/>
        <v>1.0108382510368096E-3</v>
      </c>
      <c r="T143" s="328">
        <f t="shared" si="17"/>
        <v>1.0107056127704056E-3</v>
      </c>
      <c r="U143" s="328">
        <f t="shared" si="17"/>
        <v>1.0121880723578905E-3</v>
      </c>
      <c r="V143" s="328">
        <f t="shared" si="17"/>
        <v>1.0147411146759506E-3</v>
      </c>
      <c r="W143" s="328">
        <f t="shared" si="17"/>
        <v>1.0128593966280902E-3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0.99999999999999989</v>
      </c>
      <c r="D146" s="234">
        <f t="shared" si="18"/>
        <v>0.99999999999999989</v>
      </c>
      <c r="E146" s="234">
        <f t="shared" si="18"/>
        <v>1</v>
      </c>
      <c r="F146" s="234">
        <f t="shared" si="18"/>
        <v>1.0000000000000002</v>
      </c>
      <c r="G146" s="234">
        <f t="shared" si="18"/>
        <v>0.99999999999999967</v>
      </c>
      <c r="H146" s="234">
        <f t="shared" si="18"/>
        <v>0.99999999999999989</v>
      </c>
      <c r="I146" s="234">
        <f t="shared" si="18"/>
        <v>0.99999999999999989</v>
      </c>
      <c r="J146" s="234">
        <f t="shared" si="18"/>
        <v>1.0000000000000002</v>
      </c>
      <c r="K146" s="234">
        <f t="shared" si="18"/>
        <v>1.0000000000000002</v>
      </c>
      <c r="L146" s="234">
        <f t="shared" si="18"/>
        <v>1</v>
      </c>
      <c r="M146" s="234">
        <f t="shared" si="18"/>
        <v>1.0000000000000002</v>
      </c>
      <c r="N146" s="234">
        <f t="shared" si="18"/>
        <v>0.99999999999999989</v>
      </c>
      <c r="O146" s="234">
        <f t="shared" si="18"/>
        <v>0.99999999999999933</v>
      </c>
      <c r="P146" s="234">
        <f t="shared" si="18"/>
        <v>1</v>
      </c>
      <c r="Q146" s="234">
        <f t="shared" si="18"/>
        <v>1.0000000000000002</v>
      </c>
      <c r="R146" s="234">
        <f t="shared" si="18"/>
        <v>0.99999999999999978</v>
      </c>
      <c r="S146" s="234">
        <f t="shared" si="18"/>
        <v>0.99999999999999989</v>
      </c>
      <c r="T146" s="234">
        <f t="shared" si="18"/>
        <v>0.99999999999999989</v>
      </c>
      <c r="U146" s="234">
        <f t="shared" si="18"/>
        <v>0.99999999999999989</v>
      </c>
      <c r="V146" s="234">
        <f t="shared" si="18"/>
        <v>1</v>
      </c>
      <c r="W146" s="234">
        <f t="shared" si="18"/>
        <v>0.99999999999999978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7.1955502283709291E-3</v>
      </c>
      <c r="C147" s="268">
        <f t="shared" si="19"/>
        <v>7.1955502283705996E-3</v>
      </c>
      <c r="D147" s="268">
        <f t="shared" si="19"/>
        <v>7.1955502283709422E-3</v>
      </c>
      <c r="E147" s="268">
        <f t="shared" si="19"/>
        <v>7.1955502283710124E-3</v>
      </c>
      <c r="F147" s="268">
        <f t="shared" si="19"/>
        <v>7.1955502283704235E-3</v>
      </c>
      <c r="G147" s="268">
        <f t="shared" si="19"/>
        <v>7.1955502283705926E-3</v>
      </c>
      <c r="H147" s="268">
        <f t="shared" si="19"/>
        <v>7.1955502283705657E-3</v>
      </c>
      <c r="I147" s="268">
        <f t="shared" si="19"/>
        <v>7.1955502283708927E-3</v>
      </c>
      <c r="J147" s="268">
        <f t="shared" si="19"/>
        <v>7.1955502283709014E-3</v>
      </c>
      <c r="K147" s="268">
        <f t="shared" si="19"/>
        <v>7.1955502283704243E-3</v>
      </c>
      <c r="L147" s="268">
        <f t="shared" si="19"/>
        <v>7.1955502283709743E-3</v>
      </c>
      <c r="M147" s="268">
        <f t="shared" si="19"/>
        <v>7.195550228370799E-3</v>
      </c>
      <c r="N147" s="268">
        <f t="shared" si="19"/>
        <v>7.1955502283693896E-3</v>
      </c>
      <c r="O147" s="268">
        <f t="shared" si="19"/>
        <v>7.1955502283702639E-3</v>
      </c>
      <c r="P147" s="268">
        <f t="shared" si="19"/>
        <v>7.1955502283705605E-3</v>
      </c>
      <c r="Q147" s="268">
        <f t="shared" si="19"/>
        <v>7.1955502283705328E-3</v>
      </c>
      <c r="R147" s="268">
        <f t="shared" si="19"/>
        <v>7.1955502283702266E-3</v>
      </c>
      <c r="S147" s="268">
        <f t="shared" si="19"/>
        <v>7.1955502283698675E-3</v>
      </c>
      <c r="T147" s="268">
        <f t="shared" si="19"/>
        <v>7.1955502283700505E-3</v>
      </c>
      <c r="U147" s="268">
        <f t="shared" si="19"/>
        <v>7.1955502283709265E-3</v>
      </c>
      <c r="V147" s="268">
        <f t="shared" si="19"/>
        <v>7.1955502283702743E-3</v>
      </c>
      <c r="W147" s="268">
        <f t="shared" si="19"/>
        <v>7.1955502283692066E-3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8.0564402695822331E-3</v>
      </c>
      <c r="C148" s="269">
        <f t="shared" si="20"/>
        <v>8.0564402695818636E-3</v>
      </c>
      <c r="D148" s="269">
        <f t="shared" si="20"/>
        <v>8.0564402695822452E-3</v>
      </c>
      <c r="E148" s="269">
        <f t="shared" si="20"/>
        <v>8.056440269582325E-3</v>
      </c>
      <c r="F148" s="269">
        <f t="shared" si="20"/>
        <v>8.0564402695816641E-3</v>
      </c>
      <c r="G148" s="269">
        <f t="shared" si="20"/>
        <v>8.0564402695818549E-3</v>
      </c>
      <c r="H148" s="269">
        <f t="shared" si="20"/>
        <v>8.0564402695818254E-3</v>
      </c>
      <c r="I148" s="269">
        <f t="shared" si="20"/>
        <v>8.0564402695821932E-3</v>
      </c>
      <c r="J148" s="269">
        <f t="shared" si="20"/>
        <v>8.0564402695822053E-3</v>
      </c>
      <c r="K148" s="269">
        <f t="shared" si="20"/>
        <v>8.0564402695816658E-3</v>
      </c>
      <c r="L148" s="269">
        <f t="shared" si="20"/>
        <v>8.0564402695822834E-3</v>
      </c>
      <c r="M148" s="269">
        <f t="shared" si="20"/>
        <v>8.0564402695820839E-3</v>
      </c>
      <c r="N148" s="269">
        <f t="shared" si="20"/>
        <v>8.0564402695805087E-3</v>
      </c>
      <c r="O148" s="269">
        <f t="shared" si="20"/>
        <v>8.0564402695814837E-3</v>
      </c>
      <c r="P148" s="269">
        <f t="shared" si="20"/>
        <v>8.0564402695818167E-3</v>
      </c>
      <c r="Q148" s="269">
        <f t="shared" si="20"/>
        <v>8.0564402695817872E-3</v>
      </c>
      <c r="R148" s="269">
        <f t="shared" si="20"/>
        <v>8.0564402695814403E-3</v>
      </c>
      <c r="S148" s="269">
        <f t="shared" si="20"/>
        <v>8.056440269581043E-3</v>
      </c>
      <c r="T148" s="269">
        <f t="shared" si="20"/>
        <v>8.0564402695812477E-3</v>
      </c>
      <c r="U148" s="269">
        <f t="shared" si="20"/>
        <v>8.0564402695822244E-3</v>
      </c>
      <c r="V148" s="269">
        <f t="shared" si="20"/>
        <v>8.056440269581501E-3</v>
      </c>
      <c r="W148" s="269">
        <f t="shared" si="20"/>
        <v>8.0564402695803006E-3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8.7545249264672741E-3</v>
      </c>
      <c r="C149" s="269">
        <f t="shared" si="21"/>
        <v>8.5695835018653448E-3</v>
      </c>
      <c r="D149" s="269">
        <f t="shared" si="21"/>
        <v>9.3253496295234075E-3</v>
      </c>
      <c r="E149" s="269">
        <f t="shared" si="21"/>
        <v>8.8496452783832745E-3</v>
      </c>
      <c r="F149" s="269">
        <f t="shared" si="21"/>
        <v>8.5534711878894852E-3</v>
      </c>
      <c r="G149" s="269">
        <f t="shared" si="21"/>
        <v>8.6138758129563585E-3</v>
      </c>
      <c r="H149" s="269">
        <f t="shared" si="21"/>
        <v>8.6149287696254146E-3</v>
      </c>
      <c r="I149" s="269">
        <f t="shared" si="21"/>
        <v>8.7476398589088761E-3</v>
      </c>
      <c r="J149" s="269">
        <f t="shared" si="21"/>
        <v>9.278667758213158E-3</v>
      </c>
      <c r="K149" s="269">
        <f t="shared" si="21"/>
        <v>9.1661736662880852E-3</v>
      </c>
      <c r="L149" s="269">
        <f t="shared" si="21"/>
        <v>8.8356676636557815E-3</v>
      </c>
      <c r="M149" s="269">
        <f t="shared" si="21"/>
        <v>8.7591272988140415E-3</v>
      </c>
      <c r="N149" s="269">
        <f t="shared" si="21"/>
        <v>8.8434443192641089E-3</v>
      </c>
      <c r="O149" s="269">
        <f t="shared" si="21"/>
        <v>9.8996857157851118E-3</v>
      </c>
      <c r="P149" s="269">
        <f t="shared" si="21"/>
        <v>9.2213072700396935E-3</v>
      </c>
      <c r="Q149" s="269">
        <f t="shared" si="21"/>
        <v>8.6024609769107321E-3</v>
      </c>
      <c r="R149" s="269">
        <f t="shared" si="21"/>
        <v>9.0586604986321803E-3</v>
      </c>
      <c r="S149" s="269">
        <f t="shared" si="21"/>
        <v>8.9454219623523838E-3</v>
      </c>
      <c r="T149" s="269">
        <f t="shared" si="21"/>
        <v>8.9591102721059517E-3</v>
      </c>
      <c r="U149" s="269">
        <f t="shared" si="21"/>
        <v>8.8014389025521615E-3</v>
      </c>
      <c r="V149" s="269">
        <f t="shared" si="21"/>
        <v>8.5292013030073954E-3</v>
      </c>
      <c r="W149" s="269">
        <f t="shared" si="21"/>
        <v>8.7729106038722023E-3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5.9256386055749561E-3</v>
      </c>
      <c r="C150" s="269">
        <f t="shared" si="22"/>
        <v>5.9256386055746846E-3</v>
      </c>
      <c r="D150" s="269">
        <f t="shared" si="22"/>
        <v>5.9256386055749682E-3</v>
      </c>
      <c r="E150" s="269">
        <f t="shared" si="22"/>
        <v>5.9256386055750281E-3</v>
      </c>
      <c r="F150" s="269">
        <f t="shared" si="22"/>
        <v>5.9256386055745415E-3</v>
      </c>
      <c r="G150" s="269">
        <f t="shared" si="22"/>
        <v>5.925638605574682E-3</v>
      </c>
      <c r="H150" s="269">
        <f t="shared" si="22"/>
        <v>5.9256386055746603E-3</v>
      </c>
      <c r="I150" s="269">
        <f t="shared" si="22"/>
        <v>5.9256386055749266E-3</v>
      </c>
      <c r="J150" s="269">
        <f t="shared" si="22"/>
        <v>5.9256386055749379E-3</v>
      </c>
      <c r="K150" s="269">
        <f t="shared" si="22"/>
        <v>5.9256386055745406E-3</v>
      </c>
      <c r="L150" s="269">
        <f t="shared" si="22"/>
        <v>5.9256386055749986E-3</v>
      </c>
      <c r="M150" s="269">
        <f t="shared" si="22"/>
        <v>5.9256386055748485E-3</v>
      </c>
      <c r="N150" s="269">
        <f t="shared" si="22"/>
        <v>5.9256386055736897E-3</v>
      </c>
      <c r="O150" s="269">
        <f t="shared" si="22"/>
        <v>5.9256386055744088E-3</v>
      </c>
      <c r="P150" s="269">
        <f t="shared" si="22"/>
        <v>5.9256386055746499E-3</v>
      </c>
      <c r="Q150" s="269">
        <f t="shared" si="22"/>
        <v>5.9256386055746308E-3</v>
      </c>
      <c r="R150" s="269">
        <f t="shared" si="22"/>
        <v>5.9256386055743784E-3</v>
      </c>
      <c r="S150" s="269">
        <f t="shared" si="22"/>
        <v>5.9256386055740826E-3</v>
      </c>
      <c r="T150" s="269">
        <f t="shared" si="22"/>
        <v>5.9256386055742318E-3</v>
      </c>
      <c r="U150" s="269">
        <f t="shared" si="22"/>
        <v>5.9256386055749535E-3</v>
      </c>
      <c r="V150" s="269">
        <f t="shared" si="22"/>
        <v>5.9256386055744244E-3</v>
      </c>
      <c r="W150" s="269">
        <f t="shared" si="22"/>
        <v>5.9256386055735388E-3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8.1258705340374968E-3</v>
      </c>
      <c r="C151" s="270">
        <f t="shared" si="23"/>
        <v>8.1096218753472157E-3</v>
      </c>
      <c r="D151" s="270">
        <f t="shared" si="23"/>
        <v>8.1234385219654502E-3</v>
      </c>
      <c r="E151" s="270">
        <f t="shared" si="23"/>
        <v>8.1508034601569489E-3</v>
      </c>
      <c r="F151" s="270">
        <f t="shared" si="23"/>
        <v>8.1564089382920209E-3</v>
      </c>
      <c r="G151" s="270">
        <f t="shared" si="23"/>
        <v>8.156188403624226E-3</v>
      </c>
      <c r="H151" s="270">
        <f t="shared" si="23"/>
        <v>8.1362092293585601E-3</v>
      </c>
      <c r="I151" s="270">
        <f t="shared" si="23"/>
        <v>8.1862767287182413E-3</v>
      </c>
      <c r="J151" s="270">
        <f t="shared" si="23"/>
        <v>8.2022431094916151E-3</v>
      </c>
      <c r="K151" s="270">
        <f t="shared" si="23"/>
        <v>8.1984081057106684E-3</v>
      </c>
      <c r="L151" s="270">
        <f t="shared" si="23"/>
        <v>8.1967847771786638E-3</v>
      </c>
      <c r="M151" s="270">
        <f t="shared" si="23"/>
        <v>8.1844035983468909E-3</v>
      </c>
      <c r="N151" s="270">
        <f t="shared" si="23"/>
        <v>8.1823682385711461E-3</v>
      </c>
      <c r="O151" s="270">
        <f t="shared" si="23"/>
        <v>8.2250438470634728E-3</v>
      </c>
      <c r="P151" s="270">
        <f t="shared" si="23"/>
        <v>8.2007323527266869E-3</v>
      </c>
      <c r="Q151" s="270">
        <f t="shared" si="23"/>
        <v>8.2044519716867065E-3</v>
      </c>
      <c r="R151" s="270">
        <f t="shared" si="23"/>
        <v>8.2032083885004697E-3</v>
      </c>
      <c r="S151" s="270">
        <f t="shared" si="23"/>
        <v>8.2001173997864728E-3</v>
      </c>
      <c r="T151" s="270">
        <f t="shared" si="23"/>
        <v>8.2063873025966742E-3</v>
      </c>
      <c r="U151" s="270">
        <f t="shared" si="23"/>
        <v>8.2091316185515031E-3</v>
      </c>
      <c r="V151" s="270">
        <f t="shared" si="23"/>
        <v>8.2068944123442674E-3</v>
      </c>
      <c r="W151" s="270">
        <f t="shared" si="23"/>
        <v>8.2049027023997044E-3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3.7332537291376276E-2</v>
      </c>
      <c r="C152" s="271">
        <f t="shared" si="24"/>
        <v>3.654387854762213E-2</v>
      </c>
      <c r="D152" s="271">
        <f t="shared" si="24"/>
        <v>3.9766745280122175E-2</v>
      </c>
      <c r="E152" s="271">
        <f t="shared" si="24"/>
        <v>3.7738165708097883E-2</v>
      </c>
      <c r="F152" s="271">
        <f t="shared" si="24"/>
        <v>3.6475169672222682E-2</v>
      </c>
      <c r="G152" s="271">
        <f t="shared" si="24"/>
        <v>3.6732757369650218E-2</v>
      </c>
      <c r="H152" s="271">
        <f t="shared" si="24"/>
        <v>3.6737247566941793E-2</v>
      </c>
      <c r="I152" s="271">
        <f t="shared" si="24"/>
        <v>3.7303176812819597E-2</v>
      </c>
      <c r="J152" s="271">
        <f t="shared" si="24"/>
        <v>3.9567676488136444E-2</v>
      </c>
      <c r="K152" s="271">
        <f t="shared" si="24"/>
        <v>3.908796000813012E-2</v>
      </c>
      <c r="L152" s="271">
        <f t="shared" si="24"/>
        <v>3.7678559981066284E-2</v>
      </c>
      <c r="M152" s="271">
        <f t="shared" si="24"/>
        <v>3.7352163511954528E-2</v>
      </c>
      <c r="N152" s="271">
        <f t="shared" si="24"/>
        <v>3.7711722521345539E-2</v>
      </c>
      <c r="O152" s="271">
        <f t="shared" si="24"/>
        <v>4.2215927107604904E-2</v>
      </c>
      <c r="P152" s="271">
        <f t="shared" si="24"/>
        <v>3.9323070118085043E-2</v>
      </c>
      <c r="Q152" s="271">
        <f t="shared" si="24"/>
        <v>3.668408028026756E-2</v>
      </c>
      <c r="R152" s="271">
        <f t="shared" si="24"/>
        <v>3.8629484034329024E-2</v>
      </c>
      <c r="S152" s="271">
        <f t="shared" si="24"/>
        <v>3.8146592967824022E-2</v>
      </c>
      <c r="T152" s="271">
        <f t="shared" si="24"/>
        <v>3.8204964991277422E-2</v>
      </c>
      <c r="U152" s="271">
        <f t="shared" si="24"/>
        <v>3.7532595864101417E-2</v>
      </c>
      <c r="V152" s="271">
        <f t="shared" si="24"/>
        <v>3.6371673892608335E-2</v>
      </c>
      <c r="W152" s="271">
        <f t="shared" si="24"/>
        <v>3.7410940630576497E-2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0.16327601842531711</v>
      </c>
      <c r="C153" s="271">
        <f t="shared" si="25"/>
        <v>0.16556081495185077</v>
      </c>
      <c r="D153" s="271">
        <f t="shared" si="25"/>
        <v>0.16308723966250693</v>
      </c>
      <c r="E153" s="271">
        <f t="shared" si="25"/>
        <v>0.16073515602894328</v>
      </c>
      <c r="F153" s="271">
        <f t="shared" si="25"/>
        <v>0.16110249405922936</v>
      </c>
      <c r="G153" s="271">
        <f t="shared" si="25"/>
        <v>0.16125553036361279</v>
      </c>
      <c r="H153" s="271">
        <f t="shared" si="25"/>
        <v>0.16278163532495815</v>
      </c>
      <c r="I153" s="271">
        <f t="shared" si="25"/>
        <v>0.15753763835686252</v>
      </c>
      <c r="J153" s="271">
        <f t="shared" si="25"/>
        <v>0.15523491194327277</v>
      </c>
      <c r="K153" s="271">
        <f t="shared" si="25"/>
        <v>0.15519640981402857</v>
      </c>
      <c r="L153" s="271">
        <f t="shared" si="25"/>
        <v>0.15610556401161943</v>
      </c>
      <c r="M153" s="271">
        <f t="shared" si="25"/>
        <v>0.15710350289798031</v>
      </c>
      <c r="N153" s="271">
        <f t="shared" si="25"/>
        <v>0.15669903335346053</v>
      </c>
      <c r="O153" s="271">
        <f t="shared" si="25"/>
        <v>0.15338133952018537</v>
      </c>
      <c r="P153" s="271">
        <f t="shared" si="25"/>
        <v>0.15501311040244467</v>
      </c>
      <c r="Q153" s="271">
        <f t="shared" si="25"/>
        <v>0.15671670962375475</v>
      </c>
      <c r="R153" s="271">
        <f t="shared" si="25"/>
        <v>0.15554694486243523</v>
      </c>
      <c r="S153" s="271">
        <f t="shared" si="25"/>
        <v>0.15572160365253707</v>
      </c>
      <c r="T153" s="271">
        <f t="shared" si="25"/>
        <v>0.15568530242706566</v>
      </c>
      <c r="U153" s="271">
        <f t="shared" si="25"/>
        <v>0.15608187050614158</v>
      </c>
      <c r="V153" s="271">
        <f t="shared" si="25"/>
        <v>0.15678297993328336</v>
      </c>
      <c r="W153" s="271">
        <f t="shared" si="25"/>
        <v>0.15617163037179924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0.12929532541381716</v>
      </c>
      <c r="C154" s="320">
        <f t="shared" si="26"/>
        <v>0.12935397461107315</v>
      </c>
      <c r="D154" s="320">
        <f t="shared" si="26"/>
        <v>0.12782936786782911</v>
      </c>
      <c r="E154" s="320">
        <f t="shared" si="26"/>
        <v>0.1295196978141491</v>
      </c>
      <c r="F154" s="320">
        <f t="shared" si="26"/>
        <v>0.13022867054338305</v>
      </c>
      <c r="G154" s="320">
        <f t="shared" si="26"/>
        <v>0.13004089473252331</v>
      </c>
      <c r="H154" s="320">
        <f t="shared" si="26"/>
        <v>0.12975397186028059</v>
      </c>
      <c r="I154" s="320">
        <f t="shared" si="26"/>
        <v>0.13038467339274587</v>
      </c>
      <c r="J154" s="320">
        <f t="shared" si="26"/>
        <v>0.12941879001441164</v>
      </c>
      <c r="K154" s="320">
        <f t="shared" si="26"/>
        <v>0.12972278739362988</v>
      </c>
      <c r="L154" s="320">
        <f t="shared" si="26"/>
        <v>0.13042124139795849</v>
      </c>
      <c r="M154" s="320">
        <f t="shared" si="26"/>
        <v>0.13043670532777077</v>
      </c>
      <c r="N154" s="320">
        <f t="shared" si="26"/>
        <v>0.13029153179599662</v>
      </c>
      <c r="O154" s="320">
        <f t="shared" si="26"/>
        <v>0.12813008373205659</v>
      </c>
      <c r="P154" s="320">
        <f t="shared" si="26"/>
        <v>0.12961185585411705</v>
      </c>
      <c r="Q154" s="320">
        <f t="shared" si="26"/>
        <v>0.13091813890169565</v>
      </c>
      <c r="R154" s="320">
        <f t="shared" si="26"/>
        <v>0.1299384714249758</v>
      </c>
      <c r="S154" s="320">
        <f t="shared" si="26"/>
        <v>0.1302042517151264</v>
      </c>
      <c r="T154" s="320">
        <f t="shared" si="26"/>
        <v>0.13017389899727619</v>
      </c>
      <c r="U154" s="320">
        <f t="shared" si="26"/>
        <v>0.13050370884315579</v>
      </c>
      <c r="V154" s="320">
        <f t="shared" si="26"/>
        <v>0.13109031516946634</v>
      </c>
      <c r="W154" s="320">
        <f t="shared" si="26"/>
        <v>0.13057192160337766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3.3980693011499911E-2</v>
      </c>
      <c r="C155" s="320">
        <f t="shared" si="27"/>
        <v>3.6206840340777598E-2</v>
      </c>
      <c r="D155" s="320">
        <f t="shared" si="27"/>
        <v>3.5257871794677834E-2</v>
      </c>
      <c r="E155" s="320">
        <f t="shared" si="27"/>
        <v>3.1215458214794174E-2</v>
      </c>
      <c r="F155" s="320">
        <f t="shared" si="27"/>
        <v>3.0873823515846281E-2</v>
      </c>
      <c r="G155" s="320">
        <f t="shared" si="27"/>
        <v>3.1214635631089501E-2</v>
      </c>
      <c r="H155" s="320">
        <f t="shared" si="27"/>
        <v>3.3027663464677545E-2</v>
      </c>
      <c r="I155" s="320">
        <f t="shared" si="27"/>
        <v>2.715296496411666E-2</v>
      </c>
      <c r="J155" s="320">
        <f t="shared" si="27"/>
        <v>2.5816121928861114E-2</v>
      </c>
      <c r="K155" s="320">
        <f t="shared" si="27"/>
        <v>2.5473622420398693E-2</v>
      </c>
      <c r="L155" s="320">
        <f t="shared" si="27"/>
        <v>2.5684322613660951E-2</v>
      </c>
      <c r="M155" s="320">
        <f t="shared" si="27"/>
        <v>2.6666797570209531E-2</v>
      </c>
      <c r="N155" s="320">
        <f t="shared" si="27"/>
        <v>2.6407501557463929E-2</v>
      </c>
      <c r="O155" s="320">
        <f t="shared" si="27"/>
        <v>2.5251255788128795E-2</v>
      </c>
      <c r="P155" s="320">
        <f t="shared" si="27"/>
        <v>2.5401254548327607E-2</v>
      </c>
      <c r="Q155" s="320">
        <f t="shared" si="27"/>
        <v>2.5798570722059117E-2</v>
      </c>
      <c r="R155" s="320">
        <f t="shared" si="27"/>
        <v>2.5608473437459447E-2</v>
      </c>
      <c r="S155" s="320">
        <f t="shared" si="27"/>
        <v>2.5517351937410677E-2</v>
      </c>
      <c r="T155" s="320">
        <f t="shared" si="27"/>
        <v>2.5511403429789466E-2</v>
      </c>
      <c r="U155" s="320">
        <f t="shared" si="27"/>
        <v>2.5578161662985814E-2</v>
      </c>
      <c r="V155" s="320">
        <f t="shared" si="27"/>
        <v>2.5692664763816996E-2</v>
      </c>
      <c r="W155" s="320">
        <f t="shared" si="27"/>
        <v>2.5599708768421575E-2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0.65337908261348165</v>
      </c>
      <c r="C157" s="271">
        <f t="shared" si="29"/>
        <v>0.65287822859482691</v>
      </c>
      <c r="D157" s="271">
        <f t="shared" si="29"/>
        <v>0.64879886023521283</v>
      </c>
      <c r="E157" s="271">
        <f t="shared" si="29"/>
        <v>0.6548502283060248</v>
      </c>
      <c r="F157" s="271">
        <f t="shared" si="29"/>
        <v>0.65698047154559192</v>
      </c>
      <c r="G157" s="271">
        <f t="shared" si="29"/>
        <v>0.65634013731495922</v>
      </c>
      <c r="H157" s="271">
        <f t="shared" si="29"/>
        <v>0.6549766348537549</v>
      </c>
      <c r="I157" s="271">
        <f t="shared" si="29"/>
        <v>0.65854365002377724</v>
      </c>
      <c r="J157" s="271">
        <f t="shared" si="29"/>
        <v>0.65617965639771669</v>
      </c>
      <c r="K157" s="271">
        <f t="shared" si="29"/>
        <v>0.65715427057181086</v>
      </c>
      <c r="L157" s="271">
        <f t="shared" si="29"/>
        <v>0.65908947995385092</v>
      </c>
      <c r="M157" s="271">
        <f t="shared" si="29"/>
        <v>0.65884019797504945</v>
      </c>
      <c r="N157" s="271">
        <f t="shared" si="29"/>
        <v>0.65850388908991475</v>
      </c>
      <c r="O157" s="271">
        <f t="shared" si="29"/>
        <v>0.65265632578341048</v>
      </c>
      <c r="P157" s="271">
        <f t="shared" si="29"/>
        <v>0.65685805818328635</v>
      </c>
      <c r="Q157" s="271">
        <f t="shared" si="29"/>
        <v>0.66047435320831738</v>
      </c>
      <c r="R157" s="271">
        <f t="shared" si="29"/>
        <v>0.65772981361695348</v>
      </c>
      <c r="S157" s="271">
        <f t="shared" si="29"/>
        <v>0.65851812526414155</v>
      </c>
      <c r="T157" s="271">
        <f t="shared" si="29"/>
        <v>0.65843118044168591</v>
      </c>
      <c r="U157" s="271">
        <f t="shared" si="29"/>
        <v>0.65938983599388723</v>
      </c>
      <c r="V157" s="271">
        <f t="shared" si="29"/>
        <v>0.66102651211178309</v>
      </c>
      <c r="W157" s="271">
        <f t="shared" si="29"/>
        <v>0.65954546009451287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0.6164340554580241</v>
      </c>
      <c r="C158" s="320">
        <f t="shared" si="30"/>
        <v>0.61671367393918841</v>
      </c>
      <c r="D158" s="320">
        <f t="shared" si="30"/>
        <v>0.60944489206553121</v>
      </c>
      <c r="E158" s="320">
        <f t="shared" si="30"/>
        <v>0.61750378313941412</v>
      </c>
      <c r="F158" s="320">
        <f t="shared" si="30"/>
        <v>0.62088391257017306</v>
      </c>
      <c r="G158" s="320">
        <f t="shared" si="30"/>
        <v>0.61998866439136435</v>
      </c>
      <c r="H158" s="320">
        <f t="shared" si="30"/>
        <v>0.61862071834092391</v>
      </c>
      <c r="I158" s="320">
        <f t="shared" si="30"/>
        <v>0.62162767858636836</v>
      </c>
      <c r="J158" s="320">
        <f t="shared" si="30"/>
        <v>0.61702269069449789</v>
      </c>
      <c r="K158" s="320">
        <f t="shared" si="30"/>
        <v>0.61847204191211058</v>
      </c>
      <c r="L158" s="320">
        <f t="shared" si="30"/>
        <v>0.62180202180938171</v>
      </c>
      <c r="M158" s="320">
        <f t="shared" si="30"/>
        <v>0.62187574831834158</v>
      </c>
      <c r="N158" s="320">
        <f t="shared" si="30"/>
        <v>0.62118361263091204</v>
      </c>
      <c r="O158" s="320">
        <f t="shared" si="30"/>
        <v>0.61087859818857171</v>
      </c>
      <c r="P158" s="320">
        <f t="shared" si="30"/>
        <v>0.61794315984648884</v>
      </c>
      <c r="Q158" s="320">
        <f t="shared" si="30"/>
        <v>0.62417105210800516</v>
      </c>
      <c r="R158" s="320">
        <f t="shared" si="30"/>
        <v>0.61950130197010989</v>
      </c>
      <c r="S158" s="320">
        <f t="shared" si="30"/>
        <v>0.62076749229524364</v>
      </c>
      <c r="T158" s="320">
        <f t="shared" si="30"/>
        <v>0.62062278134843452</v>
      </c>
      <c r="U158" s="320">
        <f t="shared" si="30"/>
        <v>0.62224682686510913</v>
      </c>
      <c r="V158" s="320">
        <f t="shared" si="30"/>
        <v>0.62503237463422501</v>
      </c>
      <c r="W158" s="320">
        <f t="shared" si="30"/>
        <v>0.62252284342315334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3.6945027155457465E-2</v>
      </c>
      <c r="C159" s="320">
        <f t="shared" si="31"/>
        <v>3.6164554655638496E-2</v>
      </c>
      <c r="D159" s="320">
        <f t="shared" si="31"/>
        <v>3.9353968169681619E-2</v>
      </c>
      <c r="E159" s="320">
        <f t="shared" si="31"/>
        <v>3.7346445166610641E-2</v>
      </c>
      <c r="F159" s="320">
        <f t="shared" si="31"/>
        <v>3.6096558975418816E-2</v>
      </c>
      <c r="G159" s="320">
        <f t="shared" si="31"/>
        <v>3.6351472923594808E-2</v>
      </c>
      <c r="H159" s="320">
        <f t="shared" si="31"/>
        <v>3.6355916512831071E-2</v>
      </c>
      <c r="I159" s="320">
        <f t="shared" si="31"/>
        <v>3.6915971437408941E-2</v>
      </c>
      <c r="J159" s="320">
        <f t="shared" si="31"/>
        <v>3.9156965703218777E-2</v>
      </c>
      <c r="K159" s="320">
        <f t="shared" si="31"/>
        <v>3.8682228659700238E-2</v>
      </c>
      <c r="L159" s="320">
        <f t="shared" si="31"/>
        <v>3.7287458144469147E-2</v>
      </c>
      <c r="M159" s="320">
        <f t="shared" si="31"/>
        <v>3.6964449656707872E-2</v>
      </c>
      <c r="N159" s="320">
        <f t="shared" si="31"/>
        <v>3.7320276459002641E-2</v>
      </c>
      <c r="O159" s="320">
        <f t="shared" si="31"/>
        <v>4.1777727594838741E-2</v>
      </c>
      <c r="P159" s="320">
        <f t="shared" si="31"/>
        <v>3.8914898336797524E-2</v>
      </c>
      <c r="Q159" s="320">
        <f t="shared" si="31"/>
        <v>3.6303301100312206E-2</v>
      </c>
      <c r="R159" s="320">
        <f t="shared" si="31"/>
        <v>3.8228511646843509E-2</v>
      </c>
      <c r="S159" s="320">
        <f t="shared" si="31"/>
        <v>3.7750632968897947E-2</v>
      </c>
      <c r="T159" s="320">
        <f t="shared" si="31"/>
        <v>3.7808399093251427E-2</v>
      </c>
      <c r="U159" s="320">
        <f t="shared" si="31"/>
        <v>3.714300912877809E-2</v>
      </c>
      <c r="V159" s="320">
        <f t="shared" si="31"/>
        <v>3.5994137477558009E-2</v>
      </c>
      <c r="W159" s="320">
        <f t="shared" si="31"/>
        <v>3.7022616671359455E-2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0.10795433710579205</v>
      </c>
      <c r="C160" s="271">
        <f t="shared" si="32"/>
        <v>0.10716024342496032</v>
      </c>
      <c r="D160" s="271">
        <f t="shared" si="32"/>
        <v>0.10972073756714093</v>
      </c>
      <c r="E160" s="271">
        <f t="shared" si="32"/>
        <v>0.10849837211486547</v>
      </c>
      <c r="F160" s="271">
        <f t="shared" si="32"/>
        <v>0.10755435549324824</v>
      </c>
      <c r="G160" s="271">
        <f t="shared" si="32"/>
        <v>0.10772388163166989</v>
      </c>
      <c r="H160" s="271">
        <f t="shared" si="32"/>
        <v>0.1075757151518338</v>
      </c>
      <c r="I160" s="271">
        <f t="shared" si="32"/>
        <v>0.10850398911538525</v>
      </c>
      <c r="J160" s="271">
        <f t="shared" si="32"/>
        <v>0.11035921519964144</v>
      </c>
      <c r="K160" s="271">
        <f t="shared" si="32"/>
        <v>0.11001914873050525</v>
      </c>
      <c r="L160" s="271">
        <f t="shared" si="32"/>
        <v>0.10891631450910084</v>
      </c>
      <c r="M160" s="271">
        <f t="shared" si="32"/>
        <v>0.10858297561432725</v>
      </c>
      <c r="N160" s="271">
        <f t="shared" si="32"/>
        <v>0.10888191337392034</v>
      </c>
      <c r="O160" s="271">
        <f t="shared" si="32"/>
        <v>0.11244404892242393</v>
      </c>
      <c r="P160" s="271">
        <f t="shared" si="32"/>
        <v>0.11020609256989063</v>
      </c>
      <c r="Q160" s="271">
        <f t="shared" si="32"/>
        <v>0.10814031483553618</v>
      </c>
      <c r="R160" s="271">
        <f t="shared" si="32"/>
        <v>0.10965425949562352</v>
      </c>
      <c r="S160" s="271">
        <f t="shared" si="32"/>
        <v>0.10929050964983346</v>
      </c>
      <c r="T160" s="271">
        <f t="shared" si="32"/>
        <v>0.10933542546174281</v>
      </c>
      <c r="U160" s="271">
        <f t="shared" si="32"/>
        <v>0.10880749801123783</v>
      </c>
      <c r="V160" s="271">
        <f t="shared" si="32"/>
        <v>0.1079051092434474</v>
      </c>
      <c r="W160" s="271">
        <f t="shared" si="32"/>
        <v>0.10871652649331628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6.8885402731095877E-2</v>
      </c>
      <c r="C161" s="320">
        <f t="shared" si="33"/>
        <v>6.8916649596053342E-2</v>
      </c>
      <c r="D161" s="320">
        <f t="shared" si="33"/>
        <v>6.8104376227478114E-2</v>
      </c>
      <c r="E161" s="320">
        <f t="shared" si="33"/>
        <v>6.9004942885460635E-2</v>
      </c>
      <c r="F161" s="320">
        <f t="shared" si="33"/>
        <v>6.9382666301387216E-2</v>
      </c>
      <c r="G161" s="320">
        <f t="shared" si="33"/>
        <v>6.9282623919245154E-2</v>
      </c>
      <c r="H161" s="320">
        <f t="shared" si="33"/>
        <v>6.912975839573185E-2</v>
      </c>
      <c r="I161" s="320">
        <f t="shared" si="33"/>
        <v>6.9465780822899559E-2</v>
      </c>
      <c r="J161" s="320">
        <f t="shared" si="33"/>
        <v>6.8951181665545092E-2</v>
      </c>
      <c r="K161" s="320">
        <f t="shared" si="33"/>
        <v>6.9113144070834104E-2</v>
      </c>
      <c r="L161" s="320">
        <f t="shared" si="33"/>
        <v>6.9485263366124414E-2</v>
      </c>
      <c r="M161" s="320">
        <f t="shared" si="33"/>
        <v>6.9493502171584065E-2</v>
      </c>
      <c r="N161" s="320">
        <f t="shared" si="33"/>
        <v>6.9416157246930732E-2</v>
      </c>
      <c r="O161" s="320">
        <f t="shared" si="33"/>
        <v>6.826459032144197E-2</v>
      </c>
      <c r="P161" s="320">
        <f t="shared" si="33"/>
        <v>6.9054042446313149E-2</v>
      </c>
      <c r="Q161" s="320">
        <f t="shared" si="33"/>
        <v>6.9749998263163068E-2</v>
      </c>
      <c r="R161" s="320">
        <f t="shared" si="33"/>
        <v>6.9228055273651196E-2</v>
      </c>
      <c r="S161" s="320">
        <f t="shared" si="33"/>
        <v>6.9369656543971023E-2</v>
      </c>
      <c r="T161" s="320">
        <f t="shared" si="33"/>
        <v>6.9353485354591932E-2</v>
      </c>
      <c r="U161" s="320">
        <f t="shared" si="33"/>
        <v>6.9529200013922321E-2</v>
      </c>
      <c r="V161" s="320">
        <f t="shared" si="33"/>
        <v>6.984172958839209E-2</v>
      </c>
      <c r="W161" s="320">
        <f t="shared" si="33"/>
        <v>6.9565542112480339E-2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3.9068934374696183E-2</v>
      </c>
      <c r="C162" s="328">
        <f t="shared" si="34"/>
        <v>3.8243593828906977E-2</v>
      </c>
      <c r="D162" s="328">
        <f t="shared" si="34"/>
        <v>4.1616361339662823E-2</v>
      </c>
      <c r="E162" s="328">
        <f t="shared" si="34"/>
        <v>3.9493429229404846E-2</v>
      </c>
      <c r="F162" s="328">
        <f t="shared" si="34"/>
        <v>3.8171689191861029E-2</v>
      </c>
      <c r="G162" s="328">
        <f t="shared" si="34"/>
        <v>3.844125771242473E-2</v>
      </c>
      <c r="H162" s="328">
        <f t="shared" si="34"/>
        <v>3.8445956756101962E-2</v>
      </c>
      <c r="I162" s="328">
        <f t="shared" si="34"/>
        <v>3.9038208292485693E-2</v>
      </c>
      <c r="J162" s="328">
        <f t="shared" si="34"/>
        <v>4.1408033534096347E-2</v>
      </c>
      <c r="K162" s="328">
        <f t="shared" si="34"/>
        <v>4.0906004659671147E-2</v>
      </c>
      <c r="L162" s="328">
        <f t="shared" si="34"/>
        <v>3.9431051142976417E-2</v>
      </c>
      <c r="M162" s="328">
        <f t="shared" si="34"/>
        <v>3.9089473442743196E-2</v>
      </c>
      <c r="N162" s="328">
        <f t="shared" si="34"/>
        <v>3.9465756126989597E-2</v>
      </c>
      <c r="O162" s="328">
        <f t="shared" si="34"/>
        <v>4.417945860098197E-2</v>
      </c>
      <c r="P162" s="328">
        <f t="shared" si="34"/>
        <v>4.115205012357747E-2</v>
      </c>
      <c r="Q162" s="328">
        <f t="shared" si="34"/>
        <v>3.8390316572373115E-2</v>
      </c>
      <c r="R162" s="328">
        <f t="shared" si="34"/>
        <v>4.0426204221972316E-2</v>
      </c>
      <c r="S162" s="328">
        <f t="shared" si="34"/>
        <v>3.9920853105862436E-2</v>
      </c>
      <c r="T162" s="328">
        <f t="shared" si="34"/>
        <v>3.9981940107150879E-2</v>
      </c>
      <c r="U162" s="328">
        <f t="shared" si="34"/>
        <v>3.9278297997315526E-2</v>
      </c>
      <c r="V162" s="328">
        <f t="shared" si="34"/>
        <v>3.806337965505531E-2</v>
      </c>
      <c r="W162" s="328">
        <f t="shared" si="34"/>
        <v>3.915098438083596E-2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0.99999999999999956</v>
      </c>
      <c r="C165" s="234">
        <f t="shared" si="35"/>
        <v>0.99999999999999956</v>
      </c>
      <c r="D165" s="234">
        <f t="shared" si="35"/>
        <v>0.99999999999999989</v>
      </c>
      <c r="E165" s="234">
        <f t="shared" si="35"/>
        <v>0.99999999999999944</v>
      </c>
      <c r="F165" s="234">
        <f t="shared" si="35"/>
        <v>0.99999999999999989</v>
      </c>
      <c r="G165" s="234">
        <f t="shared" si="35"/>
        <v>1.0000000000000002</v>
      </c>
      <c r="H165" s="234">
        <f t="shared" si="35"/>
        <v>0.99999999999999967</v>
      </c>
      <c r="I165" s="234">
        <f t="shared" si="35"/>
        <v>0.99999999999999989</v>
      </c>
      <c r="J165" s="234">
        <f t="shared" si="35"/>
        <v>0.99999999999999967</v>
      </c>
      <c r="K165" s="234">
        <f t="shared" si="35"/>
        <v>1.0000000000000004</v>
      </c>
      <c r="L165" s="234">
        <f t="shared" si="35"/>
        <v>1.0000000000000002</v>
      </c>
      <c r="M165" s="234">
        <f t="shared" si="35"/>
        <v>0.99999999999999989</v>
      </c>
      <c r="N165" s="234">
        <f t="shared" si="35"/>
        <v>1.0000000000000004</v>
      </c>
      <c r="O165" s="234">
        <f t="shared" si="35"/>
        <v>1.0000000000000002</v>
      </c>
      <c r="P165" s="234">
        <f t="shared" si="35"/>
        <v>0.99999999999999989</v>
      </c>
      <c r="Q165" s="234">
        <f t="shared" si="35"/>
        <v>0.99999999999999967</v>
      </c>
      <c r="R165" s="234">
        <f t="shared" si="35"/>
        <v>1.0000000000000002</v>
      </c>
      <c r="S165" s="234">
        <f t="shared" si="35"/>
        <v>0.99999999999999967</v>
      </c>
      <c r="T165" s="234">
        <f t="shared" si="35"/>
        <v>1.0000000000000002</v>
      </c>
      <c r="U165" s="234">
        <f t="shared" si="35"/>
        <v>0.99999999999999967</v>
      </c>
      <c r="V165" s="234">
        <f t="shared" si="35"/>
        <v>0.99999999999999967</v>
      </c>
      <c r="W165" s="234">
        <f t="shared" si="35"/>
        <v>0.99999999999999978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8.4901072430531351E-3</v>
      </c>
      <c r="C166" s="268">
        <f t="shared" si="36"/>
        <v>8.4901072430537562E-3</v>
      </c>
      <c r="D166" s="268">
        <f t="shared" si="36"/>
        <v>8.490107243053005E-3</v>
      </c>
      <c r="E166" s="268">
        <f t="shared" si="36"/>
        <v>8.4901072430525904E-3</v>
      </c>
      <c r="F166" s="268">
        <f t="shared" si="36"/>
        <v>8.4901072430533398E-3</v>
      </c>
      <c r="G166" s="268">
        <f t="shared" si="36"/>
        <v>8.4901072430533762E-3</v>
      </c>
      <c r="H166" s="268">
        <f t="shared" si="36"/>
        <v>8.490107243053208E-3</v>
      </c>
      <c r="I166" s="268">
        <f t="shared" si="36"/>
        <v>8.4901072430531681E-3</v>
      </c>
      <c r="J166" s="268">
        <f t="shared" si="36"/>
        <v>8.4901072430536313E-3</v>
      </c>
      <c r="K166" s="268">
        <f t="shared" si="36"/>
        <v>8.490107243053286E-3</v>
      </c>
      <c r="L166" s="268">
        <f t="shared" si="36"/>
        <v>8.4901072430526043E-3</v>
      </c>
      <c r="M166" s="268">
        <f t="shared" si="36"/>
        <v>8.4901072430526719E-3</v>
      </c>
      <c r="N166" s="268">
        <f t="shared" si="36"/>
        <v>8.4901072430539522E-3</v>
      </c>
      <c r="O166" s="268">
        <f t="shared" si="36"/>
        <v>8.4901072430538359E-3</v>
      </c>
      <c r="P166" s="268">
        <f t="shared" si="36"/>
        <v>8.49010724305309E-3</v>
      </c>
      <c r="Q166" s="268">
        <f t="shared" si="36"/>
        <v>8.490107243053319E-3</v>
      </c>
      <c r="R166" s="268">
        <f t="shared" si="36"/>
        <v>8.4901072430539851E-3</v>
      </c>
      <c r="S166" s="268">
        <f t="shared" si="36"/>
        <v>8.4901072430543408E-3</v>
      </c>
      <c r="T166" s="268">
        <f t="shared" si="36"/>
        <v>8.4901072430548109E-3</v>
      </c>
      <c r="U166" s="268">
        <f t="shared" si="36"/>
        <v>8.4901072430528975E-3</v>
      </c>
      <c r="V166" s="268">
        <f t="shared" si="36"/>
        <v>8.4901072430531351E-3</v>
      </c>
      <c r="W166" s="268">
        <f t="shared" si="36"/>
        <v>8.4901072430547345E-3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9.5190184158622584E-3</v>
      </c>
      <c r="C167" s="269">
        <f t="shared" si="37"/>
        <v>9.5190184158629506E-3</v>
      </c>
      <c r="D167" s="269">
        <f t="shared" si="37"/>
        <v>9.5190184158621093E-3</v>
      </c>
      <c r="E167" s="269">
        <f t="shared" si="37"/>
        <v>9.5190184158616426E-3</v>
      </c>
      <c r="F167" s="269">
        <f t="shared" si="37"/>
        <v>9.5190184158624857E-3</v>
      </c>
      <c r="G167" s="269">
        <f t="shared" si="37"/>
        <v>9.5190184158625256E-3</v>
      </c>
      <c r="H167" s="269">
        <f t="shared" si="37"/>
        <v>9.5190184158623365E-3</v>
      </c>
      <c r="I167" s="269">
        <f t="shared" si="37"/>
        <v>9.5190184158622931E-3</v>
      </c>
      <c r="J167" s="269">
        <f t="shared" si="37"/>
        <v>9.5190184158628066E-3</v>
      </c>
      <c r="K167" s="269">
        <f t="shared" si="37"/>
        <v>9.5190184158624198E-3</v>
      </c>
      <c r="L167" s="269">
        <f t="shared" si="37"/>
        <v>9.5190184158616617E-3</v>
      </c>
      <c r="M167" s="269">
        <f t="shared" si="37"/>
        <v>9.5190184158617346E-3</v>
      </c>
      <c r="N167" s="269">
        <f t="shared" si="37"/>
        <v>9.5190184158631726E-3</v>
      </c>
      <c r="O167" s="269">
        <f t="shared" si="37"/>
        <v>9.5190184158630408E-3</v>
      </c>
      <c r="P167" s="269">
        <f t="shared" si="37"/>
        <v>9.5190184158622047E-3</v>
      </c>
      <c r="Q167" s="269">
        <f t="shared" si="37"/>
        <v>9.5190184158624562E-3</v>
      </c>
      <c r="R167" s="269">
        <f t="shared" si="37"/>
        <v>9.5190184158632091E-3</v>
      </c>
      <c r="S167" s="269">
        <f t="shared" si="37"/>
        <v>9.5190184158636029E-3</v>
      </c>
      <c r="T167" s="269">
        <f t="shared" si="37"/>
        <v>9.5190184158641319E-3</v>
      </c>
      <c r="U167" s="269">
        <f t="shared" si="37"/>
        <v>9.5190184158619896E-3</v>
      </c>
      <c r="V167" s="269">
        <f t="shared" si="37"/>
        <v>9.519018415862255E-3</v>
      </c>
      <c r="W167" s="269">
        <f t="shared" si="37"/>
        <v>9.5190184158640504E-3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1.4876287375607524E-2</v>
      </c>
      <c r="C168" s="269">
        <f t="shared" si="38"/>
        <v>1.462806366269106E-2</v>
      </c>
      <c r="D168" s="269">
        <f t="shared" si="38"/>
        <v>1.5746998117653701E-2</v>
      </c>
      <c r="E168" s="269">
        <f t="shared" si="38"/>
        <v>1.4980399478616414E-2</v>
      </c>
      <c r="F168" s="269">
        <f t="shared" si="38"/>
        <v>1.4530737088420736E-2</v>
      </c>
      <c r="G168" s="269">
        <f t="shared" si="38"/>
        <v>1.4626412648585069E-2</v>
      </c>
      <c r="H168" s="269">
        <f t="shared" si="38"/>
        <v>1.4652868072945217E-2</v>
      </c>
      <c r="I168" s="269">
        <f t="shared" si="38"/>
        <v>1.4771456334296889E-2</v>
      </c>
      <c r="J168" s="269">
        <f t="shared" si="38"/>
        <v>1.5541068370291341E-2</v>
      </c>
      <c r="K168" s="269">
        <f t="shared" si="38"/>
        <v>1.5370189985441261E-2</v>
      </c>
      <c r="L168" s="269">
        <f t="shared" si="38"/>
        <v>1.4882655805437364E-2</v>
      </c>
      <c r="M168" s="269">
        <f t="shared" si="38"/>
        <v>1.478195606796282E-2</v>
      </c>
      <c r="N168" s="269">
        <f t="shared" si="38"/>
        <v>1.4904262978184864E-2</v>
      </c>
      <c r="O168" s="269">
        <f t="shared" si="38"/>
        <v>1.6440407498416756E-2</v>
      </c>
      <c r="P168" s="269">
        <f t="shared" si="38"/>
        <v>1.5450560118762009E-2</v>
      </c>
      <c r="Q168" s="269">
        <f t="shared" si="38"/>
        <v>1.4535523682768815E-2</v>
      </c>
      <c r="R168" s="269">
        <f t="shared" si="38"/>
        <v>1.5213015198488307E-2</v>
      </c>
      <c r="S168" s="269">
        <f t="shared" si="38"/>
        <v>1.5043686458005179E-2</v>
      </c>
      <c r="T168" s="269">
        <f t="shared" si="38"/>
        <v>1.5063933936337655E-2</v>
      </c>
      <c r="U168" s="269">
        <f t="shared" si="38"/>
        <v>1.4830846420659401E-2</v>
      </c>
      <c r="V168" s="269">
        <f t="shared" si="38"/>
        <v>1.4424661344370121E-2</v>
      </c>
      <c r="W168" s="269">
        <f t="shared" si="38"/>
        <v>1.4787897270205037E-2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7.6201889364853753E-3</v>
      </c>
      <c r="C169" s="269">
        <f t="shared" si="39"/>
        <v>7.620188936485927E-3</v>
      </c>
      <c r="D169" s="269">
        <f t="shared" si="39"/>
        <v>7.6201889364852513E-3</v>
      </c>
      <c r="E169" s="269">
        <f t="shared" si="39"/>
        <v>7.6201889364848801E-3</v>
      </c>
      <c r="F169" s="269">
        <f t="shared" si="39"/>
        <v>7.6201889364855531E-3</v>
      </c>
      <c r="G169" s="269">
        <f t="shared" si="39"/>
        <v>7.620188936485593E-3</v>
      </c>
      <c r="H169" s="269">
        <f t="shared" si="39"/>
        <v>7.6201889364854386E-3</v>
      </c>
      <c r="I169" s="269">
        <f t="shared" si="39"/>
        <v>7.6201889364854013E-3</v>
      </c>
      <c r="J169" s="269">
        <f t="shared" si="39"/>
        <v>7.6201889364858151E-3</v>
      </c>
      <c r="K169" s="269">
        <f t="shared" si="39"/>
        <v>7.620188936485508E-3</v>
      </c>
      <c r="L169" s="269">
        <f t="shared" si="39"/>
        <v>7.6201889364848965E-3</v>
      </c>
      <c r="M169" s="269">
        <f t="shared" si="39"/>
        <v>7.6201889364849546E-3</v>
      </c>
      <c r="N169" s="269">
        <f t="shared" si="39"/>
        <v>7.6201889364861091E-3</v>
      </c>
      <c r="O169" s="269">
        <f t="shared" si="39"/>
        <v>7.6201889364859981E-3</v>
      </c>
      <c r="P169" s="269">
        <f t="shared" si="39"/>
        <v>7.6201889364853372E-3</v>
      </c>
      <c r="Q169" s="269">
        <f t="shared" si="39"/>
        <v>7.6201889364855349E-3</v>
      </c>
      <c r="R169" s="269">
        <f t="shared" si="39"/>
        <v>7.6201889364861343E-3</v>
      </c>
      <c r="S169" s="269">
        <f t="shared" si="39"/>
        <v>7.6201889364864517E-3</v>
      </c>
      <c r="T169" s="269">
        <f t="shared" si="39"/>
        <v>7.6201889364868759E-3</v>
      </c>
      <c r="U169" s="269">
        <f t="shared" si="39"/>
        <v>7.6201889364851593E-3</v>
      </c>
      <c r="V169" s="269">
        <f t="shared" si="39"/>
        <v>7.6201889364853736E-3</v>
      </c>
      <c r="W169" s="269">
        <f t="shared" si="39"/>
        <v>7.6201889364868099E-3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8.1074298601149578E-3</v>
      </c>
      <c r="C170" s="270">
        <f t="shared" si="40"/>
        <v>8.1279132115331821E-3</v>
      </c>
      <c r="D170" s="270">
        <f t="shared" si="40"/>
        <v>8.0542271920952136E-3</v>
      </c>
      <c r="E170" s="270">
        <f t="shared" si="40"/>
        <v>8.1011985915027413E-3</v>
      </c>
      <c r="F170" s="270">
        <f t="shared" si="40"/>
        <v>8.1357119895643995E-3</v>
      </c>
      <c r="G170" s="270">
        <f t="shared" si="40"/>
        <v>8.1316333921474197E-3</v>
      </c>
      <c r="H170" s="270">
        <f t="shared" si="40"/>
        <v>8.125393130585478E-3</v>
      </c>
      <c r="I170" s="270">
        <f t="shared" si="40"/>
        <v>8.116525687135747E-3</v>
      </c>
      <c r="J170" s="270">
        <f t="shared" si="40"/>
        <v>8.0663898930548369E-3</v>
      </c>
      <c r="K170" s="270">
        <f t="shared" si="40"/>
        <v>8.071830122539609E-3</v>
      </c>
      <c r="L170" s="270">
        <f t="shared" si="40"/>
        <v>8.1065473408030199E-3</v>
      </c>
      <c r="M170" s="270">
        <f t="shared" si="40"/>
        <v>8.1097867150865064E-3</v>
      </c>
      <c r="N170" s="270">
        <f t="shared" si="40"/>
        <v>8.0969117435466219E-3</v>
      </c>
      <c r="O170" s="270">
        <f t="shared" si="40"/>
        <v>8.0201172636071242E-3</v>
      </c>
      <c r="P170" s="270">
        <f t="shared" si="40"/>
        <v>8.0678106783663491E-3</v>
      </c>
      <c r="Q170" s="270">
        <f t="shared" si="40"/>
        <v>8.1397089214925566E-3</v>
      </c>
      <c r="R170" s="270">
        <f t="shared" si="40"/>
        <v>8.088842620685488E-3</v>
      </c>
      <c r="S170" s="270">
        <f t="shared" si="40"/>
        <v>8.0970130233332643E-3</v>
      </c>
      <c r="T170" s="270">
        <f t="shared" si="40"/>
        <v>8.1017130271257773E-3</v>
      </c>
      <c r="U170" s="270">
        <f t="shared" si="40"/>
        <v>8.1219592038668E-3</v>
      </c>
      <c r="V170" s="270">
        <f t="shared" si="40"/>
        <v>8.1494337384831039E-3</v>
      </c>
      <c r="W170" s="270">
        <f t="shared" si="40"/>
        <v>8.1205880961623383E-3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0.76028543389760428</v>
      </c>
      <c r="C171" s="271">
        <f t="shared" si="41"/>
        <v>0.76245921124035509</v>
      </c>
      <c r="D171" s="271">
        <f t="shared" si="41"/>
        <v>0.75264312225344043</v>
      </c>
      <c r="E171" s="271">
        <f t="shared" si="41"/>
        <v>0.7593715117925578</v>
      </c>
      <c r="F171" s="271">
        <f t="shared" si="41"/>
        <v>0.7633117469507622</v>
      </c>
      <c r="G171" s="271">
        <f t="shared" si="41"/>
        <v>0.76247036235829946</v>
      </c>
      <c r="H171" s="271">
        <f t="shared" si="41"/>
        <v>0.76224242750487803</v>
      </c>
      <c r="I171" s="271">
        <f t="shared" si="41"/>
        <v>0.76120306323699805</v>
      </c>
      <c r="J171" s="271">
        <f t="shared" si="41"/>
        <v>0.75445097509927306</v>
      </c>
      <c r="K171" s="271">
        <f t="shared" si="41"/>
        <v>0.75595540601477884</v>
      </c>
      <c r="L171" s="271">
        <f t="shared" si="41"/>
        <v>0.76022999289440685</v>
      </c>
      <c r="M171" s="271">
        <f t="shared" si="41"/>
        <v>0.76111653293053116</v>
      </c>
      <c r="N171" s="271">
        <f t="shared" si="41"/>
        <v>0.76004801830042978</v>
      </c>
      <c r="O171" s="271">
        <f t="shared" si="41"/>
        <v>0.74654937985842562</v>
      </c>
      <c r="P171" s="271">
        <f t="shared" si="41"/>
        <v>0.75524916706226652</v>
      </c>
      <c r="Q171" s="271">
        <f t="shared" si="41"/>
        <v>0.76326577616981595</v>
      </c>
      <c r="R171" s="271">
        <f t="shared" si="41"/>
        <v>0.75732810721638311</v>
      </c>
      <c r="S171" s="271">
        <f t="shared" si="41"/>
        <v>0.75881632989421355</v>
      </c>
      <c r="T171" s="271">
        <f t="shared" si="41"/>
        <v>0.75863313684256783</v>
      </c>
      <c r="U171" s="271">
        <f t="shared" si="41"/>
        <v>0.76067342771539925</v>
      </c>
      <c r="V171" s="271">
        <f t="shared" si="41"/>
        <v>0.76423610242005391</v>
      </c>
      <c r="W171" s="271">
        <f t="shared" si="41"/>
        <v>0.76105408360359494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0.68551906006487384</v>
      </c>
      <c r="C172" s="320">
        <f t="shared" si="42"/>
        <v>0.68894037897800942</v>
      </c>
      <c r="D172" s="320">
        <f t="shared" si="42"/>
        <v>0.6735006643080339</v>
      </c>
      <c r="E172" s="320">
        <f t="shared" si="42"/>
        <v>0.68408188345300469</v>
      </c>
      <c r="F172" s="320">
        <f t="shared" si="42"/>
        <v>0.69028206597005193</v>
      </c>
      <c r="G172" s="320">
        <f t="shared" si="42"/>
        <v>0.68895982788791865</v>
      </c>
      <c r="H172" s="320">
        <f t="shared" si="42"/>
        <v>0.68859893135543893</v>
      </c>
      <c r="I172" s="320">
        <f t="shared" si="42"/>
        <v>0.68696355720575664</v>
      </c>
      <c r="J172" s="320">
        <f t="shared" si="42"/>
        <v>0.67634349450310893</v>
      </c>
      <c r="K172" s="320">
        <f t="shared" si="42"/>
        <v>0.67870673897061584</v>
      </c>
      <c r="L172" s="320">
        <f t="shared" si="42"/>
        <v>0.68543161212383208</v>
      </c>
      <c r="M172" s="320">
        <f t="shared" si="42"/>
        <v>0.68682425654116264</v>
      </c>
      <c r="N172" s="320">
        <f t="shared" si="42"/>
        <v>0.68514104256161334</v>
      </c>
      <c r="O172" s="320">
        <f t="shared" si="42"/>
        <v>0.6639219324346457</v>
      </c>
      <c r="P172" s="320">
        <f t="shared" si="42"/>
        <v>0.67759656970396476</v>
      </c>
      <c r="Q172" s="320">
        <f t="shared" si="42"/>
        <v>0.69021203836004752</v>
      </c>
      <c r="R172" s="320">
        <f t="shared" si="42"/>
        <v>0.68086938114214735</v>
      </c>
      <c r="S172" s="320">
        <f t="shared" si="42"/>
        <v>0.68320862905173996</v>
      </c>
      <c r="T172" s="320">
        <f t="shared" si="42"/>
        <v>0.68292367468721071</v>
      </c>
      <c r="U172" s="320">
        <f t="shared" si="42"/>
        <v>0.68613543448188596</v>
      </c>
      <c r="V172" s="320">
        <f t="shared" si="42"/>
        <v>0.69173954496230516</v>
      </c>
      <c r="W172" s="320">
        <f t="shared" si="42"/>
        <v>0.68673194746920796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7.4766373832730479E-2</v>
      </c>
      <c r="C173" s="320">
        <f t="shared" si="43"/>
        <v>7.3518832262345721E-2</v>
      </c>
      <c r="D173" s="320">
        <f t="shared" si="43"/>
        <v>7.9142457945406419E-2</v>
      </c>
      <c r="E173" s="320">
        <f t="shared" si="43"/>
        <v>7.5289628339553036E-2</v>
      </c>
      <c r="F173" s="320">
        <f t="shared" si="43"/>
        <v>7.302968098071036E-2</v>
      </c>
      <c r="G173" s="320">
        <f t="shared" si="43"/>
        <v>7.3510534470380889E-2</v>
      </c>
      <c r="H173" s="320">
        <f t="shared" si="43"/>
        <v>7.364349614943913E-2</v>
      </c>
      <c r="I173" s="320">
        <f t="shared" si="43"/>
        <v>7.4239506031241437E-2</v>
      </c>
      <c r="J173" s="320">
        <f t="shared" si="43"/>
        <v>7.8107480596164097E-2</v>
      </c>
      <c r="K173" s="320">
        <f t="shared" si="43"/>
        <v>7.7248667044163E-2</v>
      </c>
      <c r="L173" s="320">
        <f t="shared" si="43"/>
        <v>7.4798380770574796E-2</v>
      </c>
      <c r="M173" s="320">
        <f t="shared" si="43"/>
        <v>7.4292276389368472E-2</v>
      </c>
      <c r="N173" s="320">
        <f t="shared" si="43"/>
        <v>7.4906975738816439E-2</v>
      </c>
      <c r="O173" s="320">
        <f t="shared" si="43"/>
        <v>8.262744742377999E-2</v>
      </c>
      <c r="P173" s="320">
        <f t="shared" si="43"/>
        <v>7.7652597358301656E-2</v>
      </c>
      <c r="Q173" s="320">
        <f t="shared" si="43"/>
        <v>7.3053737809768454E-2</v>
      </c>
      <c r="R173" s="320">
        <f t="shared" si="43"/>
        <v>7.6458726074235733E-2</v>
      </c>
      <c r="S173" s="320">
        <f t="shared" si="43"/>
        <v>7.5607700842473605E-2</v>
      </c>
      <c r="T173" s="320">
        <f t="shared" si="43"/>
        <v>7.5709462155357204E-2</v>
      </c>
      <c r="U173" s="320">
        <f t="shared" si="43"/>
        <v>7.4537993233513386E-2</v>
      </c>
      <c r="V173" s="320">
        <f t="shared" si="43"/>
        <v>7.2496557457748731E-2</v>
      </c>
      <c r="W173" s="320">
        <f t="shared" si="43"/>
        <v>7.4322136134386943E-2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6.1254608385189757E-2</v>
      </c>
      <c r="C174" s="271">
        <f t="shared" si="44"/>
        <v>6.023252229995138E-2</v>
      </c>
      <c r="D174" s="271">
        <f t="shared" si="44"/>
        <v>6.4839847374876705E-2</v>
      </c>
      <c r="E174" s="271">
        <f t="shared" si="44"/>
        <v>6.1683300432939854E-2</v>
      </c>
      <c r="F174" s="271">
        <f t="shared" si="44"/>
        <v>5.9831770348750431E-2</v>
      </c>
      <c r="G174" s="271">
        <f t="shared" si="44"/>
        <v>6.0225724083437626E-2</v>
      </c>
      <c r="H174" s="271">
        <f t="shared" si="44"/>
        <v>6.0334656952098199E-2</v>
      </c>
      <c r="I174" s="271">
        <f t="shared" si="44"/>
        <v>6.082295603672655E-2</v>
      </c>
      <c r="J174" s="271">
        <f t="shared" si="44"/>
        <v>6.3991910943490951E-2</v>
      </c>
      <c r="K174" s="271">
        <f t="shared" si="44"/>
        <v>6.3288302020027415E-2</v>
      </c>
      <c r="L174" s="271">
        <f t="shared" si="44"/>
        <v>6.1280831035062391E-2</v>
      </c>
      <c r="M174" s="271">
        <f t="shared" si="44"/>
        <v>6.0866189745354016E-2</v>
      </c>
      <c r="N174" s="271">
        <f t="shared" si="44"/>
        <v>6.1369800740442654E-2</v>
      </c>
      <c r="O174" s="271">
        <f t="shared" si="44"/>
        <v>6.7695030190106767E-2</v>
      </c>
      <c r="P174" s="271">
        <f t="shared" si="44"/>
        <v>6.3619234121440035E-2</v>
      </c>
      <c r="Q174" s="271">
        <f t="shared" si="44"/>
        <v>5.9851479632047198E-2</v>
      </c>
      <c r="R174" s="271">
        <f t="shared" si="44"/>
        <v>6.2641119038162246E-2</v>
      </c>
      <c r="S174" s="271">
        <f t="shared" si="44"/>
        <v>6.1943890931124027E-2</v>
      </c>
      <c r="T174" s="271">
        <f t="shared" si="44"/>
        <v>6.2027261958096568E-2</v>
      </c>
      <c r="U174" s="271">
        <f t="shared" si="44"/>
        <v>6.1067500686224477E-2</v>
      </c>
      <c r="V174" s="271">
        <f t="shared" si="44"/>
        <v>5.9394992811658595E-2</v>
      </c>
      <c r="W174" s="271">
        <f t="shared" si="44"/>
        <v>6.0890653242696859E-2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7.5188967634682191E-2</v>
      </c>
      <c r="C175" s="271">
        <f t="shared" si="45"/>
        <v>7.5177032014724976E-2</v>
      </c>
      <c r="D175" s="271">
        <f t="shared" si="45"/>
        <v>7.5229395885874281E-2</v>
      </c>
      <c r="E175" s="271">
        <f t="shared" si="45"/>
        <v>7.5193791645744884E-2</v>
      </c>
      <c r="F175" s="271">
        <f t="shared" si="45"/>
        <v>7.5172370100523259E-2</v>
      </c>
      <c r="G175" s="271">
        <f t="shared" si="45"/>
        <v>7.5176676047676846E-2</v>
      </c>
      <c r="H175" s="271">
        <f t="shared" si="45"/>
        <v>7.5178261232988722E-2</v>
      </c>
      <c r="I175" s="271">
        <f t="shared" si="45"/>
        <v>7.5183892568978034E-2</v>
      </c>
      <c r="J175" s="271">
        <f t="shared" si="45"/>
        <v>7.5219866718141404E-2</v>
      </c>
      <c r="K175" s="271">
        <f t="shared" si="45"/>
        <v>7.521231853624892E-2</v>
      </c>
      <c r="L175" s="271">
        <f t="shared" si="45"/>
        <v>7.5189301405297157E-2</v>
      </c>
      <c r="M175" s="271">
        <f t="shared" si="45"/>
        <v>7.5184850634427008E-2</v>
      </c>
      <c r="N175" s="271">
        <f t="shared" si="45"/>
        <v>7.5190946365905828E-2</v>
      </c>
      <c r="O175" s="271">
        <f t="shared" si="45"/>
        <v>7.5260954424407125E-2</v>
      </c>
      <c r="P175" s="271">
        <f t="shared" si="45"/>
        <v>7.5215981438479365E-2</v>
      </c>
      <c r="Q175" s="271">
        <f t="shared" si="45"/>
        <v>7.5172261326800896E-2</v>
      </c>
      <c r="R175" s="271">
        <f t="shared" si="45"/>
        <v>7.520444895836359E-2</v>
      </c>
      <c r="S175" s="271">
        <f t="shared" si="45"/>
        <v>7.519675472860847E-2</v>
      </c>
      <c r="T175" s="271">
        <f t="shared" si="45"/>
        <v>7.5197236662472564E-2</v>
      </c>
      <c r="U175" s="271">
        <f t="shared" si="45"/>
        <v>7.518595076612615E-2</v>
      </c>
      <c r="V175" s="271">
        <f t="shared" si="45"/>
        <v>7.5166886119630114E-2</v>
      </c>
      <c r="W175" s="271">
        <f t="shared" si="45"/>
        <v>7.518426491383616E-2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5.7326843881769229E-2</v>
      </c>
      <c r="C176" s="320">
        <f t="shared" si="46"/>
        <v>5.7612953235438406E-2</v>
      </c>
      <c r="D176" s="320">
        <f t="shared" si="46"/>
        <v>5.6321800058193455E-2</v>
      </c>
      <c r="E176" s="320">
        <f t="shared" si="46"/>
        <v>5.720665933248574E-2</v>
      </c>
      <c r="F176" s="320">
        <f t="shared" si="46"/>
        <v>5.7725152421736405E-2</v>
      </c>
      <c r="G176" s="320">
        <f t="shared" si="46"/>
        <v>5.7614579659395114E-2</v>
      </c>
      <c r="H176" s="320">
        <f t="shared" si="46"/>
        <v>5.7584399522357034E-2</v>
      </c>
      <c r="I176" s="320">
        <f t="shared" si="46"/>
        <v>5.7447640613628462E-2</v>
      </c>
      <c r="J176" s="320">
        <f t="shared" si="46"/>
        <v>5.6559533029119161E-2</v>
      </c>
      <c r="K176" s="320">
        <f t="shared" si="46"/>
        <v>5.6757160424964911E-2</v>
      </c>
      <c r="L176" s="320">
        <f t="shared" si="46"/>
        <v>5.7319531007837737E-2</v>
      </c>
      <c r="M176" s="320">
        <f t="shared" si="46"/>
        <v>5.743599153205358E-2</v>
      </c>
      <c r="N176" s="320">
        <f t="shared" si="46"/>
        <v>5.7295231995745301E-2</v>
      </c>
      <c r="O176" s="320">
        <f t="shared" si="46"/>
        <v>5.5520774238956405E-2</v>
      </c>
      <c r="P176" s="320">
        <f t="shared" si="46"/>
        <v>5.6664322013986836E-2</v>
      </c>
      <c r="Q176" s="320">
        <f t="shared" si="46"/>
        <v>5.7719296330928697E-2</v>
      </c>
      <c r="R176" s="320">
        <f t="shared" si="46"/>
        <v>5.6938012362368035E-2</v>
      </c>
      <c r="S176" s="320">
        <f t="shared" si="46"/>
        <v>5.7133633035119702E-2</v>
      </c>
      <c r="T176" s="320">
        <f t="shared" si="46"/>
        <v>5.710980359649364E-2</v>
      </c>
      <c r="U176" s="320">
        <f t="shared" si="46"/>
        <v>5.7378388473357113E-2</v>
      </c>
      <c r="V176" s="320">
        <f t="shared" si="46"/>
        <v>5.7847034766834046E-2</v>
      </c>
      <c r="W176" s="320">
        <f t="shared" si="46"/>
        <v>5.7428272143833684E-2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1.7862123752912965E-2</v>
      </c>
      <c r="C177" s="320">
        <f t="shared" si="47"/>
        <v>1.756407877928658E-2</v>
      </c>
      <c r="D177" s="320">
        <f t="shared" si="47"/>
        <v>1.8907595827680829E-2</v>
      </c>
      <c r="E177" s="320">
        <f t="shared" si="47"/>
        <v>1.798713231325914E-2</v>
      </c>
      <c r="F177" s="320">
        <f t="shared" si="47"/>
        <v>1.7447217678786858E-2</v>
      </c>
      <c r="G177" s="320">
        <f t="shared" si="47"/>
        <v>1.7562096388281729E-2</v>
      </c>
      <c r="H177" s="320">
        <f t="shared" si="47"/>
        <v>1.7593861710631681E-2</v>
      </c>
      <c r="I177" s="320">
        <f t="shared" si="47"/>
        <v>1.7736251955349575E-2</v>
      </c>
      <c r="J177" s="320">
        <f t="shared" si="47"/>
        <v>1.866033368902224E-2</v>
      </c>
      <c r="K177" s="320">
        <f t="shared" si="47"/>
        <v>1.8455158111284013E-2</v>
      </c>
      <c r="L177" s="320">
        <f t="shared" si="47"/>
        <v>1.7869770397459423E-2</v>
      </c>
      <c r="M177" s="320">
        <f t="shared" si="47"/>
        <v>1.7748859102373424E-2</v>
      </c>
      <c r="N177" s="320">
        <f t="shared" si="47"/>
        <v>1.7895714370160527E-2</v>
      </c>
      <c r="O177" s="320">
        <f t="shared" si="47"/>
        <v>1.974018018545072E-2</v>
      </c>
      <c r="P177" s="320">
        <f t="shared" si="47"/>
        <v>1.855165942449253E-2</v>
      </c>
      <c r="Q177" s="320">
        <f t="shared" si="47"/>
        <v>1.7452964995872202E-2</v>
      </c>
      <c r="R177" s="320">
        <f t="shared" si="47"/>
        <v>1.8266436595995555E-2</v>
      </c>
      <c r="S177" s="320">
        <f t="shared" si="47"/>
        <v>1.8063121693488771E-2</v>
      </c>
      <c r="T177" s="320">
        <f t="shared" si="47"/>
        <v>1.8087433065978927E-2</v>
      </c>
      <c r="U177" s="320">
        <f t="shared" si="47"/>
        <v>1.7807562292769034E-2</v>
      </c>
      <c r="V177" s="320">
        <f t="shared" si="47"/>
        <v>1.7319851352796057E-2</v>
      </c>
      <c r="W177" s="320">
        <f t="shared" si="47"/>
        <v>1.7755992770002466E-2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5.4657958251400192E-2</v>
      </c>
      <c r="C178" s="321">
        <f t="shared" si="48"/>
        <v>5.374594297534134E-2</v>
      </c>
      <c r="D178" s="321">
        <f t="shared" si="48"/>
        <v>5.7857094580659352E-2</v>
      </c>
      <c r="E178" s="321">
        <f t="shared" si="48"/>
        <v>5.5040483463238726E-2</v>
      </c>
      <c r="F178" s="321">
        <f t="shared" si="48"/>
        <v>5.3388348926577393E-2</v>
      </c>
      <c r="G178" s="321">
        <f t="shared" si="48"/>
        <v>5.3739876874452093E-2</v>
      </c>
      <c r="H178" s="321">
        <f t="shared" si="48"/>
        <v>5.3837078511103108E-2</v>
      </c>
      <c r="I178" s="321">
        <f t="shared" si="48"/>
        <v>5.4272791540463806E-2</v>
      </c>
      <c r="J178" s="321">
        <f t="shared" si="48"/>
        <v>5.7100474380345857E-2</v>
      </c>
      <c r="K178" s="321">
        <f t="shared" si="48"/>
        <v>5.6472638725563018E-2</v>
      </c>
      <c r="L178" s="321">
        <f t="shared" si="48"/>
        <v>5.4681356923594257E-2</v>
      </c>
      <c r="M178" s="321">
        <f t="shared" si="48"/>
        <v>5.4311369311239074E-2</v>
      </c>
      <c r="N178" s="321">
        <f t="shared" si="48"/>
        <v>5.4760745276087382E-2</v>
      </c>
      <c r="O178" s="321">
        <f t="shared" si="48"/>
        <v>6.0404796169633873E-2</v>
      </c>
      <c r="P178" s="321">
        <f t="shared" si="48"/>
        <v>5.6767931985285042E-2</v>
      </c>
      <c r="Q178" s="321">
        <f t="shared" si="48"/>
        <v>5.340593567167299E-2</v>
      </c>
      <c r="R178" s="321">
        <f t="shared" si="48"/>
        <v>5.5895152372514086E-2</v>
      </c>
      <c r="S178" s="321">
        <f t="shared" si="48"/>
        <v>5.5273010369310746E-2</v>
      </c>
      <c r="T178" s="321">
        <f t="shared" si="48"/>
        <v>5.5347402977993974E-2</v>
      </c>
      <c r="U178" s="321">
        <f t="shared" si="48"/>
        <v>5.4491000612323467E-2</v>
      </c>
      <c r="V178" s="321">
        <f t="shared" si="48"/>
        <v>5.2998608970403142E-2</v>
      </c>
      <c r="W178" s="321">
        <f t="shared" si="48"/>
        <v>5.4333198278098821E-2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75.130434782608646</v>
      </c>
      <c r="C183" s="322">
        <f t="shared" si="49"/>
        <v>75.978162201717367</v>
      </c>
      <c r="D183" s="322">
        <f t="shared" si="49"/>
        <v>76.085398923572654</v>
      </c>
      <c r="E183" s="322">
        <f t="shared" si="49"/>
        <v>70.234954844830966</v>
      </c>
      <c r="F183" s="322">
        <f t="shared" si="49"/>
        <v>73.22714734049238</v>
      </c>
      <c r="G183" s="322">
        <f t="shared" si="49"/>
        <v>72.66293924197582</v>
      </c>
      <c r="H183" s="322">
        <f t="shared" si="49"/>
        <v>71.255942623870098</v>
      </c>
      <c r="I183" s="322">
        <f t="shared" si="49"/>
        <v>70.808524509113624</v>
      </c>
      <c r="J183" s="322">
        <f t="shared" si="49"/>
        <v>69.416803521890884</v>
      </c>
      <c r="K183" s="322">
        <f t="shared" si="49"/>
        <v>70.127171381240913</v>
      </c>
      <c r="L183" s="322">
        <f t="shared" si="49"/>
        <v>71.08096514032907</v>
      </c>
      <c r="M183" s="322">
        <f t="shared" si="49"/>
        <v>69.778922371280188</v>
      </c>
      <c r="N183" s="322">
        <f t="shared" si="49"/>
        <v>71.458849749518507</v>
      </c>
      <c r="O183" s="322">
        <f t="shared" si="49"/>
        <v>69.823094973922466</v>
      </c>
      <c r="P183" s="322">
        <f t="shared" si="49"/>
        <v>67.235620385954206</v>
      </c>
      <c r="Q183" s="322">
        <f t="shared" si="49"/>
        <v>69.178327229484381</v>
      </c>
      <c r="R183" s="322">
        <f t="shared" si="49"/>
        <v>68.017583113587165</v>
      </c>
      <c r="S183" s="322">
        <f t="shared" si="49"/>
        <v>68.218507037357341</v>
      </c>
      <c r="T183" s="322">
        <f t="shared" si="49"/>
        <v>67.449337373584299</v>
      </c>
      <c r="U183" s="322">
        <f t="shared" si="49"/>
        <v>67.377301604966377</v>
      </c>
      <c r="V183" s="322">
        <f t="shared" si="49"/>
        <v>66.987923656761737</v>
      </c>
      <c r="W183" s="322">
        <f t="shared" si="49"/>
        <v>66.354684506328525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0.36815203746277386</v>
      </c>
      <c r="C184" s="275">
        <f>IF(C$6=0,0,C$6/NMM!C$9*1000)</f>
        <v>0.37230604745164469</v>
      </c>
      <c r="D184" s="275">
        <f>IF(D$6=0,0,D$6/NMM!D$9*1000)</f>
        <v>0.37283152581150214</v>
      </c>
      <c r="E184" s="275">
        <f>IF(E$6=0,0,E$6/NMM!E$9*1000)</f>
        <v>0.34416334474903254</v>
      </c>
      <c r="F184" s="275">
        <f>IF(F$6=0,0,F$6/NMM!F$9*1000)</f>
        <v>0.35882560202122199</v>
      </c>
      <c r="G184" s="275">
        <f>IF(G$6=0,0,G$6/NMM!G$9*1000)</f>
        <v>0.35606088541041081</v>
      </c>
      <c r="H184" s="275">
        <f>IF(H$6=0,0,H$6/NMM!H$9*1000)</f>
        <v>0.3491663602668072</v>
      </c>
      <c r="I184" s="275">
        <f>IF(I$6=0,0,I$6/NMM!I$9*1000)</f>
        <v>0.34697393464035625</v>
      </c>
      <c r="J184" s="275">
        <f>IF(J$6=0,0,J$6/NMM!J$9*1000)</f>
        <v>0.34015426271233995</v>
      </c>
      <c r="K184" s="275">
        <f>IF(K$6=0,0,K$6/NMM!K$9*1000)</f>
        <v>0.34363518726072595</v>
      </c>
      <c r="L184" s="275">
        <f>IF(L$6=0,0,L$6/NMM!L$9*1000)</f>
        <v>0.34830894053724887</v>
      </c>
      <c r="M184" s="275">
        <f>IF(M$6=0,0,M$6/NMM!M$9*1000)</f>
        <v>0.34192870728454566</v>
      </c>
      <c r="N184" s="275">
        <f>IF(N$6=0,0,N$6/NMM!N$9*1000)</f>
        <v>0.35016064004079062</v>
      </c>
      <c r="O184" s="275">
        <f>IF(O$6=0,0,O$6/NMM!O$9*1000)</f>
        <v>0.34214516062605388</v>
      </c>
      <c r="P184" s="275">
        <f>IF(P$6=0,0,P$6/NMM!P$9*1000)</f>
        <v>0.3294660906300278</v>
      </c>
      <c r="Q184" s="275">
        <f>IF(Q$6=0,0,Q$6/NMM!Q$9*1000)</f>
        <v>0.3389856879105112</v>
      </c>
      <c r="R184" s="275">
        <f>IF(R$6=0,0,R$6/NMM!R$9*1000)</f>
        <v>0.33329784233262089</v>
      </c>
      <c r="S184" s="275">
        <f>IF(S$6=0,0,S$6/NMM!S$9*1000)</f>
        <v>0.33428240407677356</v>
      </c>
      <c r="T184" s="275">
        <f>IF(T$6=0,0,T$6/NMM!T$9*1000)</f>
        <v>0.33051334058483933</v>
      </c>
      <c r="U184" s="275">
        <f>IF(U$6=0,0,U$6/NMM!U$9*1000)</f>
        <v>0.33016035294333368</v>
      </c>
      <c r="V184" s="275">
        <f>IF(V$6=0,0,V$6/NMM!V$9*1000)</f>
        <v>0.32825233410392279</v>
      </c>
      <c r="W184" s="275">
        <f>IF(W$6=0,0,W$6/NMM!W$9*1000)</f>
        <v>0.32514935347941543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0.14720222450111267</v>
      </c>
      <c r="C185" s="276">
        <f>IF(C$7=0,0,C$7/NMM!C$9*1000)</f>
        <v>0.14886316739627031</v>
      </c>
      <c r="D185" s="276">
        <f>IF(D$7=0,0,D$7/NMM!D$9*1000)</f>
        <v>0.14907327511163515</v>
      </c>
      <c r="E185" s="276">
        <f>IF(E$7=0,0,E$7/NMM!E$9*1000)</f>
        <v>0.13761056515658593</v>
      </c>
      <c r="F185" s="276">
        <f>IF(F$7=0,0,F$7/NMM!F$9*1000)</f>
        <v>0.1434731346035692</v>
      </c>
      <c r="G185" s="276">
        <f>IF(G$7=0,0,G$7/NMM!G$9*1000)</f>
        <v>0.14236768795703877</v>
      </c>
      <c r="H185" s="276">
        <f>IF(H$7=0,0,H$7/NMM!H$9*1000)</f>
        <v>0.13961097514618023</v>
      </c>
      <c r="I185" s="276">
        <f>IF(I$7=0,0,I$7/NMM!I$9*1000)</f>
        <v>0.13873435381470259</v>
      </c>
      <c r="J185" s="276">
        <f>IF(J$7=0,0,J$7/NMM!J$9*1000)</f>
        <v>0.13600757037737521</v>
      </c>
      <c r="K185" s="276">
        <f>IF(K$7=0,0,K$7/NMM!K$9*1000)</f>
        <v>0.137399386216218</v>
      </c>
      <c r="L185" s="276">
        <f>IF(L$7=0,0,L$7/NMM!L$9*1000)</f>
        <v>0.13926814371058097</v>
      </c>
      <c r="M185" s="276">
        <f>IF(M$7=0,0,M$7/NMM!M$9*1000)</f>
        <v>0.1367170658078033</v>
      </c>
      <c r="N185" s="276">
        <f>IF(N$7=0,0,N$7/NMM!N$9*1000)</f>
        <v>0.14000852881861264</v>
      </c>
      <c r="O185" s="276">
        <f>IF(O$7=0,0,O$7/NMM!O$9*1000)</f>
        <v>0.13680361269639391</v>
      </c>
      <c r="P185" s="276">
        <f>IF(P$7=0,0,P$7/NMM!P$9*1000)</f>
        <v>0.13173400254053796</v>
      </c>
      <c r="Q185" s="276">
        <f>IF(Q$7=0,0,Q$7/NMM!Q$9*1000)</f>
        <v>0.13554032643242614</v>
      </c>
      <c r="R185" s="276">
        <f>IF(R$7=0,0,R$7/NMM!R$9*1000)</f>
        <v>0.13326609340779183</v>
      </c>
      <c r="S185" s="276">
        <f>IF(S$7=0,0,S$7/NMM!S$9*1000)</f>
        <v>0.13365976141489239</v>
      </c>
      <c r="T185" s="276">
        <f>IF(T$7=0,0,T$7/NMM!T$9*1000)</f>
        <v>0.13215273585522866</v>
      </c>
      <c r="U185" s="276">
        <f>IF(U$7=0,0,U$7/NMM!U$9*1000)</f>
        <v>0.13201159697573445</v>
      </c>
      <c r="V185" s="276">
        <f>IF(V$7=0,0,V$7/NMM!V$9*1000)</f>
        <v>0.1312486930964378</v>
      </c>
      <c r="W185" s="276">
        <f>IF(W$7=0,0,W$7/NMM!W$9*1000)</f>
        <v>0.13000799467830795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0.54196437277581133</v>
      </c>
      <c r="C186" s="276">
        <f>IF(C$8=0,0,C$8/NMM!C$9*1000)</f>
        <v>0.53703884245646483</v>
      </c>
      <c r="D186" s="276">
        <f>IF(D$8=0,0,D$8/NMM!D$9*1000)</f>
        <v>0.58804285898746322</v>
      </c>
      <c r="E186" s="276">
        <f>IF(E$8=0,0,E$8/NMM!E$9*1000)</f>
        <v>0.51099198203156815</v>
      </c>
      <c r="F186" s="276">
        <f>IF(F$8=0,0,F$8/NMM!F$9*1000)</f>
        <v>0.51357431068876602</v>
      </c>
      <c r="G186" s="276">
        <f>IF(G$8=0,0,G$8/NMM!G$9*1000)</f>
        <v>0.51364409821826129</v>
      </c>
      <c r="H186" s="276">
        <f>IF(H$8=0,0,H$8/NMM!H$9*1000)</f>
        <v>0.50475410213117777</v>
      </c>
      <c r="I186" s="276">
        <f>IF(I$8=0,0,I$8/NMM!I$9*1000)</f>
        <v>0.50659641465644256</v>
      </c>
      <c r="J186" s="276">
        <f>IF(J$8=0,0,J$8/NMM!J$9*1000)</f>
        <v>0.52816872809928972</v>
      </c>
      <c r="K186" s="276">
        <f>IF(K$8=0,0,K$8/NMM!K$9*1000)</f>
        <v>0.52645379896045008</v>
      </c>
      <c r="L186" s="276">
        <f>IF(L$8=0,0,L$8/NMM!L$9*1000)</f>
        <v>0.51319346484009409</v>
      </c>
      <c r="M186" s="276">
        <f>IF(M$8=0,0,M$8/NMM!M$9*1000)</f>
        <v>0.49966539678929373</v>
      </c>
      <c r="N186" s="276">
        <f>IF(N$8=0,0,N$8/NMM!N$9*1000)</f>
        <v>0.51680710509261285</v>
      </c>
      <c r="O186" s="276">
        <f>IF(O$8=0,0,O$8/NMM!O$9*1000)</f>
        <v>0.56918155094196776</v>
      </c>
      <c r="P186" s="276">
        <f>IF(P$8=0,0,P$8/NMM!P$9*1000)</f>
        <v>0.50795748074228531</v>
      </c>
      <c r="Q186" s="276">
        <f>IF(Q$8=0,0,Q$8/NMM!Q$9*1000)</f>
        <v>0.48547285649439403</v>
      </c>
      <c r="R186" s="276">
        <f>IF(R$8=0,0,R$8/NMM!R$9*1000)</f>
        <v>0.50428828285048111</v>
      </c>
      <c r="S186" s="276">
        <f>IF(S$8=0,0,S$8/NMM!S$9*1000)</f>
        <v>0.49897350413061353</v>
      </c>
      <c r="T186" s="276">
        <f>IF(T$8=0,0,T$8/NMM!T$9*1000)</f>
        <v>0.49415281660038374</v>
      </c>
      <c r="U186" s="276">
        <f>IF(U$8=0,0,U$8/NMM!U$9*1000)</f>
        <v>0.48438151196705825</v>
      </c>
      <c r="V186" s="276">
        <f>IF(V$8=0,0,V$8/NMM!V$9*1000)</f>
        <v>0.46577842380748552</v>
      </c>
      <c r="W186" s="276">
        <f>IF(W$8=0,0,W$8/NMM!W$9*1000)</f>
        <v>0.4753985010854781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7.3454636040564139E-2</v>
      </c>
      <c r="C187" s="276">
        <f>IF(C$9=0,0,C$9/NMM!C$9*1000)</f>
        <v>7.4283454737166382E-2</v>
      </c>
      <c r="D187" s="276">
        <f>IF(D$9=0,0,D$9/NMM!D$9*1000)</f>
        <v>7.4388299523403464E-2</v>
      </c>
      <c r="E187" s="276">
        <f>IF(E$9=0,0,E$9/NMM!E$9*1000)</f>
        <v>6.8668350720725344E-2</v>
      </c>
      <c r="F187" s="276">
        <f>IF(F$9=0,0,F$9/NMM!F$9*1000)</f>
        <v>7.1593801789485753E-2</v>
      </c>
      <c r="G187" s="276">
        <f>IF(G$9=0,0,G$9/NMM!G$9*1000)</f>
        <v>7.1042178460705527E-2</v>
      </c>
      <c r="H187" s="276">
        <f>IF(H$9=0,0,H$9/NMM!H$9*1000)</f>
        <v>6.9666565171733516E-2</v>
      </c>
      <c r="I187" s="276">
        <f>IF(I$9=0,0,I$9/NMM!I$9*1000)</f>
        <v>6.9229126803751512E-2</v>
      </c>
      <c r="J187" s="276">
        <f>IF(J$9=0,0,J$9/NMM!J$9*1000)</f>
        <v>6.7868448419785912E-2</v>
      </c>
      <c r="K187" s="276">
        <f>IF(K$9=0,0,K$9/NMM!K$9*1000)</f>
        <v>6.8562971387928384E-2</v>
      </c>
      <c r="L187" s="276">
        <f>IF(L$9=0,0,L$9/NMM!L$9*1000)</f>
        <v>6.9495490594494239E-2</v>
      </c>
      <c r="M187" s="276">
        <f>IF(M$9=0,0,M$9/NMM!M$9*1000)</f>
        <v>6.822249013886432E-2</v>
      </c>
      <c r="N187" s="276">
        <f>IF(N$9=0,0,N$9/NMM!N$9*1000)</f>
        <v>6.9864946415047466E-2</v>
      </c>
      <c r="O187" s="276">
        <f>IF(O$9=0,0,O$9/NMM!O$9*1000)</f>
        <v>6.8265677463128005E-2</v>
      </c>
      <c r="P187" s="276">
        <f>IF(P$9=0,0,P$9/NMM!P$9*1000)</f>
        <v>6.5735916991586082E-2</v>
      </c>
      <c r="Q187" s="276">
        <f>IF(Q$9=0,0,Q$9/NMM!Q$9*1000)</f>
        <v>6.7635291386767479E-2</v>
      </c>
      <c r="R187" s="276">
        <f>IF(R$9=0,0,R$9/NMM!R$9*1000)</f>
        <v>6.6500437890754716E-2</v>
      </c>
      <c r="S187" s="276">
        <f>IF(S$9=0,0,S$9/NMM!S$9*1000)</f>
        <v>6.6696880167903635E-2</v>
      </c>
      <c r="T187" s="276">
        <f>IF(T$9=0,0,T$9/NMM!T$9*1000)</f>
        <v>6.5944866980846867E-2</v>
      </c>
      <c r="U187" s="276">
        <f>IF(U$9=0,0,U$9/NMM!U$9*1000)</f>
        <v>6.5874437983869688E-2</v>
      </c>
      <c r="V187" s="276">
        <f>IF(V$9=0,0,V$9/NMM!V$9*1000)</f>
        <v>6.5493745185390667E-2</v>
      </c>
      <c r="W187" s="276">
        <f>IF(W$9=0,0,W$9/NMM!W$9*1000)</f>
        <v>6.4874630555508531E-2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0.310032068368502</v>
      </c>
      <c r="C188" s="277">
        <f>IF(C$10=0,0,C$10/NMM!C$9*1000)</f>
        <v>0.3132168753188701</v>
      </c>
      <c r="D188" s="277">
        <f>IF(D$10=0,0,D$10/NMM!D$9*1000)</f>
        <v>0.31570562470377872</v>
      </c>
      <c r="E188" s="277">
        <f>IF(E$10=0,0,E$10/NMM!E$9*1000)</f>
        <v>0.29005957625327766</v>
      </c>
      <c r="F188" s="277">
        <f>IF(F$10=0,0,F$10/NMM!F$9*1000)</f>
        <v>0.3018272532723496</v>
      </c>
      <c r="G188" s="277">
        <f>IF(G$10=0,0,G$10/NMM!G$9*1000)</f>
        <v>0.29974331766310969</v>
      </c>
      <c r="H188" s="277">
        <f>IF(H$10=0,0,H$10/NMM!H$9*1000)</f>
        <v>0.29379800267473788</v>
      </c>
      <c r="I188" s="277">
        <f>IF(I$10=0,0,I$10/NMM!I$9*1000)</f>
        <v>0.29218384708014572</v>
      </c>
      <c r="J188" s="277">
        <f>IF(J$10=0,0,J$10/NMM!J$9*1000)</f>
        <v>0.28775194082521993</v>
      </c>
      <c r="K188" s="277">
        <f>IF(K$10=0,0,K$10/NMM!K$9*1000)</f>
        <v>0.29020191921510469</v>
      </c>
      <c r="L188" s="277">
        <f>IF(L$10=0,0,L$10/NMM!L$9*1000)</f>
        <v>0.29341603320437409</v>
      </c>
      <c r="M188" s="277">
        <f>IF(M$10=0,0,M$10/NMM!M$9*1000)</f>
        <v>0.28774251712997012</v>
      </c>
      <c r="N188" s="277">
        <f>IF(N$10=0,0,N$10/NMM!N$9*1000)</f>
        <v>0.29470303948631316</v>
      </c>
      <c r="O188" s="277">
        <f>IF(O$10=0,0,O$10/NMM!O$9*1000)</f>
        <v>0.29145143215498653</v>
      </c>
      <c r="P188" s="277">
        <f>IF(P$10=0,0,P$10/NMM!P$9*1000)</f>
        <v>0.27841079437214411</v>
      </c>
      <c r="Q188" s="277">
        <f>IF(Q$10=0,0,Q$10/NMM!Q$9*1000)</f>
        <v>0.28535821729476879</v>
      </c>
      <c r="R188" s="277">
        <f>IF(R$10=0,0,R$10/NMM!R$9*1000)</f>
        <v>0.28144737517524993</v>
      </c>
      <c r="S188" s="277">
        <f>IF(S$10=0,0,S$10/NMM!S$9*1000)</f>
        <v>0.28190013778775069</v>
      </c>
      <c r="T188" s="277">
        <f>IF(T$10=0,0,T$10/NMM!T$9*1000)</f>
        <v>0.27896323282172752</v>
      </c>
      <c r="U188" s="277">
        <f>IF(U$10=0,0,U$10/NMM!U$9*1000)</f>
        <v>0.27843874223448523</v>
      </c>
      <c r="V188" s="277">
        <f>IF(V$10=0,0,V$10/NMM!V$9*1000)</f>
        <v>0.27621573350647938</v>
      </c>
      <c r="W188" s="277">
        <f>IF(W$10=0,0,W$10/NMM!W$9*1000)</f>
        <v>0.27402242416094214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2.1474636304230943</v>
      </c>
      <c r="C189" s="278">
        <f>IF(C$16=0,0,C$16/NMM!C$9*1000)</f>
        <v>2.12794685450078</v>
      </c>
      <c r="D189" s="278">
        <f>IF(D$16=0,0,D$16/NMM!D$9*1000)</f>
        <v>2.3300436638257827</v>
      </c>
      <c r="E189" s="278">
        <f>IF(E$16=0,0,E$16/NMM!E$9*1000)</f>
        <v>2.0247395437274029</v>
      </c>
      <c r="F189" s="278">
        <f>IF(F$16=0,0,F$16/NMM!F$9*1000)</f>
        <v>2.034971686561311</v>
      </c>
      <c r="G189" s="278">
        <f>IF(G$16=0,0,G$16/NMM!G$9*1000)</f>
        <v>2.0352482106078646</v>
      </c>
      <c r="H189" s="278">
        <f>IF(H$16=0,0,H$16/NMM!H$9*1000)</f>
        <v>2.0000227525692917</v>
      </c>
      <c r="I189" s="278">
        <f>IF(I$16=0,0,I$16/NMM!I$9*1000)</f>
        <v>2.00732267732932</v>
      </c>
      <c r="J189" s="278">
        <f>IF(J$16=0,0,J$16/NMM!J$9*1000)</f>
        <v>2.0928001752418344</v>
      </c>
      <c r="K189" s="278">
        <f>IF(K$16=0,0,K$16/NMM!K$9*1000)</f>
        <v>2.0860049906514728</v>
      </c>
      <c r="L189" s="278">
        <f>IF(L$16=0,0,L$16/NMM!L$9*1000)</f>
        <v>2.0334626342141391</v>
      </c>
      <c r="M189" s="278">
        <f>IF(M$16=0,0,M$16/NMM!M$9*1000)</f>
        <v>1.9798594167550463</v>
      </c>
      <c r="N189" s="278">
        <f>IF(N$16=0,0,N$16/NMM!N$9*1000)</f>
        <v>2.0477812156662214</v>
      </c>
      <c r="O189" s="278">
        <f>IF(O$16=0,0,O$16/NMM!O$9*1000)</f>
        <v>2.2553081736634746</v>
      </c>
      <c r="P189" s="278">
        <f>IF(P$16=0,0,P$16/NMM!P$9*1000)</f>
        <v>2.0127157254054882</v>
      </c>
      <c r="Q189" s="278">
        <f>IF(Q$16=0,0,Q$16/NMM!Q$9*1000)</f>
        <v>1.9236233140929651</v>
      </c>
      <c r="R189" s="278">
        <f>IF(R$16=0,0,R$16/NMM!R$9*1000)</f>
        <v>1.9981770040037143</v>
      </c>
      <c r="S189" s="278">
        <f>IF(S$16=0,0,S$16/NMM!S$9*1000)</f>
        <v>1.9771178817108483</v>
      </c>
      <c r="T189" s="278">
        <f>IF(T$16=0,0,T$16/NMM!T$9*1000)</f>
        <v>1.9580165317608849</v>
      </c>
      <c r="U189" s="278">
        <f>IF(U$16=0,0,U$16/NMM!U$9*1000)</f>
        <v>1.9192990027573118</v>
      </c>
      <c r="V189" s="278">
        <f>IF(V$16=0,0,V$16/NMM!V$9*1000)</f>
        <v>1.8455866754476293</v>
      </c>
      <c r="W189" s="278">
        <f>IF(W$16=0,0,W$16/NMM!W$9*1000)</f>
        <v>1.8837049856430763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41.017754782191389</v>
      </c>
      <c r="C190" s="278">
        <f>IF(C$17=0,0,C$17/NMM!C$9*1000)</f>
        <v>41.54097324020757</v>
      </c>
      <c r="D190" s="278">
        <f>IF(D$17=0,0,D$17/NMM!D$9*1000)</f>
        <v>41.307166430501461</v>
      </c>
      <c r="E190" s="278">
        <f>IF(E$17=0,0,E$17/NMM!E$9*1000)</f>
        <v>38.324363551543627</v>
      </c>
      <c r="F190" s="278">
        <f>IF(F$17=0,0,F$17/NMM!F$9*1000)</f>
        <v>40.069913825545598</v>
      </c>
      <c r="G190" s="278">
        <f>IF(G$17=0,0,G$17/NMM!G$9*1000)</f>
        <v>39.736951975106834</v>
      </c>
      <c r="H190" s="278">
        <f>IF(H$17=0,0,H$17/NMM!H$9*1000)</f>
        <v>38.958276291584156</v>
      </c>
      <c r="I190" s="278">
        <f>IF(I$17=0,0,I$17/NMM!I$9*1000)</f>
        <v>38.694448999879597</v>
      </c>
      <c r="J190" s="278">
        <f>IF(J$17=0,0,J$17/NMM!J$9*1000)</f>
        <v>37.75159463869629</v>
      </c>
      <c r="K190" s="278">
        <f>IF(K$17=0,0,K$17/NMM!K$9*1000)</f>
        <v>38.180302140279835</v>
      </c>
      <c r="L190" s="278">
        <f>IF(L$17=0,0,L$17/NMM!L$9*1000)</f>
        <v>38.818699436889347</v>
      </c>
      <c r="M190" s="278">
        <f>IF(M$17=0,0,M$17/NMM!M$9*1000)</f>
        <v>38.130207012448864</v>
      </c>
      <c r="N190" s="278">
        <f>IF(N$17=0,0,N$17/NMM!N$9*1000)</f>
        <v>39.018819539838951</v>
      </c>
      <c r="O190" s="278">
        <f>IF(O$17=0,0,O$17/NMM!O$9*1000)</f>
        <v>37.751257590206386</v>
      </c>
      <c r="P190" s="278">
        <f>IF(P$17=0,0,P$17/NMM!P$9*1000)</f>
        <v>36.587311869905186</v>
      </c>
      <c r="Q190" s="278">
        <f>IF(Q$17=0,0,Q$17/NMM!Q$9*1000)</f>
        <v>37.861077613040052</v>
      </c>
      <c r="R190" s="278">
        <f>IF(R$17=0,0,R$17/NMM!R$9*1000)</f>
        <v>37.068432673116106</v>
      </c>
      <c r="S190" s="278">
        <f>IF(S$17=0,0,S$17/NMM!S$9*1000)</f>
        <v>37.217973796947753</v>
      </c>
      <c r="T190" s="278">
        <f>IF(T$17=0,0,T$17/NMM!T$9*1000)</f>
        <v>36.79350933577485</v>
      </c>
      <c r="U190" s="278">
        <f>IF(U$17=0,0,U$17/NMM!U$9*1000)</f>
        <v>36.808123437850483</v>
      </c>
      <c r="V190" s="278">
        <f>IF(V$17=0,0,V$17/NMM!V$9*1000)</f>
        <v>36.687711429049358</v>
      </c>
      <c r="W190" s="278">
        <f>IF(W$17=0,0,W$17/NMM!W$9*1000)</f>
        <v>36.259056806573106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27.815132368029012</v>
      </c>
      <c r="C191" s="278">
        <f>IF(C$25=0,0,C$25/NMM!C$9*1000)</f>
        <v>28.169939469109909</v>
      </c>
      <c r="D191" s="278">
        <f>IF(D$25=0,0,D$25/NMM!D$9*1000)</f>
        <v>28.011389412066166</v>
      </c>
      <c r="E191" s="278">
        <f>IF(E$25=0,0,E$25/NMM!E$9*1000)</f>
        <v>25.98867857997616</v>
      </c>
      <c r="F191" s="278">
        <f>IF(F$25=0,0,F$25/NMM!F$9*1000)</f>
        <v>27.172378472479654</v>
      </c>
      <c r="G191" s="278">
        <f>IF(G$25=0,0,G$25/NMM!G$9*1000)</f>
        <v>26.94658898222994</v>
      </c>
      <c r="H191" s="278">
        <f>IF(H$25=0,0,H$25/NMM!H$9*1000)</f>
        <v>26.418550153094611</v>
      </c>
      <c r="I191" s="278">
        <f>IF(I$25=0,0,I$25/NMM!I$9*1000)</f>
        <v>26.239642480550661</v>
      </c>
      <c r="J191" s="278">
        <f>IF(J$25=0,0,J$25/NMM!J$9*1000)</f>
        <v>25.600270116086822</v>
      </c>
      <c r="K191" s="278">
        <f>IF(K$25=0,0,K$25/NMM!K$9*1000)</f>
        <v>25.890987049937387</v>
      </c>
      <c r="L191" s="278">
        <f>IF(L$25=0,0,L$25/NMM!L$9*1000)</f>
        <v>26.323899709415649</v>
      </c>
      <c r="M191" s="278">
        <f>IF(M$25=0,0,M$25/NMM!M$9*1000)</f>
        <v>25.857016331183754</v>
      </c>
      <c r="N191" s="278">
        <f>IF(N$25=0,0,N$25/NMM!N$9*1000)</f>
        <v>26.459605995208346</v>
      </c>
      <c r="O191" s="278">
        <f>IF(O$25=0,0,O$25/NMM!O$9*1000)</f>
        <v>25.600041555347424</v>
      </c>
      <c r="P191" s="278">
        <f>IF(P$25=0,0,P$25/NMM!P$9*1000)</f>
        <v>24.810741788666032</v>
      </c>
      <c r="Q191" s="278">
        <f>IF(Q$25=0,0,Q$25/NMM!Q$9*1000)</f>
        <v>25.67451317106601</v>
      </c>
      <c r="R191" s="278">
        <f>IF(R$25=0,0,R$25/NMM!R$9*1000)</f>
        <v>25.137001451033861</v>
      </c>
      <c r="S191" s="278">
        <f>IF(S$25=0,0,S$25/NMM!S$9*1000)</f>
        <v>25.238408906803397</v>
      </c>
      <c r="T191" s="278">
        <f>IF(T$25=0,0,T$25/NMM!T$9*1000)</f>
        <v>24.95056928135968</v>
      </c>
      <c r="U191" s="278">
        <f>IF(U$25=0,0,U$25/NMM!U$9*1000)</f>
        <v>24.960479457717014</v>
      </c>
      <c r="V191" s="278">
        <f>IF(V$25=0,0,V$25/NMM!V$9*1000)</f>
        <v>24.878825159930884</v>
      </c>
      <c r="W191" s="278">
        <f>IF(W$25=0,0,W$25/NMM!W$9*1000)</f>
        <v>24.588144084682945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2.7092786628163839</v>
      </c>
      <c r="C192" s="279">
        <f>IF(C$33=0,0,C$33/NMM!C$9*1000)</f>
        <v>2.6935942505386992</v>
      </c>
      <c r="D192" s="279">
        <f>IF(D$33=0,0,D$33/NMM!D$9*1000)</f>
        <v>2.936757833041463</v>
      </c>
      <c r="E192" s="279">
        <f>IF(E$33=0,0,E$33/NMM!E$9*1000)</f>
        <v>2.5456793506725819</v>
      </c>
      <c r="F192" s="279">
        <f>IF(F$33=0,0,F$33/NMM!F$9*1000)</f>
        <v>2.5605892535304213</v>
      </c>
      <c r="G192" s="279">
        <f>IF(G$33=0,0,G$33/NMM!G$9*1000)</f>
        <v>2.5612919063216544</v>
      </c>
      <c r="H192" s="279">
        <f>IF(H$33=0,0,H$33/NMM!H$9*1000)</f>
        <v>2.5220974212314018</v>
      </c>
      <c r="I192" s="279">
        <f>IF(I$33=0,0,I$33/NMM!I$9*1000)</f>
        <v>2.5133926743586423</v>
      </c>
      <c r="J192" s="279">
        <f>IF(J$33=0,0,J$33/NMM!J$9*1000)</f>
        <v>2.6121876414319241</v>
      </c>
      <c r="K192" s="279">
        <f>IF(K$33=0,0,K$33/NMM!K$9*1000)</f>
        <v>2.6036239373317835</v>
      </c>
      <c r="L192" s="279">
        <f>IF(L$33=0,0,L$33/NMM!L$9*1000)</f>
        <v>2.5412212869231436</v>
      </c>
      <c r="M192" s="279">
        <f>IF(M$33=0,0,M$33/NMM!M$9*1000)</f>
        <v>2.4775634337420445</v>
      </c>
      <c r="N192" s="279">
        <f>IF(N$33=0,0,N$33/NMM!N$9*1000)</f>
        <v>2.5610987389516198</v>
      </c>
      <c r="O192" s="279">
        <f>IF(O$33=0,0,O$33/NMM!O$9*1000)</f>
        <v>2.8086402208226593</v>
      </c>
      <c r="P192" s="279">
        <f>IF(P$33=0,0,P$33/NMM!P$9*1000)</f>
        <v>2.5115467167009231</v>
      </c>
      <c r="Q192" s="279">
        <f>IF(Q$33=0,0,Q$33/NMM!Q$9*1000)</f>
        <v>2.4061207517664771</v>
      </c>
      <c r="R192" s="279">
        <f>IF(R$33=0,0,R$33/NMM!R$9*1000)</f>
        <v>2.495171953776584</v>
      </c>
      <c r="S192" s="279">
        <f>IF(S$33=0,0,S$33/NMM!S$9*1000)</f>
        <v>2.4694937643174049</v>
      </c>
      <c r="T192" s="279">
        <f>IF(T$33=0,0,T$33/NMM!T$9*1000)</f>
        <v>2.4455152318458562</v>
      </c>
      <c r="U192" s="279">
        <f>IF(U$33=0,0,U$33/NMM!U$9*1000)</f>
        <v>2.3985330645370975</v>
      </c>
      <c r="V192" s="279">
        <f>IF(V$33=0,0,V$33/NMM!V$9*1000)</f>
        <v>2.3088114626341509</v>
      </c>
      <c r="W192" s="279">
        <f>IF(W$33=0,0,W$33/NMM!W$9*1000)</f>
        <v>2.3543257254697334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62.048377638690546</v>
      </c>
      <c r="C194" s="322">
        <f t="shared" si="50"/>
        <v>61.191934132880782</v>
      </c>
      <c r="D194" s="322">
        <f t="shared" si="50"/>
        <v>61.278301349857834</v>
      </c>
      <c r="E194" s="322">
        <f t="shared" si="50"/>
        <v>55.177895846654671</v>
      </c>
      <c r="F194" s="322">
        <f t="shared" si="50"/>
        <v>56.367010614505219</v>
      </c>
      <c r="G194" s="322">
        <f t="shared" si="50"/>
        <v>55.932708241233776</v>
      </c>
      <c r="H194" s="322">
        <f t="shared" si="50"/>
        <v>54.849664640769987</v>
      </c>
      <c r="I194" s="322">
        <f t="shared" si="50"/>
        <v>52.142943953307011</v>
      </c>
      <c r="J194" s="322">
        <f t="shared" si="50"/>
        <v>52.672187576750432</v>
      </c>
      <c r="K194" s="322">
        <f t="shared" si="50"/>
        <v>53.211201579669506</v>
      </c>
      <c r="L194" s="322">
        <f t="shared" si="50"/>
        <v>53.934922656402499</v>
      </c>
      <c r="M194" s="322">
        <f t="shared" si="50"/>
        <v>52.946956667120588</v>
      </c>
      <c r="N194" s="322">
        <f t="shared" si="50"/>
        <v>54.221654513932016</v>
      </c>
      <c r="O194" s="322">
        <f t="shared" si="50"/>
        <v>52.980474021623841</v>
      </c>
      <c r="P194" s="322">
        <f t="shared" si="50"/>
        <v>51.017146125020822</v>
      </c>
      <c r="Q194" s="322">
        <f t="shared" si="50"/>
        <v>49.212743321472161</v>
      </c>
      <c r="R194" s="322">
        <f t="shared" si="50"/>
        <v>51.729649233381949</v>
      </c>
      <c r="S194" s="322">
        <f t="shared" si="50"/>
        <v>49.968488134456834</v>
      </c>
      <c r="T194" s="322">
        <f t="shared" si="50"/>
        <v>47.86455878591142</v>
      </c>
      <c r="U194" s="322">
        <f t="shared" si="50"/>
        <v>47.813439524908105</v>
      </c>
      <c r="V194" s="322">
        <f t="shared" si="50"/>
        <v>50.875639524046349</v>
      </c>
      <c r="W194" s="322">
        <f t="shared" si="50"/>
        <v>50.394710350677343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0.44647221788812547</v>
      </c>
      <c r="C195" s="275">
        <f>IF(C$49=0,0,C$49/NMM!C$10*1000)</f>
        <v>0.44030963562428904</v>
      </c>
      <c r="D195" s="275">
        <f>IF(D$49=0,0,D$49/NMM!D$10*1000)</f>
        <v>0.44093109527215296</v>
      </c>
      <c r="E195" s="275">
        <f>IF(E$49=0,0,E$49/NMM!E$10*1000)</f>
        <v>0.39703532106042794</v>
      </c>
      <c r="F195" s="275">
        <f>IF(F$49=0,0,F$49/NMM!F$10*1000)</f>
        <v>0.40559165609976094</v>
      </c>
      <c r="G195" s="275">
        <f>IF(G$49=0,0,G$49/NMM!G$10*1000)</f>
        <v>0.40246661155859548</v>
      </c>
      <c r="H195" s="275">
        <f>IF(H$49=0,0,H$49/NMM!H$10*1000)</f>
        <v>0.39467351693194158</v>
      </c>
      <c r="I195" s="275">
        <f>IF(I$49=0,0,I$49/NMM!I$10*1000)</f>
        <v>0.37519717227114896</v>
      </c>
      <c r="J195" s="275">
        <f>IF(J$49=0,0,J$49/NMM!J$10*1000)</f>
        <v>0.3790053713466815</v>
      </c>
      <c r="K195" s="275">
        <f>IF(K$49=0,0,K$49/NMM!K$10*1000)</f>
        <v>0.3828838736784555</v>
      </c>
      <c r="L195" s="275">
        <f>IF(L$49=0,0,L$49/NMM!L$10*1000)</f>
        <v>0.3880914450374478</v>
      </c>
      <c r="M195" s="275">
        <f>IF(M$49=0,0,M$49/NMM!M$10*1000)</f>
        <v>0.3809824861376383</v>
      </c>
      <c r="N195" s="275">
        <f>IF(N$49=0,0,N$49/NMM!N$10*1000)</f>
        <v>0.39015463852028975</v>
      </c>
      <c r="O195" s="275">
        <f>IF(O$49=0,0,O$49/NMM!O$10*1000)</f>
        <v>0.38122366194546042</v>
      </c>
      <c r="P195" s="275">
        <f>IF(P$49=0,0,P$49/NMM!P$10*1000)</f>
        <v>0.36709643745070786</v>
      </c>
      <c r="Q195" s="275">
        <f>IF(Q$49=0,0,Q$49/NMM!Q$10*1000)</f>
        <v>0.35411276644555928</v>
      </c>
      <c r="R195" s="275">
        <f>IF(R$49=0,0,R$49/NMM!R$10*1000)</f>
        <v>0.37222328935477322</v>
      </c>
      <c r="S195" s="275">
        <f>IF(S$49=0,0,S$49/NMM!S$10*1000)</f>
        <v>0.3595507662071879</v>
      </c>
      <c r="T195" s="275">
        <f>IF(T$49=0,0,T$49/NMM!T$10*1000)</f>
        <v>0.34441183690279659</v>
      </c>
      <c r="U195" s="275">
        <f>IF(U$49=0,0,U$49/NMM!U$10*1000)</f>
        <v>0.34404400569265209</v>
      </c>
      <c r="V195" s="275">
        <f>IF(V$49=0,0,V$49/NMM!V$10*1000)</f>
        <v>0.36607821959573544</v>
      </c>
      <c r="W195" s="275">
        <f>IF(W$49=0,0,W$49/NMM!W$10*1000)</f>
        <v>0.36261766957241642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0.49988904827059227</v>
      </c>
      <c r="C196" s="276">
        <f>IF(C$50=0,0,C$50/NMM!C$10*1000)</f>
        <v>0.49298916232174178</v>
      </c>
      <c r="D196" s="276">
        <f>IF(D$50=0,0,D$50/NMM!D$10*1000)</f>
        <v>0.49368497464659072</v>
      </c>
      <c r="E196" s="276">
        <f>IF(E$50=0,0,E$50/NMM!E$10*1000)</f>
        <v>0.44453742208980807</v>
      </c>
      <c r="F196" s="276">
        <f>IF(F$50=0,0,F$50/NMM!F$10*1000)</f>
        <v>0.45411745419063676</v>
      </c>
      <c r="G196" s="276">
        <f>IF(G$50=0,0,G$50/NMM!G$10*1000)</f>
        <v>0.45061852306144873</v>
      </c>
      <c r="H196" s="276">
        <f>IF(H$50=0,0,H$50/NMM!H$10*1000)</f>
        <v>0.44189304698495785</v>
      </c>
      <c r="I196" s="276">
        <f>IF(I$50=0,0,I$50/NMM!I$10*1000)</f>
        <v>0.42008651343999004</v>
      </c>
      <c r="J196" s="276">
        <f>IF(J$50=0,0,J$50/NMM!J$10*1000)</f>
        <v>0.42435033308031972</v>
      </c>
      <c r="K196" s="276">
        <f>IF(K$50=0,0,K$50/NMM!K$10*1000)</f>
        <v>0.42869286719927696</v>
      </c>
      <c r="L196" s="276">
        <f>IF(L$50=0,0,L$50/NMM!L$10*1000)</f>
        <v>0.43452348282584685</v>
      </c>
      <c r="M196" s="276">
        <f>IF(M$50=0,0,M$50/NMM!M$10*1000)</f>
        <v>0.42656399384480781</v>
      </c>
      <c r="N196" s="276">
        <f>IF(N$50=0,0,N$50/NMM!N$10*1000)</f>
        <v>0.4368335209093237</v>
      </c>
      <c r="O196" s="276">
        <f>IF(O$50=0,0,O$50/NMM!O$10*1000)</f>
        <v>0.42683402440932616</v>
      </c>
      <c r="P196" s="276">
        <f>IF(P$50=0,0,P$50/NMM!P$10*1000)</f>
        <v>0.41101659048075773</v>
      </c>
      <c r="Q196" s="276">
        <f>IF(Q$50=0,0,Q$50/NMM!Q$10*1000)</f>
        <v>0.39647952707170037</v>
      </c>
      <c r="R196" s="276">
        <f>IF(R$50=0,0,R$50/NMM!R$10*1000)</f>
        <v>0.41675682921514107</v>
      </c>
      <c r="S196" s="276">
        <f>IF(S$50=0,0,S$50/NMM!S$10*1000)</f>
        <v>0.40256814001652053</v>
      </c>
      <c r="T196" s="276">
        <f>IF(T$50=0,0,T$50/NMM!T$10*1000)</f>
        <v>0.38561795888855571</v>
      </c>
      <c r="U196" s="276">
        <f>IF(U$50=0,0,U$50/NMM!U$10*1000)</f>
        <v>0.38520611961570411</v>
      </c>
      <c r="V196" s="276">
        <f>IF(V$50=0,0,V$50/NMM!V$10*1000)</f>
        <v>0.40987655100223919</v>
      </c>
      <c r="W196" s="276">
        <f>IF(W$50=0,0,W$50/NMM!W$10*1000)</f>
        <v>0.40600197384303216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0.543204068684771</v>
      </c>
      <c r="C197" s="276">
        <f>IF(C$51=0,0,C$51/NMM!C$10*1000)</f>
        <v>0.52438938919236611</v>
      </c>
      <c r="D197" s="276">
        <f>IF(D$51=0,0,D$51/NMM!D$10*1000)</f>
        <v>0.57144158479072038</v>
      </c>
      <c r="E197" s="276">
        <f>IF(E$51=0,0,E$51/NMM!E$10*1000)</f>
        <v>0.48830480545047167</v>
      </c>
      <c r="F197" s="276">
        <f>IF(F$51=0,0,F$51/NMM!F$10*1000)</f>
        <v>0.48213360123863103</v>
      </c>
      <c r="G197" s="276">
        <f>IF(G$51=0,0,G$51/NMM!G$10*1000)</f>
        <v>0.48179740267230842</v>
      </c>
      <c r="H197" s="276">
        <f>IF(H$51=0,0,H$51/NMM!H$10*1000)</f>
        <v>0.47252595391807545</v>
      </c>
      <c r="I197" s="276">
        <f>IF(I$51=0,0,I$51/NMM!I$10*1000)</f>
        <v>0.45612769488680011</v>
      </c>
      <c r="J197" s="276">
        <f>IF(J$51=0,0,J$51/NMM!J$10*1000)</f>
        <v>0.48872772862294983</v>
      </c>
      <c r="K197" s="276">
        <f>IF(K$51=0,0,K$51/NMM!K$10*1000)</f>
        <v>0.48774311467111353</v>
      </c>
      <c r="L197" s="276">
        <f>IF(L$51=0,0,L$51/NMM!L$10*1000)</f>
        <v>0.47655105205695109</v>
      </c>
      <c r="M197" s="276">
        <f>IF(M$51=0,0,M$51/NMM!M$10*1000)</f>
        <v>0.46376913353209998</v>
      </c>
      <c r="N197" s="276">
        <f>IF(N$51=0,0,N$51/NMM!N$10*1000)</f>
        <v>0.4795061825923333</v>
      </c>
      <c r="O197" s="276">
        <f>IF(O$51=0,0,O$51/NMM!O$10*1000)</f>
        <v>0.52449004188739401</v>
      </c>
      <c r="P197" s="276">
        <f>IF(P$51=0,0,P$51/NMM!P$10*1000)</f>
        <v>0.47044478045933191</v>
      </c>
      <c r="Q197" s="276">
        <f>IF(Q$51=0,0,Q$51/NMM!Q$10*1000)</f>
        <v>0.42335070398968833</v>
      </c>
      <c r="R197" s="276">
        <f>IF(R$51=0,0,R$51/NMM!R$10*1000)</f>
        <v>0.46860133011853555</v>
      </c>
      <c r="S197" s="276">
        <f>IF(S$51=0,0,S$51/NMM!S$10*1000)</f>
        <v>0.44698921118351465</v>
      </c>
      <c r="T197" s="276">
        <f>IF(T$51=0,0,T$51/NMM!T$10*1000)</f>
        <v>0.42882386028867814</v>
      </c>
      <c r="U197" s="276">
        <f>IF(U$51=0,0,U$51/NMM!U$10*1000)</f>
        <v>0.42082706669935149</v>
      </c>
      <c r="V197" s="276">
        <f>IF(V$51=0,0,V$51/NMM!V$10*1000)</f>
        <v>0.43392857091983061</v>
      </c>
      <c r="W197" s="276">
        <f>IF(W$51=0,0,W$51/NMM!W$10*1000)</f>
        <v>0.44210828881452557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0.36767626194911851</v>
      </c>
      <c r="C198" s="276">
        <f>IF(C$52=0,0,C$52/NMM!C$10*1000)</f>
        <v>0.36260128724758167</v>
      </c>
      <c r="D198" s="276">
        <f>IF(D$52=0,0,D$52/NMM!D$10*1000)</f>
        <v>0.36311306816277428</v>
      </c>
      <c r="E198" s="276">
        <f>IF(E$52=0,0,E$52/NMM!E$10*1000)</f>
        <v>0.32696426980333493</v>
      </c>
      <c r="F198" s="276">
        <f>IF(F$52=0,0,F$52/NMM!F$10*1000)</f>
        <v>0.33401053417814197</v>
      </c>
      <c r="G198" s="276">
        <f>IF(G$52=0,0,G$52/NMM!G$10*1000)</f>
        <v>0.33143701526860003</v>
      </c>
      <c r="H198" s="276">
        <f>IF(H$52=0,0,H$52/NMM!H$10*1000)</f>
        <v>0.32501929029817017</v>
      </c>
      <c r="I198" s="276">
        <f>IF(I$52=0,0,I$52/NMM!I$10*1000)</f>
        <v>0.30898024169804578</v>
      </c>
      <c r="J198" s="276">
        <f>IF(J$52=0,0,J$52/NMM!J$10*1000)</f>
        <v>0.31211634814487699</v>
      </c>
      <c r="K198" s="276">
        <f>IF(K$52=0,0,K$52/NMM!K$10*1000)</f>
        <v>0.31531035032949861</v>
      </c>
      <c r="L198" s="276">
        <f>IF(L$52=0,0,L$52/NMM!L$10*1000)</f>
        <v>0.31959885988148029</v>
      </c>
      <c r="M198" s="276">
        <f>IF(M$52=0,0,M$52/NMM!M$10*1000)</f>
        <v>0.31374453047438827</v>
      </c>
      <c r="N198" s="276">
        <f>IF(N$52=0,0,N$52/NMM!N$10*1000)</f>
        <v>0.32129792924583456</v>
      </c>
      <c r="O198" s="276">
        <f>IF(O$52=0,0,O$52/NMM!O$10*1000)</f>
        <v>0.31394314220416641</v>
      </c>
      <c r="P198" s="276">
        <f>IF(P$52=0,0,P$52/NMM!P$10*1000)</f>
        <v>0.30230917062466656</v>
      </c>
      <c r="Q198" s="276">
        <f>IF(Q$52=0,0,Q$52/NMM!Q$10*1000)</f>
        <v>0.29161693171195041</v>
      </c>
      <c r="R198" s="276">
        <f>IF(R$52=0,0,R$52/NMM!R$10*1000)</f>
        <v>0.30653120655014915</v>
      </c>
      <c r="S198" s="276">
        <f>IF(S$52=0,0,S$52/NMM!S$10*1000)</f>
        <v>0.29609520235170789</v>
      </c>
      <c r="T198" s="276">
        <f>IF(T$52=0,0,T$52/NMM!T$10*1000)</f>
        <v>0.28362807738057405</v>
      </c>
      <c r="U198" s="276">
        <f>IF(U$52=0,0,U$52/NMM!U$10*1000)</f>
        <v>0.28332516311411893</v>
      </c>
      <c r="V198" s="276">
        <f>IF(V$52=0,0,V$52/NMM!V$10*1000)</f>
        <v>0.30147065364697706</v>
      </c>
      <c r="W198" s="276">
        <f>IF(W$52=0,0,W$52/NMM!W$10*1000)</f>
        <v>0.29862084117067011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0.50419708353906667</v>
      </c>
      <c r="C199" s="277">
        <f>IF(C$53=0,0,C$53/NMM!C$10*1000)</f>
        <v>0.49624344763881606</v>
      </c>
      <c r="D199" s="277">
        <f>IF(D$53=0,0,D$53/NMM!D$10*1000)</f>
        <v>0.49779051374604255</v>
      </c>
      <c r="E199" s="277">
        <f>IF(E$53=0,0,E$53/NMM!E$10*1000)</f>
        <v>0.44974418439109265</v>
      </c>
      <c r="F199" s="277">
        <f>IF(F$53=0,0,F$53/NMM!F$10*1000)</f>
        <v>0.45975238920095146</v>
      </c>
      <c r="G199" s="277">
        <f>IF(G$53=0,0,G$53/NMM!G$10*1000)</f>
        <v>0.45619770634044815</v>
      </c>
      <c r="H199" s="277">
        <f>IF(H$53=0,0,H$53/NMM!H$10*1000)</f>
        <v>0.44626834767745477</v>
      </c>
      <c r="I199" s="277">
        <f>IF(I$53=0,0,I$53/NMM!I$10*1000)</f>
        <v>0.42685656865181681</v>
      </c>
      <c r="J199" s="277">
        <f>IF(J$53=0,0,J$53/NMM!J$10*1000)</f>
        <v>0.43203008761325107</v>
      </c>
      <c r="K199" s="277">
        <f>IF(K$53=0,0,K$53/NMM!K$10*1000)</f>
        <v>0.43624714634536677</v>
      </c>
      <c r="L199" s="277">
        <f>IF(L$53=0,0,L$53/NMM!L$10*1000)</f>
        <v>0.44209295298830859</v>
      </c>
      <c r="M199" s="277">
        <f>IF(M$53=0,0,M$53/NMM!M$10*1000)</f>
        <v>0.43333926266789857</v>
      </c>
      <c r="N199" s="277">
        <f>IF(N$53=0,0,N$53/NMM!N$10*1000)</f>
        <v>0.44366154373757521</v>
      </c>
      <c r="O199" s="277">
        <f>IF(O$53=0,0,O$53/NMM!O$10*1000)</f>
        <v>0.43576672186606352</v>
      </c>
      <c r="P199" s="277">
        <f>IF(P$53=0,0,P$53/NMM!P$10*1000)</f>
        <v>0.41837796077124317</v>
      </c>
      <c r="Q199" s="277">
        <f>IF(Q$53=0,0,Q$53/NMM!Q$10*1000)</f>
        <v>0.40376358897596393</v>
      </c>
      <c r="R199" s="277">
        <f>IF(R$53=0,0,R$53/NMM!R$10*1000)</f>
        <v>0.42434909252546577</v>
      </c>
      <c r="S199" s="277">
        <f>IF(S$53=0,0,S$53/NMM!S$10*1000)</f>
        <v>0.4097474689923834</v>
      </c>
      <c r="T199" s="277">
        <f>IF(T$53=0,0,T$53/NMM!T$10*1000)</f>
        <v>0.39279510746509555</v>
      </c>
      <c r="U199" s="277">
        <f>IF(U$53=0,0,U$53/NMM!U$10*1000)</f>
        <v>0.39250681819562339</v>
      </c>
      <c r="V199" s="277">
        <f>IF(V$53=0,0,V$53/NMM!V$10*1000)</f>
        <v>0.4175310017343371</v>
      </c>
      <c r="W199" s="277">
        <f>IF(W$53=0,0,W$53/NMM!W$10*1000)</f>
        <v>0.41348369514292294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2.3164233720658127</v>
      </c>
      <c r="C200" s="278">
        <f>IF(C$59=0,0,C$59/NMM!C$10*1000)</f>
        <v>2.2361906090460888</v>
      </c>
      <c r="D200" s="278">
        <f>IF(D$59=0,0,D$59/NMM!D$10*1000)</f>
        <v>2.4368386009783638</v>
      </c>
      <c r="E200" s="278">
        <f>IF(E$59=0,0,E$59/NMM!E$10*1000)</f>
        <v>2.08231257688522</v>
      </c>
      <c r="F200" s="278">
        <f>IF(F$59=0,0,F$59/NMM!F$10*1000)</f>
        <v>2.0559962760800539</v>
      </c>
      <c r="G200" s="278">
        <f>IF(G$59=0,0,G$59/NMM!G$10*1000)</f>
        <v>2.0545626008526758</v>
      </c>
      <c r="H200" s="278">
        <f>IF(H$59=0,0,H$59/NMM!H$10*1000)</f>
        <v>2.0150257088717014</v>
      </c>
      <c r="I200" s="278">
        <f>IF(I$59=0,0,I$59/NMM!I$10*1000)</f>
        <v>1.9450974578311542</v>
      </c>
      <c r="J200" s="278">
        <f>IF(J$59=0,0,J$59/NMM!J$10*1000)</f>
        <v>2.0841160779593002</v>
      </c>
      <c r="K200" s="278">
        <f>IF(K$59=0,0,K$59/NMM!K$10*1000)</f>
        <v>2.0799173193306717</v>
      </c>
      <c r="L200" s="278">
        <f>IF(L$59=0,0,L$59/NMM!L$10*1000)</f>
        <v>2.0321902183834322</v>
      </c>
      <c r="M200" s="278">
        <f>IF(M$59=0,0,M$59/NMM!M$10*1000)</f>
        <v>1.9776833828906588</v>
      </c>
      <c r="N200" s="278">
        <f>IF(N$59=0,0,N$59/NMM!N$10*1000)</f>
        <v>2.0447919896776674</v>
      </c>
      <c r="O200" s="278">
        <f>IF(O$59=0,0,O$59/NMM!O$10*1000)</f>
        <v>2.2366198294232285</v>
      </c>
      <c r="P200" s="278">
        <f>IF(P$59=0,0,P$59/NMM!P$10*1000)</f>
        <v>2.0061508142987843</v>
      </c>
      <c r="Q200" s="278">
        <f>IF(Q$59=0,0,Q$59/NMM!Q$10*1000)</f>
        <v>1.8053242268170853</v>
      </c>
      <c r="R200" s="278">
        <f>IF(R$59=0,0,R$59/NMM!R$10*1000)</f>
        <v>1.9982896591623687</v>
      </c>
      <c r="S200" s="278">
        <f>IF(S$59=0,0,S$59/NMM!S$10*1000)</f>
        <v>1.9061275780826692</v>
      </c>
      <c r="T200" s="278">
        <f>IF(T$59=0,0,T$59/NMM!T$10*1000)</f>
        <v>1.828663792738686</v>
      </c>
      <c r="U200" s="278">
        <f>IF(U$59=0,0,U$59/NMM!U$10*1000)</f>
        <v>1.7945625025610297</v>
      </c>
      <c r="V200" s="278">
        <f>IF(V$59=0,0,V$59/NMM!V$10*1000)</f>
        <v>1.8504321698465092</v>
      </c>
      <c r="W200" s="278">
        <f>IF(W$59=0,0,W$59/NMM!W$10*1000)</f>
        <v>1.885313517024289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10.131012050595871</v>
      </c>
      <c r="C201" s="278">
        <f>IF(C$60=0,0,C$60/NMM!C$10*1000)</f>
        <v>10.130986483519717</v>
      </c>
      <c r="D201" s="278">
        <f>IF(D$60=0,0,D$60/NMM!D$10*1000)</f>
        <v>9.9937090183555881</v>
      </c>
      <c r="E201" s="278">
        <f>IF(E$60=0,0,E$60/NMM!E$10*1000)</f>
        <v>8.8690276982608207</v>
      </c>
      <c r="F201" s="278">
        <f>IF(F$60=0,0,F$60/NMM!F$10*1000)</f>
        <v>9.0808659926598416</v>
      </c>
      <c r="G201" s="278">
        <f>IF(G$60=0,0,G$60/NMM!G$10*1000)</f>
        <v>9.0194585321133705</v>
      </c>
      <c r="H201" s="278">
        <f>IF(H$60=0,0,H$60/NMM!H$10*1000)</f>
        <v>8.9285181072500759</v>
      </c>
      <c r="I201" s="278">
        <f>IF(I$60=0,0,I$60/NMM!I$10*1000)</f>
        <v>8.2144762473782329</v>
      </c>
      <c r="J201" s="278">
        <f>IF(J$60=0,0,J$60/NMM!J$10*1000)</f>
        <v>8.1765624003363975</v>
      </c>
      <c r="K201" s="278">
        <f>IF(K$60=0,0,K$60/NMM!K$10*1000)</f>
        <v>8.2581874470552723</v>
      </c>
      <c r="L201" s="278">
        <f>IF(L$60=0,0,L$60/NMM!L$10*1000)</f>
        <v>8.4195415212007809</v>
      </c>
      <c r="M201" s="278">
        <f>IF(M$60=0,0,M$60/NMM!M$10*1000)</f>
        <v>8.3181523601922152</v>
      </c>
      <c r="N201" s="278">
        <f>IF(N$60=0,0,N$60/NMM!N$10*1000)</f>
        <v>8.4964808491584467</v>
      </c>
      <c r="O201" s="278">
        <f>IF(O$60=0,0,O$60/NMM!O$10*1000)</f>
        <v>8.1262160738510509</v>
      </c>
      <c r="P201" s="278">
        <f>IF(P$60=0,0,P$60/NMM!P$10*1000)</f>
        <v>7.9083265046955047</v>
      </c>
      <c r="Q201" s="278">
        <f>IF(Q$60=0,0,Q$60/NMM!Q$10*1000)</f>
        <v>7.7124592048995257</v>
      </c>
      <c r="R201" s="278">
        <f>IF(R$60=0,0,R$60/NMM!R$10*1000)</f>
        <v>8.0463888970579784</v>
      </c>
      <c r="S201" s="278">
        <f>IF(S$60=0,0,S$60/NMM!S$10*1000)</f>
        <v>7.7811731043903887</v>
      </c>
      <c r="T201" s="278">
        <f>IF(T$60=0,0,T$60/NMM!T$10*1000)</f>
        <v>7.4518083101226829</v>
      </c>
      <c r="U201" s="278">
        <f>IF(U$60=0,0,U$60/NMM!U$10*1000)</f>
        <v>7.4628110763799409</v>
      </c>
      <c r="V201" s="278">
        <f>IF(V$60=0,0,V$60/NMM!V$10*1000)</f>
        <v>7.9764343705915151</v>
      </c>
      <c r="W201" s="278">
        <f>IF(W$60=0,0,W$60/NMM!W$10*1000)</f>
        <v>7.8702240775798682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40.541112059222499</v>
      </c>
      <c r="C202" s="278">
        <f>IF(C$79=0,0,C$79/NMM!C$10*1000)</f>
        <v>39.950881560966536</v>
      </c>
      <c r="D202" s="278">
        <f>IF(D$79=0,0,D$79/NMM!D$10*1000)</f>
        <v>39.757292072937666</v>
      </c>
      <c r="E202" s="278">
        <f>IF(E$79=0,0,E$79/NMM!E$10*1000)</f>
        <v>36.133257692627865</v>
      </c>
      <c r="F202" s="278">
        <f>IF(F$79=0,0,F$79/NMM!F$10*1000)</f>
        <v>37.032025213133011</v>
      </c>
      <c r="G202" s="278">
        <f>IF(G$79=0,0,G$79/NMM!G$10*1000)</f>
        <v>36.71088140744893</v>
      </c>
      <c r="H202" s="278">
        <f>IF(H$79=0,0,H$79/NMM!H$10*1000)</f>
        <v>35.925248769268528</v>
      </c>
      <c r="I202" s="278">
        <f>IF(I$79=0,0,I$79/NMM!I$10*1000)</f>
        <v>34.338404633996049</v>
      </c>
      <c r="J202" s="278">
        <f>IF(J$79=0,0,J$79/NMM!J$10*1000)</f>
        <v>34.56241794582818</v>
      </c>
      <c r="K202" s="278">
        <f>IF(K$79=0,0,K$79/NMM!K$10*1000)</f>
        <v>34.967968360337295</v>
      </c>
      <c r="L202" s="278">
        <f>IF(L$79=0,0,L$79/NMM!L$10*1000)</f>
        <v>35.547940124959489</v>
      </c>
      <c r="M202" s="278">
        <f>IF(M$79=0,0,M$79/NMM!M$10*1000)</f>
        <v>34.883583412742084</v>
      </c>
      <c r="N202" s="278">
        <f>IF(N$79=0,0,N$79/NMM!N$10*1000)</f>
        <v>35.705170370313965</v>
      </c>
      <c r="O202" s="278">
        <f>IF(O$79=0,0,O$79/NMM!O$10*1000)</f>
        <v>34.578041513216469</v>
      </c>
      <c r="P202" s="278">
        <f>IF(P$79=0,0,P$79/NMM!P$10*1000)</f>
        <v>33.511023537734147</v>
      </c>
      <c r="Q202" s="278">
        <f>IF(Q$79=0,0,Q$79/NMM!Q$10*1000)</f>
        <v>32.503754814856258</v>
      </c>
      <c r="R202" s="278">
        <f>IF(R$79=0,0,R$79/NMM!R$10*1000)</f>
        <v>34.024132548742692</v>
      </c>
      <c r="S202" s="278">
        <f>IF(S$79=0,0,S$79/NMM!S$10*1000)</f>
        <v>32.905155128586017</v>
      </c>
      <c r="T202" s="278">
        <f>IF(T$79=0,0,T$79/NMM!T$10*1000)</f>
        <v>31.515517942728124</v>
      </c>
      <c r="U202" s="278">
        <f>IF(U$79=0,0,U$79/NMM!U$10*1000)</f>
        <v>31.527696046632808</v>
      </c>
      <c r="V202" s="278">
        <f>IF(V$79=0,0,V$79/NMM!V$10*1000)</f>
        <v>33.630146546036727</v>
      </c>
      <c r="W202" s="278">
        <f>IF(W$79=0,0,W$79/NMM!W$10*1000)</f>
        <v>33.237602424567207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6.698391476474689</v>
      </c>
      <c r="C203" s="279">
        <f>IF(C$89=0,0,C$89/NMM!C$10*1000)</f>
        <v>6.5573425573236435</v>
      </c>
      <c r="D203" s="279">
        <f>IF(D$89=0,0,D$89/NMM!D$10*1000)</f>
        <v>6.7235004209679294</v>
      </c>
      <c r="E203" s="279">
        <f>IF(E$89=0,0,E$89/NMM!E$10*1000)</f>
        <v>5.9867118760856286</v>
      </c>
      <c r="F203" s="279">
        <f>IF(F$89=0,0,F$89/NMM!F$10*1000)</f>
        <v>6.0625174977241887</v>
      </c>
      <c r="G203" s="279">
        <f>IF(G$89=0,0,G$89/NMM!G$10*1000)</f>
        <v>6.0252884419173949</v>
      </c>
      <c r="H203" s="279">
        <f>IF(H$89=0,0,H$89/NMM!H$10*1000)</f>
        <v>5.9004918995690847</v>
      </c>
      <c r="I203" s="279">
        <f>IF(I$89=0,0,I$89/NMM!I$10*1000)</f>
        <v>5.6577174231537679</v>
      </c>
      <c r="J203" s="279">
        <f>IF(J$89=0,0,J$89/NMM!J$10*1000)</f>
        <v>5.8128612838184806</v>
      </c>
      <c r="K203" s="279">
        <f>IF(K$89=0,0,K$89/NMM!K$10*1000)</f>
        <v>5.8542511007225544</v>
      </c>
      <c r="L203" s="279">
        <f>IF(L$89=0,0,L$89/NMM!L$10*1000)</f>
        <v>5.8743929990687622</v>
      </c>
      <c r="M203" s="279">
        <f>IF(M$89=0,0,M$89/NMM!M$10*1000)</f>
        <v>5.7491381046387957</v>
      </c>
      <c r="N203" s="279">
        <f>IF(N$89=0,0,N$89/NMM!N$10*1000)</f>
        <v>5.9037574897765825</v>
      </c>
      <c r="O203" s="279">
        <f>IF(O$89=0,0,O$89/NMM!O$10*1000)</f>
        <v>5.9573390128206842</v>
      </c>
      <c r="P203" s="279">
        <f>IF(P$89=0,0,P$89/NMM!P$10*1000)</f>
        <v>5.6224003285056812</v>
      </c>
      <c r="Q203" s="279">
        <f>IF(Q$89=0,0,Q$89/NMM!Q$10*1000)</f>
        <v>5.3218815567044278</v>
      </c>
      <c r="R203" s="279">
        <f>IF(R$89=0,0,R$89/NMM!R$10*1000)</f>
        <v>5.6723763806548471</v>
      </c>
      <c r="S203" s="279">
        <f>IF(S$89=0,0,S$89/NMM!S$10*1000)</f>
        <v>5.4610815346464427</v>
      </c>
      <c r="T203" s="279">
        <f>IF(T$89=0,0,T$89/NMM!T$10*1000)</f>
        <v>5.2332918993962254</v>
      </c>
      <c r="U203" s="279">
        <f>IF(U$89=0,0,U$89/NMM!U$10*1000)</f>
        <v>5.2024607260168798</v>
      </c>
      <c r="V203" s="279">
        <f>IF(V$89=0,0,V$89/NMM!V$10*1000)</f>
        <v>5.4897414406724714</v>
      </c>
      <c r="W203" s="279">
        <f>IF(W$89=0,0,W$89/NMM!W$10*1000)</f>
        <v>5.4787378629624142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234.48681956146658</v>
      </c>
      <c r="C205" s="322">
        <f t="shared" si="51"/>
        <v>230.2120307611504</v>
      </c>
      <c r="D205" s="322">
        <f t="shared" si="51"/>
        <v>222.0628177731891</v>
      </c>
      <c r="E205" s="322">
        <f t="shared" si="51"/>
        <v>197.14101044139576</v>
      </c>
      <c r="F205" s="322">
        <f t="shared" si="51"/>
        <v>198.6522578377689</v>
      </c>
      <c r="G205" s="322">
        <f t="shared" si="51"/>
        <v>188.27191887239201</v>
      </c>
      <c r="H205" s="322">
        <f t="shared" si="51"/>
        <v>203.70281505917129</v>
      </c>
      <c r="I205" s="322">
        <f t="shared" si="51"/>
        <v>196.05362305827722</v>
      </c>
      <c r="J205" s="322">
        <f t="shared" si="51"/>
        <v>197.30119638494182</v>
      </c>
      <c r="K205" s="322">
        <f t="shared" si="51"/>
        <v>202.03774584427529</v>
      </c>
      <c r="L205" s="322">
        <f t="shared" si="51"/>
        <v>197.04629167893157</v>
      </c>
      <c r="M205" s="322">
        <f t="shared" si="51"/>
        <v>192.35000762277485</v>
      </c>
      <c r="N205" s="322">
        <f t="shared" si="51"/>
        <v>188.95139269850512</v>
      </c>
      <c r="O205" s="322">
        <f t="shared" si="51"/>
        <v>180.15740616067393</v>
      </c>
      <c r="P205" s="322">
        <f t="shared" si="51"/>
        <v>176.02235066875318</v>
      </c>
      <c r="Q205" s="322">
        <f t="shared" si="51"/>
        <v>174.61702918133341</v>
      </c>
      <c r="R205" s="322">
        <f t="shared" si="51"/>
        <v>176.57094427573972</v>
      </c>
      <c r="S205" s="322">
        <f t="shared" si="51"/>
        <v>175.23994510301173</v>
      </c>
      <c r="T205" s="322">
        <f t="shared" si="51"/>
        <v>166.26205261691993</v>
      </c>
      <c r="U205" s="322">
        <f t="shared" si="51"/>
        <v>164.33802983205118</v>
      </c>
      <c r="V205" s="322">
        <f t="shared" si="51"/>
        <v>168.32871931066333</v>
      </c>
      <c r="W205" s="322">
        <f t="shared" si="51"/>
        <v>164.81565177806783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1.9908182451593017</v>
      </c>
      <c r="C206" s="275">
        <f>IF(C$100=0,0,C$100/NMM!C$11*1000)</f>
        <v>1.9545248298033575</v>
      </c>
      <c r="D206" s="275">
        <f>IF(D$100=0,0,D$100/NMM!D$11*1000)</f>
        <v>1.8853371375889121</v>
      </c>
      <c r="E206" s="275">
        <f>IF(E$100=0,0,E$100/NMM!E$11*1000)</f>
        <v>1.6737483206512014</v>
      </c>
      <c r="F206" s="275">
        <f>IF(F$100=0,0,F$100/NMM!F$11*1000)</f>
        <v>1.6865789731173417</v>
      </c>
      <c r="G206" s="275">
        <f>IF(G$100=0,0,G$100/NMM!G$11*1000)</f>
        <v>1.5984487820820532</v>
      </c>
      <c r="H206" s="275">
        <f>IF(H$100=0,0,H$100/NMM!H$11*1000)</f>
        <v>1.7294587455641983</v>
      </c>
      <c r="I206" s="275">
        <f>IF(I$100=0,0,I$100/NMM!I$11*1000)</f>
        <v>1.6645162851538953</v>
      </c>
      <c r="J206" s="275">
        <f>IF(J$100=0,0,J$100/NMM!J$11*1000)</f>
        <v>1.6751083164909419</v>
      </c>
      <c r="K206" s="275">
        <f>IF(K$100=0,0,K$100/NMM!K$11*1000)</f>
        <v>1.7153221293626399</v>
      </c>
      <c r="L206" s="275">
        <f>IF(L$100=0,0,L$100/NMM!L$11*1000)</f>
        <v>1.6729441481999523</v>
      </c>
      <c r="M206" s="275">
        <f>IF(M$100=0,0,M$100/NMM!M$11*1000)</f>
        <v>1.6330721929193577</v>
      </c>
      <c r="N206" s="275">
        <f>IF(N$100=0,0,N$100/NMM!N$11*1000)</f>
        <v>1.6042175877347093</v>
      </c>
      <c r="O206" s="275">
        <f>IF(O$100=0,0,O$100/NMM!O$11*1000)</f>
        <v>1.5295556989345291</v>
      </c>
      <c r="P206" s="275">
        <f>IF(P$100=0,0,P$100/NMM!P$11*1000)</f>
        <v>1.4944486343520125</v>
      </c>
      <c r="Q206" s="275">
        <f>IF(Q$100=0,0,Q$100/NMM!Q$11*1000)</f>
        <v>1.4825173042128919</v>
      </c>
      <c r="R206" s="275">
        <f>IF(R$100=0,0,R$100/NMM!R$11*1000)</f>
        <v>1.4991062529083388</v>
      </c>
      <c r="S206" s="275">
        <f>IF(S$100=0,0,S$100/NMM!S$11*1000)</f>
        <v>1.4878059271915254</v>
      </c>
      <c r="T206" s="275">
        <f>IF(T$100=0,0,T$100/NMM!T$11*1000)</f>
        <v>1.4115826571680719</v>
      </c>
      <c r="U206" s="275">
        <f>IF(U$100=0,0,U$100/NMM!U$11*1000)</f>
        <v>1.3952474973861415</v>
      </c>
      <c r="V206" s="275">
        <f>IF(V$100=0,0,V$100/NMM!V$11*1000)</f>
        <v>1.429128879033321</v>
      </c>
      <c r="W206" s="275">
        <f>IF(W$100=0,0,W$100/NMM!W$11*1000)</f>
        <v>1.399302558929761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2.2320843536825721</v>
      </c>
      <c r="C207" s="276">
        <f>IF(C$101=0,0,C$101/NMM!C$11*1000)</f>
        <v>2.1913925603685991</v>
      </c>
      <c r="D207" s="276">
        <f>IF(D$101=0,0,D$101/NMM!D$11*1000)</f>
        <v>2.1138200518612185</v>
      </c>
      <c r="E207" s="276">
        <f>IF(E$101=0,0,E$101/NMM!E$11*1000)</f>
        <v>1.8765889089132197</v>
      </c>
      <c r="F207" s="276">
        <f>IF(F$101=0,0,F$101/NMM!F$11*1000)</f>
        <v>1.8909745007103855</v>
      </c>
      <c r="G207" s="276">
        <f>IF(G$101=0,0,G$101/NMM!G$11*1000)</f>
        <v>1.792163862936075</v>
      </c>
      <c r="H207" s="276">
        <f>IF(H$101=0,0,H$101/NMM!H$11*1000)</f>
        <v>1.9390508479112512</v>
      </c>
      <c r="I207" s="276">
        <f>IF(I$101=0,0,I$101/NMM!I$11*1000)</f>
        <v>1.8662380483882652</v>
      </c>
      <c r="J207" s="276">
        <f>IF(J$101=0,0,J$101/NMM!J$11*1000)</f>
        <v>1.8781137218600261</v>
      </c>
      <c r="K207" s="276">
        <f>IF(K$101=0,0,K$101/NMM!K$11*1000)</f>
        <v>1.9232010233909871</v>
      </c>
      <c r="L207" s="276">
        <f>IF(L$101=0,0,L$101/NMM!L$11*1000)</f>
        <v>1.8756872792689974</v>
      </c>
      <c r="M207" s="276">
        <f>IF(M$101=0,0,M$101/NMM!M$11*1000)</f>
        <v>1.8309832648523392</v>
      </c>
      <c r="N207" s="276">
        <f>IF(N$101=0,0,N$101/NMM!N$11*1000)</f>
        <v>1.7986317868000634</v>
      </c>
      <c r="O207" s="276">
        <f>IF(O$101=0,0,O$101/NMM!O$11*1000)</f>
        <v>1.7149216669975724</v>
      </c>
      <c r="P207" s="276">
        <f>IF(P$101=0,0,P$101/NMM!P$11*1000)</f>
        <v>1.6755599976192164</v>
      </c>
      <c r="Q207" s="276">
        <f>IF(Q$101=0,0,Q$101/NMM!Q$11*1000)</f>
        <v>1.6621827165003051</v>
      </c>
      <c r="R207" s="276">
        <f>IF(R$101=0,0,R$101/NMM!R$11*1000)</f>
        <v>1.6807820702671223</v>
      </c>
      <c r="S207" s="276">
        <f>IF(S$101=0,0,S$101/NMM!S$11*1000)</f>
        <v>1.6681122646304962</v>
      </c>
      <c r="T207" s="276">
        <f>IF(T$101=0,0,T$101/NMM!T$11*1000)</f>
        <v>1.5826515407198323</v>
      </c>
      <c r="U207" s="276">
        <f>IF(U$101=0,0,U$101/NMM!U$11*1000)</f>
        <v>1.5643367323977728</v>
      </c>
      <c r="V207" s="276">
        <f>IF(V$101=0,0,V$101/NMM!V$11*1000)</f>
        <v>1.6023241790367131</v>
      </c>
      <c r="W207" s="276">
        <f>IF(W$101=0,0,W$101/NMM!W$11*1000)</f>
        <v>1.5688832244980648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3.4882933135886063</v>
      </c>
      <c r="C208" s="276">
        <f>IF(C$102=0,0,C$102/NMM!C$11*1000)</f>
        <v>3.3675562418915019</v>
      </c>
      <c r="D208" s="276">
        <f>IF(D$102=0,0,D$102/NMM!D$11*1000)</f>
        <v>3.496822773475285</v>
      </c>
      <c r="E208" s="276">
        <f>IF(E$102=0,0,E$102/NMM!E$11*1000)</f>
        <v>2.9532510900302</v>
      </c>
      <c r="F208" s="276">
        <f>IF(F$102=0,0,F$102/NMM!F$11*1000)</f>
        <v>2.8865637306617886</v>
      </c>
      <c r="G208" s="276">
        <f>IF(G$102=0,0,G$102/NMM!G$11*1000)</f>
        <v>2.7537427755685364</v>
      </c>
      <c r="H208" s="276">
        <f>IF(H$102=0,0,H$102/NMM!H$11*1000)</f>
        <v>2.9848304751495949</v>
      </c>
      <c r="I208" s="276">
        <f>IF(I$102=0,0,I$102/NMM!I$11*1000)</f>
        <v>2.8959975321860445</v>
      </c>
      <c r="J208" s="276">
        <f>IF(J$102=0,0,J$102/NMM!J$11*1000)</f>
        <v>3.0662713825586607</v>
      </c>
      <c r="K208" s="276">
        <f>IF(K$102=0,0,K$102/NMM!K$11*1000)</f>
        <v>3.105358537856806</v>
      </c>
      <c r="L208" s="276">
        <f>IF(L$102=0,0,L$102/NMM!L$11*1000)</f>
        <v>2.9325721367953537</v>
      </c>
      <c r="M208" s="276">
        <f>IF(M$102=0,0,M$102/NMM!M$11*1000)</f>
        <v>2.8433093623521719</v>
      </c>
      <c r="N208" s="276">
        <f>IF(N$102=0,0,N$102/NMM!N$11*1000)</f>
        <v>2.8161812468727989</v>
      </c>
      <c r="O208" s="276">
        <f>IF(O$102=0,0,O$102/NMM!O$11*1000)</f>
        <v>2.9618611711392564</v>
      </c>
      <c r="P208" s="276">
        <f>IF(P$102=0,0,P$102/NMM!P$11*1000)</f>
        <v>2.7196439112533795</v>
      </c>
      <c r="Q208" s="276">
        <f>IF(Q$102=0,0,Q$102/NMM!Q$11*1000)</f>
        <v>2.5381499630800053</v>
      </c>
      <c r="R208" s="276">
        <f>IF(R$102=0,0,R$102/NMM!R$11*1000)</f>
        <v>2.6861764588782595</v>
      </c>
      <c r="S208" s="276">
        <f>IF(S$102=0,0,S$102/NMM!S$11*1000)</f>
        <v>2.6362547890477495</v>
      </c>
      <c r="T208" s="276">
        <f>IF(T$102=0,0,T$102/NMM!T$11*1000)</f>
        <v>2.5045605767411767</v>
      </c>
      <c r="U208" s="276">
        <f>IF(U$102=0,0,U$102/NMM!U$11*1000)</f>
        <v>2.4372720815128948</v>
      </c>
      <c r="V208" s="276">
        <f>IF(V$102=0,0,V$102/NMM!V$11*1000)</f>
        <v>2.4280847705878541</v>
      </c>
      <c r="W208" s="276">
        <f>IF(W$102=0,0,W$102/NMM!W$11*1000)</f>
        <v>2.437276927015954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1.7868338681739309</v>
      </c>
      <c r="C209" s="276">
        <f>IF(C$103=0,0,C$103/NMM!C$11*1000)</f>
        <v>1.7542591698520766</v>
      </c>
      <c r="D209" s="276">
        <f>IF(D$103=0,0,D$103/NMM!D$11*1000)</f>
        <v>1.6921606271999958</v>
      </c>
      <c r="E209" s="276">
        <f>IF(E$103=0,0,E$103/NMM!E$11*1000)</f>
        <v>1.502251746692975</v>
      </c>
      <c r="F209" s="276">
        <f>IF(F$103=0,0,F$103/NMM!F$11*1000)</f>
        <v>1.5137677373832423</v>
      </c>
      <c r="G209" s="276">
        <f>IF(G$103=0,0,G$103/NMM!G$11*1000)</f>
        <v>1.4346675932423145</v>
      </c>
      <c r="H209" s="276">
        <f>IF(H$103=0,0,H$103/NMM!H$11*1000)</f>
        <v>1.5522539376448365</v>
      </c>
      <c r="I209" s="276">
        <f>IF(I$103=0,0,I$103/NMM!I$11*1000)</f>
        <v>1.4939656493865634</v>
      </c>
      <c r="J209" s="276">
        <f>IF(J$103=0,0,J$103/NMM!J$11*1000)</f>
        <v>1.5034723938479491</v>
      </c>
      <c r="K209" s="276">
        <f>IF(K$103=0,0,K$103/NMM!K$11*1000)</f>
        <v>1.5395657956350171</v>
      </c>
      <c r="L209" s="276">
        <f>IF(L$103=0,0,L$103/NMM!L$11*1000)</f>
        <v>1.5015299718271697</v>
      </c>
      <c r="M209" s="276">
        <f>IF(M$103=0,0,M$103/NMM!M$11*1000)</f>
        <v>1.4657434000198657</v>
      </c>
      <c r="N209" s="276">
        <f>IF(N$103=0,0,N$103/NMM!N$11*1000)</f>
        <v>1.4398453121747903</v>
      </c>
      <c r="O209" s="276">
        <f>IF(O$103=0,0,O$103/NMM!O$11*1000)</f>
        <v>1.3728334732515817</v>
      </c>
      <c r="P209" s="276">
        <f>IF(P$103=0,0,P$103/NMM!P$11*1000)</f>
        <v>1.3413235691401755</v>
      </c>
      <c r="Q209" s="276">
        <f>IF(Q$103=0,0,Q$103/NMM!Q$11*1000)</f>
        <v>1.330614753889569</v>
      </c>
      <c r="R209" s="276">
        <f>IF(R$103=0,0,R$103/NMM!R$11*1000)</f>
        <v>1.3455039560749011</v>
      </c>
      <c r="S209" s="276">
        <f>IF(S$103=0,0,S$103/NMM!S$11*1000)</f>
        <v>1.3353614909044638</v>
      </c>
      <c r="T209" s="276">
        <f>IF(T$103=0,0,T$103/NMM!T$11*1000)</f>
        <v>1.266948253909052</v>
      </c>
      <c r="U209" s="276">
        <f>IF(U$103=0,0,U$103/NMM!U$11*1000)</f>
        <v>1.2522868367699649</v>
      </c>
      <c r="V209" s="276">
        <f>IF(V$103=0,0,V$103/NMM!V$11*1000)</f>
        <v>1.2826966445838688</v>
      </c>
      <c r="W209" s="276">
        <f>IF(W$103=0,0,W$103/NMM!W$11*1000)</f>
        <v>1.2559264062390953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1.9010854427160229</v>
      </c>
      <c r="C210" s="277">
        <f>IF(C$104=0,0,C$104/NMM!C$11*1000)</f>
        <v>1.8711434062774381</v>
      </c>
      <c r="D210" s="277">
        <f>IF(D$104=0,0,D$104/NMM!D$11*1000)</f>
        <v>1.7885443852621037</v>
      </c>
      <c r="E210" s="277">
        <f>IF(E$104=0,0,E$104/NMM!E$11*1000)</f>
        <v>1.5970784761152634</v>
      </c>
      <c r="F210" s="277">
        <f>IF(F$104=0,0,F$104/NMM!F$11*1000)</f>
        <v>1.6161775558447753</v>
      </c>
      <c r="G210" s="277">
        <f>IF(G$104=0,0,G$104/NMM!G$11*1000)</f>
        <v>1.5309582223064129</v>
      </c>
      <c r="H210" s="277">
        <f>IF(H$104=0,0,H$104/NMM!H$11*1000)</f>
        <v>1.6551654541627143</v>
      </c>
      <c r="I210" s="277">
        <f>IF(I$104=0,0,I$104/NMM!I$11*1000)</f>
        <v>1.5912742676085363</v>
      </c>
      <c r="J210" s="277">
        <f>IF(J$104=0,0,J$104/NMM!J$11*1000)</f>
        <v>1.5915083764071229</v>
      </c>
      <c r="K210" s="277">
        <f>IF(K$104=0,0,K$104/NMM!K$11*1000)</f>
        <v>1.6308143627958225</v>
      </c>
      <c r="L210" s="277">
        <f>IF(L$104=0,0,L$104/NMM!L$11*1000)</f>
        <v>1.5973650918249382</v>
      </c>
      <c r="M210" s="277">
        <f>IF(M$104=0,0,M$104/NMM!M$11*1000)</f>
        <v>1.5599175364659679</v>
      </c>
      <c r="N210" s="277">
        <f>IF(N$104=0,0,N$104/NMM!N$11*1000)</f>
        <v>1.529922750500015</v>
      </c>
      <c r="O210" s="277">
        <f>IF(O$104=0,0,O$104/NMM!O$11*1000)</f>
        <v>1.4448835233159012</v>
      </c>
      <c r="P210" s="277">
        <f>IF(P$104=0,0,P$104/NMM!P$11*1000)</f>
        <v>1.4201150003565131</v>
      </c>
      <c r="Q210" s="277">
        <f>IF(Q$104=0,0,Q$104/NMM!Q$11*1000)</f>
        <v>1.4213317902718259</v>
      </c>
      <c r="R210" s="277">
        <f>IF(R$104=0,0,R$104/NMM!R$11*1000)</f>
        <v>1.4282545796322852</v>
      </c>
      <c r="S210" s="277">
        <f>IF(S$104=0,0,S$104/NMM!S$11*1000)</f>
        <v>1.4189201177072928</v>
      </c>
      <c r="T210" s="277">
        <f>IF(T$104=0,0,T$104/NMM!T$11*1000)</f>
        <v>1.3470074376031715</v>
      </c>
      <c r="U210" s="277">
        <f>IF(U$104=0,0,U$104/NMM!U$11*1000)</f>
        <v>1.3347467739397654</v>
      </c>
      <c r="V210" s="277">
        <f>IF(V$104=0,0,V$104/NMM!V$11*1000)</f>
        <v>1.3717837443059722</v>
      </c>
      <c r="W210" s="277">
        <f>IF(W$104=0,0,W$104/NMM!W$11*1000)</f>
        <v>1.3384000198902151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178.27691335355894</v>
      </c>
      <c r="C211" s="278">
        <f>IF(C$110=0,0,C$110/NMM!C$11*1000)</f>
        <v>175.52728339218714</v>
      </c>
      <c r="D211" s="278">
        <f>IF(D$110=0,0,D$110/NMM!D$11*1000)</f>
        <v>167.13405250520981</v>
      </c>
      <c r="E211" s="278">
        <f>IF(E$110=0,0,E$110/NMM!E$11*1000)</f>
        <v>149.70326713519518</v>
      </c>
      <c r="F211" s="278">
        <f>IF(F$110=0,0,F$110/NMM!F$11*1000)</f>
        <v>151.63360196586066</v>
      </c>
      <c r="G211" s="278">
        <f>IF(G$110=0,0,G$110/NMM!G$11*1000)</f>
        <v>143.5517582045251</v>
      </c>
      <c r="H211" s="278">
        <f>IF(H$110=0,0,H$110/NMM!H$11*1000)</f>
        <v>155.27092824027997</v>
      </c>
      <c r="I211" s="278">
        <f>IF(I$110=0,0,I$110/NMM!I$11*1000)</f>
        <v>149.23661843067239</v>
      </c>
      <c r="J211" s="278">
        <f>IF(J$110=0,0,J$110/NMM!J$11*1000)</f>
        <v>148.85408000087259</v>
      </c>
      <c r="K211" s="278">
        <f>IF(K$110=0,0,K$110/NMM!K$11*1000)</f>
        <v>152.73152619001979</v>
      </c>
      <c r="L211" s="278">
        <f>IF(L$110=0,0,L$110/NMM!L$11*1000)</f>
        <v>149.80050092294331</v>
      </c>
      <c r="M211" s="278">
        <f>IF(M$110=0,0,M$110/NMM!M$11*1000)</f>
        <v>146.40077091100764</v>
      </c>
      <c r="N211" s="278">
        <f>IF(N$110=0,0,N$110/NMM!N$11*1000)</f>
        <v>143.61213157560505</v>
      </c>
      <c r="O211" s="278">
        <f>IF(O$110=0,0,O$110/NMM!O$11*1000)</f>
        <v>134.49639984615362</v>
      </c>
      <c r="P211" s="278">
        <f>IF(P$110=0,0,P$110/NMM!P$11*1000)</f>
        <v>132.94073372691804</v>
      </c>
      <c r="Q211" s="278">
        <f>IF(Q$110=0,0,Q$110/NMM!Q$11*1000)</f>
        <v>133.27920231055788</v>
      </c>
      <c r="R211" s="278">
        <f>IF(R$110=0,0,R$110/NMM!R$11*1000)</f>
        <v>133.72213901775538</v>
      </c>
      <c r="S211" s="278">
        <f>IF(S$110=0,0,S$110/NMM!S$11*1000)</f>
        <v>132.97493199393088</v>
      </c>
      <c r="T211" s="278">
        <f>IF(T$110=0,0,T$110/NMM!T$11*1000)</f>
        <v>126.13190251465802</v>
      </c>
      <c r="U211" s="278">
        <f>IF(U$110=0,0,U$110/NMM!U$11*1000)</f>
        <v>125.00757245634195</v>
      </c>
      <c r="V211" s="278">
        <f>IF(V$110=0,0,V$110/NMM!V$11*1000)</f>
        <v>128.64288437134064</v>
      </c>
      <c r="W211" s="278">
        <f>IF(W$110=0,0,W$110/NMM!W$11*1000)</f>
        <v>125.43362482748665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14.363398303726296</v>
      </c>
      <c r="C212" s="278">
        <f>IF(C$118=0,0,C$118/NMM!C$11*1000)</f>
        <v>13.866251276538089</v>
      </c>
      <c r="D212" s="278">
        <f>IF(D$118=0,0,D$118/NMM!D$11*1000)</f>
        <v>14.398519212048638</v>
      </c>
      <c r="E212" s="278">
        <f>IF(E$118=0,0,E$118/NMM!E$11*1000)</f>
        <v>12.160308174709956</v>
      </c>
      <c r="F212" s="278">
        <f>IF(F$118=0,0,F$118/NMM!F$11*1000)</f>
        <v>11.88571627021015</v>
      </c>
      <c r="G212" s="278">
        <f>IF(G$118=0,0,G$118/NMM!G$11*1000)</f>
        <v>11.338812638668035</v>
      </c>
      <c r="H212" s="278">
        <f>IF(H$118=0,0,H$118/NMM!H$11*1000)</f>
        <v>12.290339466771803</v>
      </c>
      <c r="I212" s="278">
        <f>IF(I$118=0,0,I$118/NMM!I$11*1000)</f>
        <v>11.924560896114556</v>
      </c>
      <c r="J212" s="278">
        <f>IF(J$118=0,0,J$118/NMM!J$11*1000)</f>
        <v>12.62568058810942</v>
      </c>
      <c r="K212" s="278">
        <f>IF(K$118=0,0,K$118/NMM!K$11*1000)</f>
        <v>12.786625878438029</v>
      </c>
      <c r="L212" s="278">
        <f>IF(L$118=0,0,L$118/NMM!L$11*1000)</f>
        <v>12.07516050646222</v>
      </c>
      <c r="M212" s="278">
        <f>IF(M$118=0,0,M$118/NMM!M$11*1000)</f>
        <v>11.707612061488108</v>
      </c>
      <c r="N212" s="278">
        <f>IF(N$118=0,0,N$118/NMM!N$11*1000)</f>
        <v>11.595909319536386</v>
      </c>
      <c r="O212" s="278">
        <f>IF(O$118=0,0,O$118/NMM!O$11*1000)</f>
        <v>12.195761049018149</v>
      </c>
      <c r="P212" s="278">
        <f>IF(P$118=0,0,P$118/NMM!P$11*1000)</f>
        <v>11.198407137801626</v>
      </c>
      <c r="Q212" s="278">
        <f>IF(Q$118=0,0,Q$118/NMM!Q$11*1000)</f>
        <v>10.45108756545517</v>
      </c>
      <c r="R212" s="278">
        <f>IF(R$118=0,0,R$118/NMM!R$11*1000)</f>
        <v>11.060601539057322</v>
      </c>
      <c r="S212" s="278">
        <f>IF(S$118=0,0,S$118/NMM!S$11*1000)</f>
        <v>10.855044046237124</v>
      </c>
      <c r="T212" s="278">
        <f>IF(T$118=0,0,T$118/NMM!T$11*1000)</f>
        <v>10.312779891360526</v>
      </c>
      <c r="U212" s="278">
        <f>IF(U$118=0,0,U$118/NMM!U$11*1000)</f>
        <v>10.035712749541567</v>
      </c>
      <c r="V212" s="278">
        <f>IF(V$118=0,0,V$118/NMM!V$11*1000)</f>
        <v>9.997883073452547</v>
      </c>
      <c r="W212" s="278">
        <f>IF(W$118=0,0,W$118/NMM!W$11*1000)</f>
        <v>10.035732701387404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17.630821886766682</v>
      </c>
      <c r="C213" s="278">
        <f>IF(C$119=0,0,C$119/NMM!C$11*1000)</f>
        <v>17.306657206705861</v>
      </c>
      <c r="D213" s="278">
        <f>IF(D$119=0,0,D$119/NMM!D$11*1000)</f>
        <v>16.705651629792001</v>
      </c>
      <c r="E213" s="278">
        <f>IF(E$119=0,0,E$119/NMM!E$11*1000)</f>
        <v>14.823780063961937</v>
      </c>
      <c r="F213" s="278">
        <f>IF(F$119=0,0,F$119/NMM!F$11*1000)</f>
        <v>14.93316104748534</v>
      </c>
      <c r="G213" s="278">
        <f>IF(G$119=0,0,G$119/NMM!G$11*1000)</f>
        <v>14.153657053944311</v>
      </c>
      <c r="H213" s="278">
        <f>IF(H$119=0,0,H$119/NMM!H$11*1000)</f>
        <v>15.314023444413568</v>
      </c>
      <c r="I213" s="278">
        <f>IF(I$119=0,0,I$119/NMM!I$11*1000)</f>
        <v>14.740074533772431</v>
      </c>
      <c r="J213" s="278">
        <f>IF(J$119=0,0,J$119/NMM!J$11*1000)</f>
        <v>14.840969695405169</v>
      </c>
      <c r="K213" s="278">
        <f>IF(K$119=0,0,K$119/NMM!K$11*1000)</f>
        <v>15.19572729678533</v>
      </c>
      <c r="L213" s="278">
        <f>IF(L$119=0,0,L$119/NMM!L$11*1000)</f>
        <v>14.815773015843277</v>
      </c>
      <c r="M213" s="278">
        <f>IF(M$119=0,0,M$119/NMM!M$11*1000)</f>
        <v>14.461806592649225</v>
      </c>
      <c r="N213" s="278">
        <f>IF(N$119=0,0,N$119/NMM!N$11*1000)</f>
        <v>14.207434034156503</v>
      </c>
      <c r="O213" s="278">
        <f>IF(O$119=0,0,O$119/NMM!O$11*1000)</f>
        <v>13.558818334277884</v>
      </c>
      <c r="P213" s="278">
        <f>IF(P$119=0,0,P$119/NMM!P$11*1000)</f>
        <v>13.239693860658447</v>
      </c>
      <c r="Q213" s="278">
        <f>IF(Q$119=0,0,Q$119/NMM!Q$11*1000)</f>
        <v>13.126356949728816</v>
      </c>
      <c r="R213" s="278">
        <f>IF(R$119=0,0,R$119/NMM!R$11*1000)</f>
        <v>13.278920566314925</v>
      </c>
      <c r="S213" s="278">
        <f>IF(S$119=0,0,S$119/NMM!S$11*1000)</f>
        <v>13.177475170565991</v>
      </c>
      <c r="T213" s="278">
        <f>IF(T$119=0,0,T$119/NMM!T$11*1000)</f>
        <v>12.502446918622992</v>
      </c>
      <c r="U213" s="278">
        <f>IF(U$119=0,0,U$119/NMM!U$11*1000)</f>
        <v>12.355911019954775</v>
      </c>
      <c r="V213" s="278">
        <f>IF(V$119=0,0,V$119/NMM!V$11*1000)</f>
        <v>12.652745675087814</v>
      </c>
      <c r="W213" s="278">
        <f>IF(W$119=0,0,W$119/NMM!W$11*1000)</f>
        <v>12.391543625228827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12.816570794094256</v>
      </c>
      <c r="C214" s="279">
        <f>IF(C$127=0,0,C$127/NMM!C$11*1000)</f>
        <v>12.372962677526319</v>
      </c>
      <c r="D214" s="279">
        <f>IF(D$127=0,0,D$127/NMM!D$11*1000)</f>
        <v>12.847909450751123</v>
      </c>
      <c r="E214" s="279">
        <f>IF(E$127=0,0,E$127/NMM!E$11*1000)</f>
        <v>10.850736525125823</v>
      </c>
      <c r="F214" s="279">
        <f>IF(F$127=0,0,F$127/NMM!F$11*1000)</f>
        <v>10.605716056495227</v>
      </c>
      <c r="G214" s="279">
        <f>IF(G$127=0,0,G$127/NMM!G$11*1000)</f>
        <v>10.11770973911918</v>
      </c>
      <c r="H214" s="279">
        <f>IF(H$127=0,0,H$127/NMM!H$11*1000)</f>
        <v>10.966764447273322</v>
      </c>
      <c r="I214" s="279">
        <f>IF(I$127=0,0,I$127/NMM!I$11*1000)</f>
        <v>10.640377414994548</v>
      </c>
      <c r="J214" s="279">
        <f>IF(J$127=0,0,J$127/NMM!J$11*1000)</f>
        <v>11.26599190938996</v>
      </c>
      <c r="K214" s="279">
        <f>IF(K$127=0,0,K$127/NMM!K$11*1000)</f>
        <v>11.409604629990875</v>
      </c>
      <c r="L214" s="279">
        <f>IF(L$127=0,0,L$127/NMM!L$11*1000)</f>
        <v>10.774758605766314</v>
      </c>
      <c r="M214" s="279">
        <f>IF(M$127=0,0,M$127/NMM!M$11*1000)</f>
        <v>10.446792301020178</v>
      </c>
      <c r="N214" s="279">
        <f>IF(N$127=0,0,N$127/NMM!N$11*1000)</f>
        <v>10.347119085124792</v>
      </c>
      <c r="O214" s="279">
        <f>IF(O$127=0,0,O$127/NMM!O$11*1000)</f>
        <v>10.882371397585448</v>
      </c>
      <c r="P214" s="279">
        <f>IF(P$127=0,0,P$127/NMM!P$11*1000)</f>
        <v>9.9924248306537731</v>
      </c>
      <c r="Q214" s="279">
        <f>IF(Q$127=0,0,Q$127/NMM!Q$11*1000)</f>
        <v>9.3255858276369388</v>
      </c>
      <c r="R214" s="279">
        <f>IF(R$127=0,0,R$127/NMM!R$11*1000)</f>
        <v>9.8694598348511633</v>
      </c>
      <c r="S214" s="279">
        <f>IF(S$127=0,0,S$127/NMM!S$11*1000)</f>
        <v>9.6860393027962175</v>
      </c>
      <c r="T214" s="279">
        <f>IF(T$127=0,0,T$127/NMM!T$11*1000)</f>
        <v>9.2021728261371045</v>
      </c>
      <c r="U214" s="279">
        <f>IF(U$127=0,0,U$127/NMM!U$11*1000)</f>
        <v>8.9549436842063361</v>
      </c>
      <c r="V214" s="279">
        <f>IF(V$127=0,0,V$127/NMM!V$11*1000)</f>
        <v>8.9211879732345949</v>
      </c>
      <c r="W214" s="279">
        <f>IF(W$127=0,0,W$127/NMM!W$11*1000)</f>
        <v>8.9549614873918522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NL: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154.24819470928901</v>
      </c>
      <c r="C5" s="225">
        <v>152.80263676544101</v>
      </c>
      <c r="D5" s="225">
        <v>140.20141416886949</v>
      </c>
      <c r="E5" s="225">
        <v>102.6364465235643</v>
      </c>
      <c r="F5" s="225">
        <v>103.8981061013409</v>
      </c>
      <c r="G5" s="225">
        <v>108.15851620312711</v>
      </c>
      <c r="H5" s="225">
        <v>118.4485666514729</v>
      </c>
      <c r="I5" s="225">
        <v>113.80106799701259</v>
      </c>
      <c r="J5" s="225">
        <v>129.39053032598889</v>
      </c>
      <c r="K5" s="225">
        <v>98.957608486202659</v>
      </c>
      <c r="L5" s="225">
        <v>91.516263998614377</v>
      </c>
      <c r="M5" s="225">
        <v>97.307014634196264</v>
      </c>
      <c r="N5" s="225">
        <v>83.446578808168979</v>
      </c>
      <c r="O5" s="225">
        <v>86.524321229005565</v>
      </c>
      <c r="P5" s="225">
        <v>80.44138098549692</v>
      </c>
      <c r="Q5" s="225">
        <v>76.695887093394106</v>
      </c>
      <c r="R5" s="225">
        <v>82.734137849257195</v>
      </c>
      <c r="S5" s="225">
        <v>87.129269002101026</v>
      </c>
      <c r="T5" s="225">
        <v>93.170676528943346</v>
      </c>
      <c r="U5" s="225">
        <v>96.004919751317289</v>
      </c>
      <c r="V5" s="225">
        <v>90.950360609053774</v>
      </c>
      <c r="W5" s="225">
        <v>88.589732385988356</v>
      </c>
      <c r="DA5" s="89" t="s">
        <v>1581</v>
      </c>
    </row>
    <row r="6" spans="1:105" ht="12" customHeight="1" x14ac:dyDescent="0.25">
      <c r="A6" s="55" t="s">
        <v>92</v>
      </c>
      <c r="B6" s="261">
        <v>0.6612425824231376</v>
      </c>
      <c r="C6" s="261">
        <v>0.65513575268224011</v>
      </c>
      <c r="D6" s="261">
        <v>0.59880070983261302</v>
      </c>
      <c r="E6" s="261">
        <v>0.43898047897001602</v>
      </c>
      <c r="F6" s="261">
        <v>0.44460555966799392</v>
      </c>
      <c r="G6" s="261">
        <v>0.46268280346711088</v>
      </c>
      <c r="H6" s="261">
        <v>0.50716714198665647</v>
      </c>
      <c r="I6" s="261">
        <v>0.48772512087476438</v>
      </c>
      <c r="J6" s="261">
        <v>0.55153903007619209</v>
      </c>
      <c r="K6" s="261">
        <v>0.42334922163869149</v>
      </c>
      <c r="L6" s="261">
        <v>0.39172976323495601</v>
      </c>
      <c r="M6" s="261">
        <v>0.41693009333300229</v>
      </c>
      <c r="N6" s="261">
        <v>0.35734137509849712</v>
      </c>
      <c r="O6" s="261">
        <v>0.36895934074139952</v>
      </c>
      <c r="P6" s="261">
        <v>0.34384810676403021</v>
      </c>
      <c r="Q6" s="261">
        <v>0.32792712289421339</v>
      </c>
      <c r="R6" s="261">
        <v>0.34696612303964319</v>
      </c>
      <c r="S6" s="261">
        <v>0.36714807526885679</v>
      </c>
      <c r="T6" s="261">
        <v>0.39355387441782758</v>
      </c>
      <c r="U6" s="261">
        <v>0.40624191181517882</v>
      </c>
      <c r="V6" s="261">
        <v>0.37676400971081242</v>
      </c>
      <c r="W6" s="261">
        <v>0.36685102669035541</v>
      </c>
      <c r="DA6" s="67" t="s">
        <v>1582</v>
      </c>
    </row>
    <row r="7" spans="1:105" ht="12" customHeight="1" x14ac:dyDescent="0.25">
      <c r="A7" s="202" t="s">
        <v>93</v>
      </c>
      <c r="B7" s="226">
        <v>6.8488691323968717E-2</v>
      </c>
      <c r="C7" s="226">
        <v>6.7856171900371257E-2</v>
      </c>
      <c r="D7" s="226">
        <v>6.2021228018941547E-2</v>
      </c>
      <c r="E7" s="226">
        <v>4.5467728970585652E-2</v>
      </c>
      <c r="F7" s="226">
        <v>4.6050350879453729E-2</v>
      </c>
      <c r="G7" s="226">
        <v>4.7922714824934758E-2</v>
      </c>
      <c r="H7" s="226">
        <v>5.2530213208434907E-2</v>
      </c>
      <c r="I7" s="226">
        <v>5.0516491439690198E-2</v>
      </c>
      <c r="J7" s="226">
        <v>5.7397030542652341E-2</v>
      </c>
      <c r="K7" s="226">
        <v>4.3848709889195703E-2</v>
      </c>
      <c r="L7" s="226">
        <v>4.0573701013468577E-2</v>
      </c>
      <c r="M7" s="226">
        <v>4.318384390992646E-2</v>
      </c>
      <c r="N7" s="226">
        <v>3.7011898185259871E-2</v>
      </c>
      <c r="O7" s="226">
        <v>3.821523760089969E-2</v>
      </c>
      <c r="P7" s="226">
        <v>3.5614322901278223E-2</v>
      </c>
      <c r="Q7" s="226">
        <v>3.3965295178595943E-2</v>
      </c>
      <c r="R7" s="226">
        <v>3.6600974138289173E-2</v>
      </c>
      <c r="S7" s="226">
        <v>3.8650851757433963E-2</v>
      </c>
      <c r="T7" s="226">
        <v>4.1279649359316099E-2</v>
      </c>
      <c r="U7" s="226">
        <v>4.2471154319408511E-2</v>
      </c>
      <c r="V7" s="226">
        <v>4.0062528325422647E-2</v>
      </c>
      <c r="W7" s="226">
        <v>3.9268710973310493E-2</v>
      </c>
      <c r="DA7" s="174" t="s">
        <v>1583</v>
      </c>
    </row>
    <row r="8" spans="1:105" ht="12" customHeight="1" x14ac:dyDescent="0.25">
      <c r="A8" s="202" t="s">
        <v>94</v>
      </c>
      <c r="B8" s="226">
        <v>1.3822335788373621</v>
      </c>
      <c r="C8" s="226">
        <v>1.3418810019028891</v>
      </c>
      <c r="D8" s="226">
        <v>1.3410833007329981</v>
      </c>
      <c r="E8" s="226">
        <v>0.92549009680550132</v>
      </c>
      <c r="F8" s="226">
        <v>0.90359091323842367</v>
      </c>
      <c r="G8" s="226">
        <v>0.94776024855469077</v>
      </c>
      <c r="H8" s="226">
        <v>1.04105977502102</v>
      </c>
      <c r="I8" s="226">
        <v>1.0111544136849171</v>
      </c>
      <c r="J8" s="226">
        <v>1.213622182726962</v>
      </c>
      <c r="K8" s="226">
        <v>0.91776627647075926</v>
      </c>
      <c r="L8" s="226">
        <v>0.81911262318608524</v>
      </c>
      <c r="M8" s="226">
        <v>0.86513533210613847</v>
      </c>
      <c r="N8" s="226">
        <v>0.74889606494111038</v>
      </c>
      <c r="O8" s="226">
        <v>0.87155744831289284</v>
      </c>
      <c r="P8" s="226">
        <v>0.75276665202782367</v>
      </c>
      <c r="Q8" s="226">
        <v>0.6668651546486839</v>
      </c>
      <c r="R8" s="226">
        <v>0.74396404699561203</v>
      </c>
      <c r="S8" s="226">
        <v>0.77527571925570471</v>
      </c>
      <c r="T8" s="226">
        <v>0.8310761381691153</v>
      </c>
      <c r="U8" s="226">
        <v>0.84061491915229847</v>
      </c>
      <c r="V8" s="226">
        <v>0.75307845062966106</v>
      </c>
      <c r="W8" s="226">
        <v>0.75469359698198102</v>
      </c>
      <c r="DA8" s="174" t="s">
        <v>1584</v>
      </c>
    </row>
    <row r="9" spans="1:105" ht="12" customHeight="1" x14ac:dyDescent="0.25">
      <c r="A9" s="202" t="s">
        <v>95</v>
      </c>
      <c r="B9" s="226">
        <v>0.13040236034112521</v>
      </c>
      <c r="C9" s="226">
        <v>0.1291980443554604</v>
      </c>
      <c r="D9" s="226">
        <v>0.1180883204012205</v>
      </c>
      <c r="E9" s="226">
        <v>8.6570484301835976E-2</v>
      </c>
      <c r="F9" s="226">
        <v>8.7679795498095667E-2</v>
      </c>
      <c r="G9" s="226">
        <v>9.1244773499404047E-2</v>
      </c>
      <c r="H9" s="226">
        <v>0.10001744316006771</v>
      </c>
      <c r="I9" s="226">
        <v>9.6183320086048352E-2</v>
      </c>
      <c r="J9" s="226">
        <v>0.1092838556942046</v>
      </c>
      <c r="K9" s="226">
        <v>8.3487874522479882E-2</v>
      </c>
      <c r="L9" s="226">
        <v>7.7252262784582776E-2</v>
      </c>
      <c r="M9" s="226">
        <v>8.2221970745794903E-2</v>
      </c>
      <c r="N9" s="226">
        <v>7.0470595813154416E-2</v>
      </c>
      <c r="O9" s="226">
        <v>7.2761752164042764E-2</v>
      </c>
      <c r="P9" s="226">
        <v>6.7809614675063259E-2</v>
      </c>
      <c r="Q9" s="226">
        <v>6.4669868489980839E-2</v>
      </c>
      <c r="R9" s="226">
        <v>6.9829755209271829E-2</v>
      </c>
      <c r="S9" s="226">
        <v>7.3591160831546376E-2</v>
      </c>
      <c r="T9" s="226">
        <v>7.8596387322486028E-2</v>
      </c>
      <c r="U9" s="226">
        <v>8.0865010888663519E-2</v>
      </c>
      <c r="V9" s="226">
        <v>7.6439510069759409E-2</v>
      </c>
      <c r="W9" s="226">
        <v>7.4767563804815293E-2</v>
      </c>
      <c r="DA9" s="174" t="s">
        <v>1585</v>
      </c>
    </row>
    <row r="10" spans="1:105" ht="12" customHeight="1" x14ac:dyDescent="0.25">
      <c r="A10" s="56" t="s">
        <v>96</v>
      </c>
      <c r="B10" s="262">
        <v>0.81650373087528971</v>
      </c>
      <c r="C10" s="262">
        <v>0.8062694802697129</v>
      </c>
      <c r="D10" s="262">
        <v>0.748003334694197</v>
      </c>
      <c r="E10" s="262">
        <v>0.54286432380548977</v>
      </c>
      <c r="F10" s="262">
        <v>0.5470238407269381</v>
      </c>
      <c r="G10" s="262">
        <v>0.56982411370165853</v>
      </c>
      <c r="H10" s="262">
        <v>0.62478768254173489</v>
      </c>
      <c r="I10" s="262">
        <v>0.60185253777279568</v>
      </c>
      <c r="J10" s="262">
        <v>0.69068179542092523</v>
      </c>
      <c r="K10" s="262">
        <v>0.5266001333392395</v>
      </c>
      <c r="L10" s="262">
        <v>0.48404810248197072</v>
      </c>
      <c r="M10" s="262">
        <v>0.51446492843516967</v>
      </c>
      <c r="N10" s="262">
        <v>0.44168452019182169</v>
      </c>
      <c r="O10" s="262">
        <v>0.46669773026622707</v>
      </c>
      <c r="P10" s="262">
        <v>0.42785542074874139</v>
      </c>
      <c r="Q10" s="262">
        <v>0.40349328541362939</v>
      </c>
      <c r="R10" s="262">
        <v>0.4391653995792274</v>
      </c>
      <c r="S10" s="262">
        <v>0.46180460563201081</v>
      </c>
      <c r="T10" s="262">
        <v>0.4932279898283416</v>
      </c>
      <c r="U10" s="262">
        <v>0.50597286665165742</v>
      </c>
      <c r="V10" s="262">
        <v>0.47936546058487739</v>
      </c>
      <c r="W10" s="262">
        <v>0.46787136703084609</v>
      </c>
      <c r="DA10" s="68" t="s">
        <v>1586</v>
      </c>
    </row>
    <row r="11" spans="1:105" ht="12" customHeight="1" x14ac:dyDescent="0.25">
      <c r="A11" s="37" t="s">
        <v>160</v>
      </c>
      <c r="B11" s="228">
        <v>5.953169987824262E-3</v>
      </c>
      <c r="C11" s="228">
        <v>8.0599979775825229E-3</v>
      </c>
      <c r="D11" s="228">
        <v>6.028035101084306E-3</v>
      </c>
      <c r="E11" s="228">
        <v>3.781389245227698E-3</v>
      </c>
      <c r="F11" s="228">
        <v>3.0960289895853059E-3</v>
      </c>
      <c r="G11" s="228">
        <v>3.1689501960694101E-3</v>
      </c>
      <c r="H11" s="228">
        <v>3.5169027288983658E-3</v>
      </c>
      <c r="I11" s="228">
        <v>2.4298029151186701E-3</v>
      </c>
      <c r="J11" s="228">
        <v>1.828487300011202E-3</v>
      </c>
      <c r="K11" s="228">
        <v>3.0719105455678511E-3</v>
      </c>
      <c r="L11" s="228">
        <v>2.7478344193905282E-3</v>
      </c>
      <c r="M11" s="228">
        <v>4.2028668315473123E-3</v>
      </c>
      <c r="N11" s="228">
        <v>3.8661277169681329E-3</v>
      </c>
      <c r="O11" s="228">
        <v>3.2657572804132371E-3</v>
      </c>
      <c r="P11" s="228">
        <v>5.4342217327326822E-3</v>
      </c>
      <c r="Q11" s="228">
        <v>2.8778455031510382E-3</v>
      </c>
      <c r="R11" s="228">
        <v>3.2375861751985989E-3</v>
      </c>
      <c r="S11" s="228">
        <v>4.4223863579153956E-3</v>
      </c>
      <c r="T11" s="228">
        <v>3.9811224629131524E-3</v>
      </c>
      <c r="U11" s="228">
        <v>4.7059966533735901E-3</v>
      </c>
      <c r="V11" s="228">
        <v>7.6717704650742088E-3</v>
      </c>
      <c r="W11" s="228">
        <v>2.9713380923318501E-3</v>
      </c>
      <c r="DA11" s="69" t="s">
        <v>1587</v>
      </c>
    </row>
    <row r="12" spans="1:105" ht="12" customHeight="1" x14ac:dyDescent="0.25">
      <c r="A12" s="37" t="s">
        <v>162</v>
      </c>
      <c r="B12" s="228">
        <v>0.66798784649218246</v>
      </c>
      <c r="C12" s="228">
        <v>0.66544983009842551</v>
      </c>
      <c r="D12" s="228">
        <v>0.58892162766164879</v>
      </c>
      <c r="E12" s="228">
        <v>0.4425273261015204</v>
      </c>
      <c r="F12" s="228">
        <v>0.45546372154966858</v>
      </c>
      <c r="G12" s="228">
        <v>0.47404647330984823</v>
      </c>
      <c r="H12" s="228">
        <v>0.5173590263695319</v>
      </c>
      <c r="I12" s="228">
        <v>0.49720352496143261</v>
      </c>
      <c r="J12" s="228">
        <v>0.55383631789132137</v>
      </c>
      <c r="K12" s="228">
        <v>0.42039357972436442</v>
      </c>
      <c r="L12" s="228">
        <v>0.39631909957029943</v>
      </c>
      <c r="M12" s="228">
        <v>0.42014992836682741</v>
      </c>
      <c r="N12" s="228">
        <v>0.35689190250006969</v>
      </c>
      <c r="O12" s="228">
        <v>0.35336323567727462</v>
      </c>
      <c r="P12" s="228">
        <v>0.3375949770002209</v>
      </c>
      <c r="Q12" s="228">
        <v>0.33643075335962369</v>
      </c>
      <c r="R12" s="228">
        <v>0.35562136753745821</v>
      </c>
      <c r="S12" s="228">
        <v>0.37430572692587483</v>
      </c>
      <c r="T12" s="228">
        <v>0.40294942733079259</v>
      </c>
      <c r="U12" s="228">
        <v>0.4176767582759589</v>
      </c>
      <c r="V12" s="228">
        <v>0.39708306649924258</v>
      </c>
      <c r="W12" s="228">
        <v>0.38653035585279089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0.14256271439528301</v>
      </c>
      <c r="C15" s="228">
        <v>0.13275965219370489</v>
      </c>
      <c r="D15" s="228">
        <v>0.15305367193146391</v>
      </c>
      <c r="E15" s="228">
        <v>9.6555608458741657E-2</v>
      </c>
      <c r="F15" s="228">
        <v>8.8464090187684169E-2</v>
      </c>
      <c r="G15" s="228">
        <v>9.2608690195741014E-2</v>
      </c>
      <c r="H15" s="228">
        <v>0.1039117534433046</v>
      </c>
      <c r="I15" s="228">
        <v>0.1022192098962444</v>
      </c>
      <c r="J15" s="228">
        <v>0.13501699022959271</v>
      </c>
      <c r="K15" s="228">
        <v>0.10313464306930729</v>
      </c>
      <c r="L15" s="228">
        <v>8.4981168492280781E-2</v>
      </c>
      <c r="M15" s="228">
        <v>9.0112133236795025E-2</v>
      </c>
      <c r="N15" s="228">
        <v>8.0926489974783772E-2</v>
      </c>
      <c r="O15" s="228">
        <v>0.11006873730853919</v>
      </c>
      <c r="P15" s="228">
        <v>8.482622201578785E-2</v>
      </c>
      <c r="Q15" s="228">
        <v>6.41846865508547E-2</v>
      </c>
      <c r="R15" s="228">
        <v>8.0306445866570639E-2</v>
      </c>
      <c r="S15" s="228">
        <v>8.307649234822051E-2</v>
      </c>
      <c r="T15" s="228">
        <v>8.6297440034635867E-2</v>
      </c>
      <c r="U15" s="228">
        <v>8.3590111722325E-2</v>
      </c>
      <c r="V15" s="228">
        <v>7.4610623620560576E-2</v>
      </c>
      <c r="W15" s="228">
        <v>7.836967308572336E-2</v>
      </c>
      <c r="DA15" s="69" t="s">
        <v>1591</v>
      </c>
    </row>
    <row r="16" spans="1:105" ht="12" customHeight="1" x14ac:dyDescent="0.25">
      <c r="A16" s="57" t="s">
        <v>1452</v>
      </c>
      <c r="B16" s="263">
        <v>5.3865604159056932</v>
      </c>
      <c r="C16" s="263">
        <v>5.229306535720081</v>
      </c>
      <c r="D16" s="263">
        <v>5.2261978964775961</v>
      </c>
      <c r="E16" s="263">
        <v>3.606632335584302</v>
      </c>
      <c r="F16" s="263">
        <v>3.5212912780748389</v>
      </c>
      <c r="G16" s="263">
        <v>3.6934190550686439</v>
      </c>
      <c r="H16" s="263">
        <v>4.0570070504557894</v>
      </c>
      <c r="I16" s="263">
        <v>3.9404659404272628</v>
      </c>
      <c r="J16" s="263">
        <v>4.7398398711402114</v>
      </c>
      <c r="K16" s="263">
        <v>3.588959799493157</v>
      </c>
      <c r="L16" s="263">
        <v>3.1938186842093952</v>
      </c>
      <c r="M16" s="263">
        <v>3.3714299852591521</v>
      </c>
      <c r="N16" s="263">
        <v>2.9184458841120211</v>
      </c>
      <c r="O16" s="263">
        <v>3.3964569542716871</v>
      </c>
      <c r="P16" s="263">
        <v>2.9335295512337112</v>
      </c>
      <c r="Q16" s="263">
        <v>2.5987716546423809</v>
      </c>
      <c r="R16" s="263">
        <v>2.9055163973452851</v>
      </c>
      <c r="S16" s="263">
        <v>3.0336737590664171</v>
      </c>
      <c r="T16" s="263">
        <v>3.2576618013389518</v>
      </c>
      <c r="U16" s="263">
        <v>3.3001657543507119</v>
      </c>
      <c r="V16" s="263">
        <v>2.9606153473812049</v>
      </c>
      <c r="W16" s="263">
        <v>2.9706589504634051</v>
      </c>
      <c r="DA16" s="70" t="s">
        <v>1592</v>
      </c>
    </row>
    <row r="17" spans="1:105" ht="12" customHeight="1" x14ac:dyDescent="0.25">
      <c r="A17" s="57" t="s">
        <v>1454</v>
      </c>
      <c r="B17" s="263">
        <v>72.37813385942151</v>
      </c>
      <c r="C17" s="263">
        <v>71.806266966347522</v>
      </c>
      <c r="D17" s="263">
        <v>65.461020694702697</v>
      </c>
      <c r="E17" s="263">
        <v>48.239879405941807</v>
      </c>
      <c r="F17" s="263">
        <v>49.015079562093547</v>
      </c>
      <c r="G17" s="263">
        <v>51.011236738574567</v>
      </c>
      <c r="H17" s="263">
        <v>55.832884738350423</v>
      </c>
      <c r="I17" s="263">
        <v>53.515562338295872</v>
      </c>
      <c r="J17" s="263">
        <v>60.548111016533547</v>
      </c>
      <c r="K17" s="263">
        <v>46.375851886690803</v>
      </c>
      <c r="L17" s="263">
        <v>43.053954440173612</v>
      </c>
      <c r="M17" s="263">
        <v>45.771653233393927</v>
      </c>
      <c r="N17" s="263">
        <v>39.20796450661215</v>
      </c>
      <c r="O17" s="263">
        <v>40.206582434824561</v>
      </c>
      <c r="P17" s="263">
        <v>37.629843598362442</v>
      </c>
      <c r="Q17" s="263">
        <v>36.207732688284061</v>
      </c>
      <c r="R17" s="263">
        <v>38.928529959206557</v>
      </c>
      <c r="S17" s="263">
        <v>40.963782861787713</v>
      </c>
      <c r="T17" s="263">
        <v>43.800460375662119</v>
      </c>
      <c r="U17" s="263">
        <v>45.3369947841109</v>
      </c>
      <c r="V17" s="263">
        <v>43.267249875740752</v>
      </c>
      <c r="W17" s="263">
        <v>41.950902395128978</v>
      </c>
      <c r="DA17" s="70" t="s">
        <v>1593</v>
      </c>
    </row>
    <row r="18" spans="1:105" ht="12" customHeight="1" x14ac:dyDescent="0.25">
      <c r="A18" s="18" t="s">
        <v>30</v>
      </c>
      <c r="B18" s="232">
        <v>4.7130644739979228</v>
      </c>
      <c r="C18" s="232">
        <v>4.9528653438043291</v>
      </c>
      <c r="D18" s="232">
        <v>3.6176246575439852</v>
      </c>
      <c r="E18" s="232">
        <v>2.5485043815941379</v>
      </c>
      <c r="F18" s="232">
        <v>2.5840434414029509</v>
      </c>
      <c r="G18" s="232">
        <v>2.4697708940712899</v>
      </c>
      <c r="H18" s="232">
        <v>2.5344493042258929</v>
      </c>
      <c r="I18" s="232">
        <v>3.1835620907747781</v>
      </c>
      <c r="J18" s="232">
        <v>3.1711335791561002</v>
      </c>
      <c r="K18" s="232">
        <v>2.3486354783439931</v>
      </c>
      <c r="L18" s="232">
        <v>2.2345658805399342</v>
      </c>
      <c r="M18" s="232">
        <v>2.532351094513432</v>
      </c>
      <c r="N18" s="232">
        <v>2.3108332879031912</v>
      </c>
      <c r="O18" s="232">
        <v>2.2192693039685532</v>
      </c>
      <c r="P18" s="232">
        <v>2.416858118841728</v>
      </c>
      <c r="Q18" s="232">
        <v>1.9141847247038219</v>
      </c>
      <c r="R18" s="232">
        <v>2.07035472263451</v>
      </c>
      <c r="S18" s="232">
        <v>2.633059371832128</v>
      </c>
      <c r="T18" s="232">
        <v>2.8692189107018389</v>
      </c>
      <c r="U18" s="232">
        <v>1.8973984155039221</v>
      </c>
      <c r="V18" s="232">
        <v>1.707535625387818</v>
      </c>
      <c r="W18" s="232">
        <v>1.707737822739595</v>
      </c>
      <c r="DA18" s="71" t="s">
        <v>1594</v>
      </c>
    </row>
    <row r="19" spans="1:105" ht="12" customHeight="1" x14ac:dyDescent="0.25">
      <c r="A19" s="18" t="s">
        <v>33</v>
      </c>
      <c r="B19" s="232">
        <v>0.108846825525406</v>
      </c>
      <c r="C19" s="232">
        <v>0.1099273397678615</v>
      </c>
      <c r="D19" s="232">
        <v>0.1160412763605896</v>
      </c>
      <c r="E19" s="232">
        <v>8.5814432892048279E-2</v>
      </c>
      <c r="F19" s="232">
        <v>8.7011120755344118E-2</v>
      </c>
      <c r="G19" s="232">
        <v>8.9358370607372076E-2</v>
      </c>
      <c r="H19" s="232">
        <v>9.8528302797413522E-2</v>
      </c>
      <c r="I19" s="232">
        <v>8.9239260817788477E-2</v>
      </c>
      <c r="J19" s="232">
        <v>0.1023452387528291</v>
      </c>
      <c r="K19" s="232">
        <v>0.17456968360520619</v>
      </c>
      <c r="L19" s="232">
        <v>0.15415379092572731</v>
      </c>
      <c r="M19" s="232">
        <v>0.18670398740770061</v>
      </c>
      <c r="N19" s="232">
        <v>0.1734806404076786</v>
      </c>
      <c r="O19" s="232">
        <v>0.19346261566641479</v>
      </c>
      <c r="P19" s="232">
        <v>8.8895506505424868E-2</v>
      </c>
      <c r="Q19" s="232">
        <v>2.3120501700039809E-2</v>
      </c>
      <c r="R19" s="232">
        <v>4.190971297057864E-2</v>
      </c>
      <c r="S19" s="232">
        <v>4.0715516589816592E-2</v>
      </c>
      <c r="T19" s="232">
        <v>3.7372549450421143E-2</v>
      </c>
      <c r="U19" s="232">
        <v>3.6857860555877288E-2</v>
      </c>
      <c r="V19" s="232">
        <v>3.6165048848095918E-2</v>
      </c>
      <c r="W19" s="232">
        <v>6.411474840138115E-2</v>
      </c>
      <c r="DA19" s="71" t="s">
        <v>1595</v>
      </c>
    </row>
    <row r="20" spans="1:105" ht="12" customHeight="1" x14ac:dyDescent="0.25">
      <c r="A20" s="18" t="s">
        <v>160</v>
      </c>
      <c r="B20" s="297">
        <v>0.59055634244009714</v>
      </c>
      <c r="C20" s="297">
        <v>0.79521050001816129</v>
      </c>
      <c r="D20" s="297">
        <v>0.62989718498442437</v>
      </c>
      <c r="E20" s="297">
        <v>0.38796736064673298</v>
      </c>
      <c r="F20" s="297">
        <v>0.31468339760166841</v>
      </c>
      <c r="G20" s="297">
        <v>0.3231979740527538</v>
      </c>
      <c r="H20" s="297">
        <v>0.35638295099007439</v>
      </c>
      <c r="I20" s="297">
        <v>0.24203749449539191</v>
      </c>
      <c r="J20" s="297">
        <v>0.18554715107805089</v>
      </c>
      <c r="K20" s="297">
        <v>0.31642532546975721</v>
      </c>
      <c r="L20" s="297">
        <v>0.27935634035274859</v>
      </c>
      <c r="M20" s="297">
        <v>0.42297552717676179</v>
      </c>
      <c r="N20" s="297">
        <v>0.39300127098396032</v>
      </c>
      <c r="O20" s="297">
        <v>0.3508330827408806</v>
      </c>
      <c r="P20" s="297">
        <v>0.56403069985096399</v>
      </c>
      <c r="Q20" s="297">
        <v>0.29526697570721372</v>
      </c>
      <c r="R20" s="297">
        <v>0.33750888308341931</v>
      </c>
      <c r="S20" s="297">
        <v>0.4536877372180585</v>
      </c>
      <c r="T20" s="297">
        <v>0.4097934168269351</v>
      </c>
      <c r="U20" s="297">
        <v>0.49512430993801121</v>
      </c>
      <c r="V20" s="297">
        <v>0.80576674068897003</v>
      </c>
      <c r="W20" s="297">
        <v>0.31396406756162148</v>
      </c>
      <c r="DA20" s="122" t="s">
        <v>1596</v>
      </c>
    </row>
    <row r="21" spans="1:105" ht="12" customHeight="1" x14ac:dyDescent="0.25">
      <c r="A21" s="18" t="s">
        <v>70</v>
      </c>
      <c r="B21" s="297">
        <v>2.2877739977207949</v>
      </c>
      <c r="C21" s="297">
        <v>1.866163905676834</v>
      </c>
      <c r="D21" s="297">
        <v>1.0318821969190339</v>
      </c>
      <c r="E21" s="297">
        <v>0.90183930610812224</v>
      </c>
      <c r="F21" s="297">
        <v>0.84407538403272875</v>
      </c>
      <c r="G21" s="297">
        <v>0.93908318481671393</v>
      </c>
      <c r="H21" s="297">
        <v>1.6726499773069881</v>
      </c>
      <c r="I21" s="297">
        <v>1.6592324414944271</v>
      </c>
      <c r="J21" s="297">
        <v>2.233858061162517</v>
      </c>
      <c r="K21" s="297">
        <v>1.270042354898085</v>
      </c>
      <c r="L21" s="297">
        <v>1.0592043510590521</v>
      </c>
      <c r="M21" s="297">
        <v>1.3583227450443001</v>
      </c>
      <c r="N21" s="297">
        <v>0.92042356284176841</v>
      </c>
      <c r="O21" s="297">
        <v>0.39096739862828961</v>
      </c>
      <c r="P21" s="297">
        <v>0.35931106419055592</v>
      </c>
      <c r="Q21" s="297">
        <v>0.28389440193865367</v>
      </c>
      <c r="R21" s="297">
        <v>0.29372286343359721</v>
      </c>
      <c r="S21" s="297">
        <v>0.3561914905541344</v>
      </c>
      <c r="T21" s="297">
        <v>0</v>
      </c>
      <c r="U21" s="297">
        <v>0</v>
      </c>
      <c r="V21" s="297">
        <v>0</v>
      </c>
      <c r="W21" s="297">
        <v>0</v>
      </c>
      <c r="DA21" s="122" t="s">
        <v>1597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2.516953218262768E-4</v>
      </c>
      <c r="S22" s="297">
        <v>0</v>
      </c>
      <c r="T22" s="297">
        <v>0</v>
      </c>
      <c r="U22" s="297">
        <v>1.5526173473482461E-2</v>
      </c>
      <c r="V22" s="297">
        <v>1.075907034211541E-2</v>
      </c>
      <c r="W22" s="297">
        <v>6.4041702944182897E-4</v>
      </c>
      <c r="DA22" s="122" t="s">
        <v>1598</v>
      </c>
    </row>
    <row r="23" spans="1:105" ht="12" customHeight="1" x14ac:dyDescent="0.25">
      <c r="A23" s="18" t="s">
        <v>162</v>
      </c>
      <c r="B23" s="297">
        <v>64.677892219737288</v>
      </c>
      <c r="C23" s="297">
        <v>64.082099877080339</v>
      </c>
      <c r="D23" s="297">
        <v>60.065575378894657</v>
      </c>
      <c r="E23" s="297">
        <v>44.315753924700772</v>
      </c>
      <c r="F23" s="297">
        <v>45.18526621830086</v>
      </c>
      <c r="G23" s="297">
        <v>47.189826315026437</v>
      </c>
      <c r="H23" s="297">
        <v>51.170874203030053</v>
      </c>
      <c r="I23" s="297">
        <v>48.341491050713493</v>
      </c>
      <c r="J23" s="297">
        <v>54.855226986384046</v>
      </c>
      <c r="K23" s="297">
        <v>42.266179044373757</v>
      </c>
      <c r="L23" s="297">
        <v>39.326674077296147</v>
      </c>
      <c r="M23" s="297">
        <v>41.271299879251742</v>
      </c>
      <c r="N23" s="297">
        <v>35.410225744475547</v>
      </c>
      <c r="O23" s="297">
        <v>37.052050033820422</v>
      </c>
      <c r="P23" s="297">
        <v>34.200748208973771</v>
      </c>
      <c r="Q23" s="297">
        <v>33.691266084234329</v>
      </c>
      <c r="R23" s="297">
        <v>36.184782081762627</v>
      </c>
      <c r="S23" s="297">
        <v>37.480128745593568</v>
      </c>
      <c r="T23" s="297">
        <v>40.484075498682927</v>
      </c>
      <c r="U23" s="297">
        <v>42.892088024639612</v>
      </c>
      <c r="V23" s="297">
        <v>40.707023390473744</v>
      </c>
      <c r="W23" s="297">
        <v>39.864445339396937</v>
      </c>
      <c r="DA23" s="122" t="s">
        <v>1599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97">
        <v>0</v>
      </c>
      <c r="V24" s="297">
        <v>0</v>
      </c>
      <c r="W24" s="297">
        <v>0</v>
      </c>
      <c r="DA24" s="122" t="s">
        <v>1600</v>
      </c>
    </row>
    <row r="25" spans="1:105" ht="12" customHeight="1" x14ac:dyDescent="0.25">
      <c r="A25" s="57" t="s">
        <v>1463</v>
      </c>
      <c r="B25" s="263">
        <v>66.247798099798729</v>
      </c>
      <c r="C25" s="263">
        <v>65.773969222003714</v>
      </c>
      <c r="D25" s="263">
        <v>59.687985015891968</v>
      </c>
      <c r="E25" s="263">
        <v>43.963233298993863</v>
      </c>
      <c r="F25" s="263">
        <v>44.655304953058597</v>
      </c>
      <c r="G25" s="263">
        <v>46.427253073439232</v>
      </c>
      <c r="H25" s="263">
        <v>50.830512970708199</v>
      </c>
      <c r="I25" s="263">
        <v>48.892777521602781</v>
      </c>
      <c r="J25" s="263">
        <v>55.239252935814093</v>
      </c>
      <c r="K25" s="263">
        <v>42.27315305954626</v>
      </c>
      <c r="L25" s="263">
        <v>39.246147074907761</v>
      </c>
      <c r="M25" s="263">
        <v>41.791702656186047</v>
      </c>
      <c r="N25" s="263">
        <v>35.814716123811237</v>
      </c>
      <c r="O25" s="263">
        <v>36.641343568085759</v>
      </c>
      <c r="P25" s="263">
        <v>34.389308048962853</v>
      </c>
      <c r="Q25" s="263">
        <v>32.963869439454697</v>
      </c>
      <c r="R25" s="263">
        <v>35.434764346599373</v>
      </c>
      <c r="S25" s="263">
        <v>37.41723659536359</v>
      </c>
      <c r="T25" s="263">
        <v>39.982019569576423</v>
      </c>
      <c r="U25" s="263">
        <v>41.14016588572288</v>
      </c>
      <c r="V25" s="263">
        <v>39.087200867804448</v>
      </c>
      <c r="W25" s="263">
        <v>38.044650566910029</v>
      </c>
      <c r="DA25" s="70" t="s">
        <v>1601</v>
      </c>
    </row>
    <row r="26" spans="1:105" ht="12" customHeight="1" x14ac:dyDescent="0.25">
      <c r="A26" s="18" t="s">
        <v>30</v>
      </c>
      <c r="B26" s="232">
        <v>5.3276549076293263</v>
      </c>
      <c r="C26" s="232">
        <v>5.5987261581768832</v>
      </c>
      <c r="D26" s="232">
        <v>4.0893681525167196</v>
      </c>
      <c r="E26" s="232">
        <v>2.8808330441101502</v>
      </c>
      <c r="F26" s="232">
        <v>2.9210064487914482</v>
      </c>
      <c r="G26" s="232">
        <v>2.7918325957797561</v>
      </c>
      <c r="H26" s="232">
        <v>2.8649451642962531</v>
      </c>
      <c r="I26" s="232">
        <v>3.598703198361211</v>
      </c>
      <c r="J26" s="232">
        <v>3.5846539908264772</v>
      </c>
      <c r="K26" s="232">
        <v>2.654900946393723</v>
      </c>
      <c r="L26" s="232">
        <v>2.525956507821979</v>
      </c>
      <c r="M26" s="232">
        <v>2.8625733449983199</v>
      </c>
      <c r="N26" s="232">
        <v>2.6121692955681972</v>
      </c>
      <c r="O26" s="232">
        <v>2.5086652355107142</v>
      </c>
      <c r="P26" s="232">
        <v>2.7320199180234219</v>
      </c>
      <c r="Q26" s="232">
        <v>2.1637971852370419</v>
      </c>
      <c r="R26" s="232">
        <v>2.3298158613571731</v>
      </c>
      <c r="S26" s="232">
        <v>2.976414127541386</v>
      </c>
      <c r="T26" s="232">
        <v>3.2433692123241382</v>
      </c>
      <c r="U26" s="232">
        <v>2.144821917004827</v>
      </c>
      <c r="V26" s="232">
        <v>1.907734042024182</v>
      </c>
      <c r="W26" s="232">
        <v>1.9304293082468951</v>
      </c>
      <c r="DA26" s="71" t="s">
        <v>1602</v>
      </c>
    </row>
    <row r="27" spans="1:105" ht="12" customHeight="1" x14ac:dyDescent="0.25">
      <c r="A27" s="18" t="s">
        <v>33</v>
      </c>
      <c r="B27" s="297">
        <v>0.1018733951794504</v>
      </c>
      <c r="C27" s="297">
        <v>0.1028846847038562</v>
      </c>
      <c r="D27" s="297">
        <v>0.1086069230475709</v>
      </c>
      <c r="E27" s="297">
        <v>8.0316606312707983E-2</v>
      </c>
      <c r="F27" s="297">
        <v>8.1436626625799619E-2</v>
      </c>
      <c r="G27" s="297">
        <v>8.3633496498726992E-2</v>
      </c>
      <c r="H27" s="297">
        <v>9.2215943632629013E-2</v>
      </c>
      <c r="I27" s="297">
        <v>8.3522017651223468E-2</v>
      </c>
      <c r="J27" s="297">
        <v>9.5788342029033732E-2</v>
      </c>
      <c r="K27" s="297">
        <v>0.16338562267131801</v>
      </c>
      <c r="L27" s="297">
        <v>0.14427770387958119</v>
      </c>
      <c r="M27" s="297">
        <v>0.17474252463453141</v>
      </c>
      <c r="N27" s="297">
        <v>0.16236635061176391</v>
      </c>
      <c r="O27" s="297">
        <v>0.18106815153405251</v>
      </c>
      <c r="P27" s="297">
        <v>8.3200286459348863E-2</v>
      </c>
      <c r="Q27" s="297">
        <v>2.163925309779054E-2</v>
      </c>
      <c r="R27" s="297">
        <v>3.9224706193315202E-2</v>
      </c>
      <c r="S27" s="297">
        <v>3.810701774230156E-2</v>
      </c>
      <c r="T27" s="297">
        <v>3.4978222659673652E-2</v>
      </c>
      <c r="U27" s="297">
        <v>3.4496508058487592E-2</v>
      </c>
      <c r="V27" s="297">
        <v>3.3654369750332147E-2</v>
      </c>
      <c r="W27" s="297">
        <v>6.000714370122251E-2</v>
      </c>
      <c r="DA27" s="122" t="s">
        <v>1603</v>
      </c>
    </row>
    <row r="28" spans="1:105" ht="12" customHeight="1" x14ac:dyDescent="0.25">
      <c r="A28" s="18" t="s">
        <v>160</v>
      </c>
      <c r="B28" s="297">
        <v>0.58202983192222568</v>
      </c>
      <c r="C28" s="297">
        <v>0.78372917265774156</v>
      </c>
      <c r="D28" s="297">
        <v>0.6208026675150905</v>
      </c>
      <c r="E28" s="297">
        <v>0.38236584976044369</v>
      </c>
      <c r="F28" s="297">
        <v>0.3101399677768969</v>
      </c>
      <c r="G28" s="297">
        <v>0.31853160993628482</v>
      </c>
      <c r="H28" s="297">
        <v>0.35123745891483638</v>
      </c>
      <c r="I28" s="297">
        <v>0.2385429333600273</v>
      </c>
      <c r="J28" s="297">
        <v>0.18286820307337581</v>
      </c>
      <c r="K28" s="297">
        <v>0.31185674551921239</v>
      </c>
      <c r="L28" s="297">
        <v>0.27532296605283002</v>
      </c>
      <c r="M28" s="297">
        <v>0.41686856494116309</v>
      </c>
      <c r="N28" s="297">
        <v>0.38732708000543981</v>
      </c>
      <c r="O28" s="297">
        <v>0.34576772020892033</v>
      </c>
      <c r="P28" s="297">
        <v>0.55588716916799685</v>
      </c>
      <c r="Q28" s="297">
        <v>0.29100388209019262</v>
      </c>
      <c r="R28" s="297">
        <v>0.33263589665574778</v>
      </c>
      <c r="S28" s="297">
        <v>0.44713734907518349</v>
      </c>
      <c r="T28" s="297">
        <v>0.40387677919623538</v>
      </c>
      <c r="U28" s="297">
        <v>0.48797565648540903</v>
      </c>
      <c r="V28" s="297">
        <v>0.78838036614024787</v>
      </c>
      <c r="W28" s="297">
        <v>0.30943102349467128</v>
      </c>
      <c r="DA28" s="122" t="s">
        <v>1604</v>
      </c>
    </row>
    <row r="29" spans="1:105" ht="12" customHeight="1" x14ac:dyDescent="0.25">
      <c r="A29" s="18" t="s">
        <v>70</v>
      </c>
      <c r="B29" s="297">
        <v>2.2432088120843918</v>
      </c>
      <c r="C29" s="297">
        <v>1.8298115645070769</v>
      </c>
      <c r="D29" s="297">
        <v>1.011781425729916</v>
      </c>
      <c r="E29" s="297">
        <v>0.88427173337980391</v>
      </c>
      <c r="F29" s="297">
        <v>0.82763303604817562</v>
      </c>
      <c r="G29" s="297">
        <v>0.92079011194278593</v>
      </c>
      <c r="H29" s="297">
        <v>1.640067232325326</v>
      </c>
      <c r="I29" s="297">
        <v>1.62691106628743</v>
      </c>
      <c r="J29" s="297">
        <v>2.1903431426083819</v>
      </c>
      <c r="K29" s="297">
        <v>1.2453022916888179</v>
      </c>
      <c r="L29" s="297">
        <v>1.038571352091995</v>
      </c>
      <c r="M29" s="297">
        <v>1.33186300498809</v>
      </c>
      <c r="N29" s="297">
        <v>0.90249397408735899</v>
      </c>
      <c r="O29" s="297">
        <v>0.3833514650985746</v>
      </c>
      <c r="P29" s="297">
        <v>0.35231178703607352</v>
      </c>
      <c r="Q29" s="297">
        <v>0.27836421987690441</v>
      </c>
      <c r="R29" s="297">
        <v>0.2880012257422801</v>
      </c>
      <c r="S29" s="297">
        <v>0.34925298180525149</v>
      </c>
      <c r="T29" s="297">
        <v>0</v>
      </c>
      <c r="U29" s="297">
        <v>0</v>
      </c>
      <c r="V29" s="297">
        <v>0</v>
      </c>
      <c r="W29" s="297">
        <v>0</v>
      </c>
      <c r="DA29" s="122" t="s">
        <v>1605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2.2609437051932419E-4</v>
      </c>
      <c r="S30" s="297">
        <v>0</v>
      </c>
      <c r="T30" s="297">
        <v>0</v>
      </c>
      <c r="U30" s="297">
        <v>1.394694344173689E-2</v>
      </c>
      <c r="V30" s="297">
        <v>9.6647216909843906E-3</v>
      </c>
      <c r="W30" s="297">
        <v>5.7527761775979678E-4</v>
      </c>
      <c r="DA30" s="122" t="s">
        <v>1606</v>
      </c>
    </row>
    <row r="31" spans="1:105" ht="12" customHeight="1" x14ac:dyDescent="0.25">
      <c r="A31" s="18" t="s">
        <v>162</v>
      </c>
      <c r="B31" s="297">
        <v>57.993031152983328</v>
      </c>
      <c r="C31" s="297">
        <v>57.458817641958163</v>
      </c>
      <c r="D31" s="297">
        <v>53.857425847082673</v>
      </c>
      <c r="E31" s="297">
        <v>39.735446065430757</v>
      </c>
      <c r="F31" s="297">
        <v>40.515088873816268</v>
      </c>
      <c r="G31" s="297">
        <v>42.31246525928168</v>
      </c>
      <c r="H31" s="297">
        <v>45.882047171539163</v>
      </c>
      <c r="I31" s="297">
        <v>43.345098305942891</v>
      </c>
      <c r="J31" s="297">
        <v>49.185599257276827</v>
      </c>
      <c r="K31" s="297">
        <v>37.897707453273178</v>
      </c>
      <c r="L31" s="297">
        <v>35.262018545061373</v>
      </c>
      <c r="M31" s="297">
        <v>37.00565521662395</v>
      </c>
      <c r="N31" s="297">
        <v>31.750359423538491</v>
      </c>
      <c r="O31" s="297">
        <v>33.222490995733487</v>
      </c>
      <c r="P31" s="297">
        <v>30.665888888276001</v>
      </c>
      <c r="Q31" s="297">
        <v>30.209064899152779</v>
      </c>
      <c r="R31" s="297">
        <v>32.444860562280333</v>
      </c>
      <c r="S31" s="297">
        <v>33.606325119199468</v>
      </c>
      <c r="T31" s="297">
        <v>36.299795355396377</v>
      </c>
      <c r="U31" s="297">
        <v>38.458924860732417</v>
      </c>
      <c r="V31" s="297">
        <v>36.347767368198703</v>
      </c>
      <c r="W31" s="297">
        <v>35.744207813849478</v>
      </c>
      <c r="DA31" s="122" t="s">
        <v>1607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7.1768313903621523</v>
      </c>
      <c r="C33" s="263">
        <f t="shared" si="0"/>
        <v>6.9927535902590101</v>
      </c>
      <c r="D33" s="263">
        <f t="shared" si="0"/>
        <v>6.9582136681172191</v>
      </c>
      <c r="E33" s="263">
        <f t="shared" si="0"/>
        <v>4.7873283701908589</v>
      </c>
      <c r="F33" s="263">
        <f t="shared" si="0"/>
        <v>4.6774798481030038</v>
      </c>
      <c r="G33" s="263">
        <f t="shared" si="0"/>
        <v>4.9071726819968458</v>
      </c>
      <c r="H33" s="263">
        <f t="shared" si="0"/>
        <v>5.4025996360405451</v>
      </c>
      <c r="I33" s="263">
        <f t="shared" si="0"/>
        <v>5.204830312828495</v>
      </c>
      <c r="J33" s="263">
        <f t="shared" si="0"/>
        <v>6.2408026080401369</v>
      </c>
      <c r="K33" s="263">
        <f t="shared" si="0"/>
        <v>4.7245915246120607</v>
      </c>
      <c r="L33" s="263">
        <f t="shared" si="0"/>
        <v>4.2096273466225522</v>
      </c>
      <c r="M33" s="263">
        <f t="shared" si="0"/>
        <v>4.4502925908270869</v>
      </c>
      <c r="N33" s="263">
        <f t="shared" si="0"/>
        <v>3.8500478394037012</v>
      </c>
      <c r="O33" s="263">
        <f t="shared" si="0"/>
        <v>4.4617467627380876</v>
      </c>
      <c r="P33" s="263">
        <f t="shared" si="0"/>
        <v>3.8608056698209836</v>
      </c>
      <c r="Q33" s="263">
        <f t="shared" si="0"/>
        <v>3.428592584387836</v>
      </c>
      <c r="R33" s="263">
        <f t="shared" si="0"/>
        <v>3.8288008471439499</v>
      </c>
      <c r="S33" s="263">
        <f t="shared" si="0"/>
        <v>3.9981053731377627</v>
      </c>
      <c r="T33" s="263">
        <f t="shared" si="0"/>
        <v>4.2928007432687547</v>
      </c>
      <c r="U33" s="263">
        <f t="shared" si="0"/>
        <v>4.3514274643055888</v>
      </c>
      <c r="V33" s="263">
        <f t="shared" si="0"/>
        <v>3.909584558806857</v>
      </c>
      <c r="W33" s="263">
        <f t="shared" si="0"/>
        <v>3.9200682080046376</v>
      </c>
      <c r="DA33" s="70"/>
    </row>
    <row r="34" spans="1:105" ht="12" customHeight="1" x14ac:dyDescent="0.25">
      <c r="A34" s="60" t="s">
        <v>1473</v>
      </c>
      <c r="B34" s="264">
        <v>6.9034831656309859</v>
      </c>
      <c r="C34" s="264">
        <v>6.7019446269772818</v>
      </c>
      <c r="D34" s="264">
        <v>6.6979605560634674</v>
      </c>
      <c r="E34" s="264">
        <v>4.6223050872697229</v>
      </c>
      <c r="F34" s="264">
        <v>4.5129309211294766</v>
      </c>
      <c r="G34" s="264">
        <v>4.7335320318689806</v>
      </c>
      <c r="H34" s="264">
        <v>5.1995109519176541</v>
      </c>
      <c r="I34" s="264">
        <v>5.0501504084416728</v>
      </c>
      <c r="J34" s="264">
        <v>6.0746380309003234</v>
      </c>
      <c r="K34" s="264">
        <v>4.5996557440935142</v>
      </c>
      <c r="L34" s="264">
        <v>4.0932379511443848</v>
      </c>
      <c r="M34" s="264">
        <v>4.3208668148627281</v>
      </c>
      <c r="N34" s="264">
        <v>3.7403167281443719</v>
      </c>
      <c r="O34" s="264">
        <v>4.3529416912076844</v>
      </c>
      <c r="P34" s="264">
        <v>3.759648144486254</v>
      </c>
      <c r="Q34" s="264">
        <v>3.3306182394551569</v>
      </c>
      <c r="R34" s="264">
        <v>3.7237461362744941</v>
      </c>
      <c r="S34" s="264">
        <v>3.8879942131327878</v>
      </c>
      <c r="T34" s="264">
        <v>4.1750600881511213</v>
      </c>
      <c r="U34" s="264">
        <v>4.229533685666711</v>
      </c>
      <c r="V34" s="264">
        <v>3.7943616394244719</v>
      </c>
      <c r="W34" s="264">
        <v>3.8072336466882328</v>
      </c>
      <c r="DA34" s="72" t="s">
        <v>1609</v>
      </c>
    </row>
    <row r="35" spans="1:105" ht="12" customHeight="1" x14ac:dyDescent="0.25">
      <c r="A35" s="60" t="s">
        <v>1475</v>
      </c>
      <c r="B35" s="264">
        <v>0.27334822473116671</v>
      </c>
      <c r="C35" s="264">
        <v>0.29080896328172862</v>
      </c>
      <c r="D35" s="264">
        <v>0.26025311205375201</v>
      </c>
      <c r="E35" s="264">
        <v>0.16502328292113599</v>
      </c>
      <c r="F35" s="264">
        <v>0.16454892697352699</v>
      </c>
      <c r="G35" s="264">
        <v>0.173640650127865</v>
      </c>
      <c r="H35" s="264">
        <v>0.20308868412289119</v>
      </c>
      <c r="I35" s="264">
        <v>0.1546799043868223</v>
      </c>
      <c r="J35" s="264">
        <v>0.16616457713981339</v>
      </c>
      <c r="K35" s="264">
        <v>0.1249357805185462</v>
      </c>
      <c r="L35" s="264">
        <v>0.11638939547816771</v>
      </c>
      <c r="M35" s="264">
        <v>0.12942577596435861</v>
      </c>
      <c r="N35" s="264">
        <v>0.10973111125932911</v>
      </c>
      <c r="O35" s="264">
        <v>0.1088050715304032</v>
      </c>
      <c r="P35" s="264">
        <v>0.1011575253347298</v>
      </c>
      <c r="Q35" s="264">
        <v>9.7974344932678883E-2</v>
      </c>
      <c r="R35" s="264">
        <v>0.1050547108694556</v>
      </c>
      <c r="S35" s="264">
        <v>0.11011116000497501</v>
      </c>
      <c r="T35" s="264">
        <v>0.117740655117633</v>
      </c>
      <c r="U35" s="264">
        <v>0.1218937786388775</v>
      </c>
      <c r="V35" s="264">
        <v>0.1152229193823851</v>
      </c>
      <c r="W35" s="264">
        <v>0.112834561316405</v>
      </c>
      <c r="DA35" s="72" t="s">
        <v>1610</v>
      </c>
    </row>
    <row r="36" spans="1:105" ht="12" customHeight="1" x14ac:dyDescent="0.25">
      <c r="A36" s="64" t="s">
        <v>30</v>
      </c>
      <c r="B36" s="231">
        <v>9.3289722504429091E-3</v>
      </c>
      <c r="C36" s="231">
        <v>9.1935347600200033E-3</v>
      </c>
      <c r="D36" s="231">
        <v>6.8232994908916074E-3</v>
      </c>
      <c r="E36" s="231">
        <v>5.5049155151433837E-3</v>
      </c>
      <c r="F36" s="231">
        <v>5.6770825509582477E-3</v>
      </c>
      <c r="G36" s="231">
        <v>5.3570199518869566E-3</v>
      </c>
      <c r="H36" s="231">
        <v>5.1816841479371467E-3</v>
      </c>
      <c r="I36" s="231">
        <v>7.9841423820968746E-3</v>
      </c>
      <c r="J36" s="231">
        <v>8.311451732478943E-3</v>
      </c>
      <c r="K36" s="231">
        <v>6.2552265415155728E-3</v>
      </c>
      <c r="L36" s="231">
        <v>5.9339154017495318E-3</v>
      </c>
      <c r="M36" s="231">
        <v>6.4731659992112098E-3</v>
      </c>
      <c r="N36" s="231">
        <v>5.9593443201825186E-3</v>
      </c>
      <c r="O36" s="231">
        <v>5.8891333860635348E-3</v>
      </c>
      <c r="P36" s="231">
        <v>6.4500175572594787E-3</v>
      </c>
      <c r="Q36" s="231">
        <v>5.0797834550685176E-3</v>
      </c>
      <c r="R36" s="231">
        <v>5.4935737558456004E-3</v>
      </c>
      <c r="S36" s="231">
        <v>7.0270071069637409E-3</v>
      </c>
      <c r="T36" s="231">
        <v>7.6572605588105308E-3</v>
      </c>
      <c r="U36" s="231">
        <v>5.0637035735394183E-3</v>
      </c>
      <c r="V36" s="231">
        <v>4.5364572540597132E-3</v>
      </c>
      <c r="W36" s="231">
        <v>4.5556901954271209E-3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2.175973663562486E-4</v>
      </c>
      <c r="C38" s="231">
        <v>2.060815758732147E-4</v>
      </c>
      <c r="D38" s="231">
        <v>2.2105017985176611E-4</v>
      </c>
      <c r="E38" s="231">
        <v>1.8721173024352711E-4</v>
      </c>
      <c r="F38" s="231">
        <v>1.93066804418078E-4</v>
      </c>
      <c r="G38" s="231">
        <v>1.9575338628096829E-4</v>
      </c>
      <c r="H38" s="231">
        <v>2.0344910182786929E-4</v>
      </c>
      <c r="I38" s="231">
        <v>2.2603638846718511E-4</v>
      </c>
      <c r="J38" s="231">
        <v>2.7091773806393622E-4</v>
      </c>
      <c r="K38" s="231">
        <v>4.6957362708738249E-4</v>
      </c>
      <c r="L38" s="231">
        <v>4.1343747842680539E-4</v>
      </c>
      <c r="M38" s="231">
        <v>4.8200757844825762E-4</v>
      </c>
      <c r="N38" s="231">
        <v>4.518437999020238E-4</v>
      </c>
      <c r="O38" s="231">
        <v>5.1849656886753469E-4</v>
      </c>
      <c r="P38" s="231">
        <v>2.3960561783156241E-4</v>
      </c>
      <c r="Q38" s="231">
        <v>6.1967796516845615E-5</v>
      </c>
      <c r="R38" s="231">
        <v>1.1223249240726001E-4</v>
      </c>
      <c r="S38" s="231">
        <v>1.0974307804004569E-4</v>
      </c>
      <c r="T38" s="231">
        <v>1.0073256965426379E-4</v>
      </c>
      <c r="U38" s="231">
        <v>9.9345296490341926E-5</v>
      </c>
      <c r="V38" s="231">
        <v>9.6700367480981008E-5</v>
      </c>
      <c r="W38" s="231">
        <v>1.7274217145940359E-4</v>
      </c>
      <c r="DA38" s="73" t="s">
        <v>1613</v>
      </c>
    </row>
    <row r="39" spans="1:105" ht="12" customHeight="1" x14ac:dyDescent="0.25">
      <c r="A39" s="64" t="s">
        <v>160</v>
      </c>
      <c r="B39" s="231">
        <v>1.203041387329613E-3</v>
      </c>
      <c r="C39" s="231">
        <v>1.519136915749718E-3</v>
      </c>
      <c r="D39" s="231">
        <v>1.2227267291647209E-3</v>
      </c>
      <c r="E39" s="231">
        <v>8.6248047802000541E-4</v>
      </c>
      <c r="F39" s="231">
        <v>7.1152151905741088E-4</v>
      </c>
      <c r="G39" s="231">
        <v>7.2147956584972495E-4</v>
      </c>
      <c r="H39" s="231">
        <v>7.4988222222849613E-4</v>
      </c>
      <c r="I39" s="231">
        <v>6.2472143446882014E-4</v>
      </c>
      <c r="J39" s="231">
        <v>5.0050157799363417E-4</v>
      </c>
      <c r="K39" s="231">
        <v>8.673361965538599E-4</v>
      </c>
      <c r="L39" s="231">
        <v>7.6347624644239743E-4</v>
      </c>
      <c r="M39" s="231">
        <v>1.1127481394799419E-3</v>
      </c>
      <c r="N39" s="231">
        <v>1.043068015993134E-3</v>
      </c>
      <c r="O39" s="231">
        <v>9.5814388939236895E-4</v>
      </c>
      <c r="P39" s="231">
        <v>1.549177902878671E-3</v>
      </c>
      <c r="Q39" s="231">
        <v>8.0642696042245473E-4</v>
      </c>
      <c r="R39" s="231">
        <v>9.2166603906164012E-4</v>
      </c>
      <c r="S39" s="231">
        <v>1.2461077340133371E-3</v>
      </c>
      <c r="T39" s="231">
        <v>1.125546723363078E-3</v>
      </c>
      <c r="U39" s="231">
        <v>1.359918246181802E-3</v>
      </c>
      <c r="V39" s="231">
        <v>2.1969810089754859E-3</v>
      </c>
      <c r="W39" s="231">
        <v>8.6198903678395237E-4</v>
      </c>
      <c r="DA39" s="73" t="s">
        <v>1614</v>
      </c>
    </row>
    <row r="40" spans="1:105" ht="12" customHeight="1" x14ac:dyDescent="0.25">
      <c r="A40" s="64" t="s">
        <v>70</v>
      </c>
      <c r="B40" s="231">
        <v>4.518244614286634E-3</v>
      </c>
      <c r="C40" s="231">
        <v>3.4562248356120521E-3</v>
      </c>
      <c r="D40" s="231">
        <v>1.9419017272833781E-3</v>
      </c>
      <c r="E40" s="231">
        <v>1.9436615034933581E-3</v>
      </c>
      <c r="F40" s="231">
        <v>1.8502603129470941E-3</v>
      </c>
      <c r="G40" s="231">
        <v>2.0323423142227909E-3</v>
      </c>
      <c r="H40" s="231">
        <v>3.4120752208972251E-3</v>
      </c>
      <c r="I40" s="231">
        <v>4.1519142818831163E-3</v>
      </c>
      <c r="J40" s="231">
        <v>5.841765573697642E-3</v>
      </c>
      <c r="K40" s="231">
        <v>3.37498486859599E-3</v>
      </c>
      <c r="L40" s="231">
        <v>2.8064295391432379E-3</v>
      </c>
      <c r="M40" s="231">
        <v>3.4643518928049589E-3</v>
      </c>
      <c r="N40" s="231">
        <v>2.3683385906967161E-3</v>
      </c>
      <c r="O40" s="231">
        <v>1.035161542482587E-3</v>
      </c>
      <c r="P40" s="231">
        <v>9.5676775655155239E-4</v>
      </c>
      <c r="Q40" s="231">
        <v>7.5169970790527746E-4</v>
      </c>
      <c r="R40" s="231">
        <v>7.776320493854919E-4</v>
      </c>
      <c r="S40" s="231">
        <v>9.4846100575265795E-4</v>
      </c>
      <c r="T40" s="231">
        <v>0</v>
      </c>
      <c r="U40" s="231">
        <v>0</v>
      </c>
      <c r="V40" s="231">
        <v>0</v>
      </c>
      <c r="W40" s="231">
        <v>0</v>
      </c>
      <c r="DA40" s="73" t="s">
        <v>1615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6.2573347987032646E-7</v>
      </c>
      <c r="S41" s="231">
        <v>0</v>
      </c>
      <c r="T41" s="231">
        <v>0</v>
      </c>
      <c r="U41" s="231">
        <v>3.8822028644878748E-5</v>
      </c>
      <c r="V41" s="231">
        <v>2.678094189020902E-5</v>
      </c>
      <c r="W41" s="231">
        <v>1.600663006620134E-6</v>
      </c>
      <c r="DA41" s="73" t="s">
        <v>1616</v>
      </c>
    </row>
    <row r="42" spans="1:105" ht="12" customHeight="1" x14ac:dyDescent="0.25">
      <c r="A42" s="64" t="s">
        <v>162</v>
      </c>
      <c r="B42" s="231">
        <v>0.12898794774109601</v>
      </c>
      <c r="C42" s="231">
        <v>0.1198465648832493</v>
      </c>
      <c r="D42" s="231">
        <v>0.1141456655582257</v>
      </c>
      <c r="E42" s="231">
        <v>9.6446455173349946E-2</v>
      </c>
      <c r="F42" s="231">
        <v>0.10001959659344491</v>
      </c>
      <c r="G42" s="231">
        <v>0.1031282929064543</v>
      </c>
      <c r="H42" s="231">
        <v>0.1054078655203146</v>
      </c>
      <c r="I42" s="231">
        <v>0.12215123005157121</v>
      </c>
      <c r="J42" s="231">
        <v>0.1448582457419664</v>
      </c>
      <c r="K42" s="231">
        <v>0.113418335294543</v>
      </c>
      <c r="L42" s="231">
        <v>0.10521999102535801</v>
      </c>
      <c r="M42" s="231">
        <v>0.10629279534874431</v>
      </c>
      <c r="N42" s="231">
        <v>9.2007115131987671E-2</v>
      </c>
      <c r="O42" s="231">
        <v>9.9064141658737045E-2</v>
      </c>
      <c r="P42" s="231">
        <v>9.1961956500208525E-2</v>
      </c>
      <c r="Q42" s="231">
        <v>9.0082729955188165E-2</v>
      </c>
      <c r="R42" s="231">
        <v>9.6470653883630464E-2</v>
      </c>
      <c r="S42" s="231">
        <v>0.1007798410802053</v>
      </c>
      <c r="T42" s="231">
        <v>0.1088571152658051</v>
      </c>
      <c r="U42" s="231">
        <v>0.1153319894940211</v>
      </c>
      <c r="V42" s="231">
        <v>0.1083659998099787</v>
      </c>
      <c r="W42" s="231">
        <v>0.1071473823793835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1619</v>
      </c>
    </row>
    <row r="45" spans="1:105" ht="12" customHeight="1" x14ac:dyDescent="0.25">
      <c r="A45" s="146" t="s">
        <v>79</v>
      </c>
      <c r="B45" s="327">
        <v>0.1290924213716553</v>
      </c>
      <c r="C45" s="327">
        <v>0.1565874203112243</v>
      </c>
      <c r="D45" s="327">
        <v>0.1358984683683348</v>
      </c>
      <c r="E45" s="327">
        <v>6.0078558520885797E-2</v>
      </c>
      <c r="F45" s="327">
        <v>5.6097399192701257E-2</v>
      </c>
      <c r="G45" s="327">
        <v>6.2205762003170233E-2</v>
      </c>
      <c r="H45" s="327">
        <v>8.8133727909685849E-2</v>
      </c>
      <c r="I45" s="327">
        <v>1.9541859848335182E-2</v>
      </c>
      <c r="J45" s="327">
        <v>6.3816947756129014E-3</v>
      </c>
      <c r="K45" s="327">
        <v>5.5032399025038334E-4</v>
      </c>
      <c r="L45" s="327">
        <v>1.252145787047706E-3</v>
      </c>
      <c r="M45" s="327">
        <v>1.160070700566988E-2</v>
      </c>
      <c r="N45" s="327">
        <v>7.9014014005670315E-3</v>
      </c>
      <c r="O45" s="327">
        <v>1.339994484860077E-3</v>
      </c>
      <c r="P45" s="327">
        <v>0</v>
      </c>
      <c r="Q45" s="327">
        <v>1.1917370575776319E-3</v>
      </c>
      <c r="R45" s="327">
        <v>1.27832691564523E-3</v>
      </c>
      <c r="S45" s="327">
        <v>0</v>
      </c>
      <c r="T45" s="327">
        <v>0</v>
      </c>
      <c r="U45" s="327">
        <v>0</v>
      </c>
      <c r="V45" s="327">
        <v>0</v>
      </c>
      <c r="W45" s="327">
        <v>9.5156870344413058E-5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119.0717446467053</v>
      </c>
      <c r="C48" s="225">
        <v>118.1351174289025</v>
      </c>
      <c r="D48" s="225">
        <v>85.76243024258585</v>
      </c>
      <c r="E48" s="225">
        <v>125.823868232515</v>
      </c>
      <c r="F48" s="225">
        <v>122.60366115535609</v>
      </c>
      <c r="G48" s="225">
        <v>127.2096548634543</v>
      </c>
      <c r="H48" s="225">
        <v>107.0107817259527</v>
      </c>
      <c r="I48" s="225">
        <v>141.48574301942841</v>
      </c>
      <c r="J48" s="225">
        <v>128.1300550908044</v>
      </c>
      <c r="K48" s="225">
        <v>114.3380465119434</v>
      </c>
      <c r="L48" s="225">
        <v>140.26683844826559</v>
      </c>
      <c r="M48" s="225">
        <v>95.814278870971151</v>
      </c>
      <c r="N48" s="225">
        <v>87.343567071833036</v>
      </c>
      <c r="O48" s="225">
        <v>82.384846749865318</v>
      </c>
      <c r="P48" s="225">
        <v>89.082955400148293</v>
      </c>
      <c r="Q48" s="225">
        <v>136.94993793524571</v>
      </c>
      <c r="R48" s="225">
        <v>144.14169452620499</v>
      </c>
      <c r="S48" s="225">
        <v>133.67104879997299</v>
      </c>
      <c r="T48" s="225">
        <v>153.067463462587</v>
      </c>
      <c r="U48" s="225">
        <v>114.6434162969755</v>
      </c>
      <c r="V48" s="225">
        <v>97.545375449726265</v>
      </c>
      <c r="W48" s="225">
        <v>104.7209114948968</v>
      </c>
      <c r="DA48" s="89" t="s">
        <v>1621</v>
      </c>
    </row>
    <row r="49" spans="1:105" ht="12" customHeight="1" x14ac:dyDescent="0.25">
      <c r="A49" s="55" t="s">
        <v>92</v>
      </c>
      <c r="B49" s="261">
        <v>0.75964221006969856</v>
      </c>
      <c r="C49" s="261">
        <v>0.75336575830529617</v>
      </c>
      <c r="D49" s="261">
        <v>0.54595325071239975</v>
      </c>
      <c r="E49" s="261">
        <v>0.80219543397948778</v>
      </c>
      <c r="F49" s="261">
        <v>0.78198622998063239</v>
      </c>
      <c r="G49" s="261">
        <v>0.81132851734907807</v>
      </c>
      <c r="H49" s="261">
        <v>0.68290009349162473</v>
      </c>
      <c r="I49" s="261">
        <v>0.90355364856573195</v>
      </c>
      <c r="J49" s="261">
        <v>0.81810423630086193</v>
      </c>
      <c r="K49" s="261">
        <v>0.72972600986806557</v>
      </c>
      <c r="L49" s="261">
        <v>0.89547629294607078</v>
      </c>
      <c r="M49" s="261">
        <v>0.61188389052644354</v>
      </c>
      <c r="N49" s="261">
        <v>0.55747847266722006</v>
      </c>
      <c r="O49" s="261">
        <v>0.52451235827803999</v>
      </c>
      <c r="P49" s="261">
        <v>0.56776741596147162</v>
      </c>
      <c r="Q49" s="261">
        <v>0.86480843778487937</v>
      </c>
      <c r="R49" s="261">
        <v>0.91875652500966831</v>
      </c>
      <c r="S49" s="261">
        <v>0.85224557515236843</v>
      </c>
      <c r="T49" s="261">
        <v>0.97527017263187399</v>
      </c>
      <c r="U49" s="261">
        <v>0.73067143940714607</v>
      </c>
      <c r="V49" s="261">
        <v>0.62197368992750168</v>
      </c>
      <c r="W49" s="261">
        <v>0.66743533047325221</v>
      </c>
      <c r="DA49" s="67" t="s">
        <v>1622</v>
      </c>
    </row>
    <row r="50" spans="1:105" ht="12" customHeight="1" x14ac:dyDescent="0.25">
      <c r="A50" s="202" t="s">
        <v>93</v>
      </c>
      <c r="B50" s="226">
        <v>0.22078755300163699</v>
      </c>
      <c r="C50" s="226">
        <v>0.21896332258338769</v>
      </c>
      <c r="D50" s="226">
        <v>0.15867954766102349</v>
      </c>
      <c r="E50" s="226">
        <v>0.2331555099882702</v>
      </c>
      <c r="F50" s="226">
        <v>0.22728177016724471</v>
      </c>
      <c r="G50" s="226">
        <v>0.23581001114921391</v>
      </c>
      <c r="H50" s="226">
        <v>0.1984827048680865</v>
      </c>
      <c r="I50" s="226">
        <v>0.26261494744246122</v>
      </c>
      <c r="J50" s="226">
        <v>0.23777935196171809</v>
      </c>
      <c r="K50" s="226">
        <v>0.2120925061097329</v>
      </c>
      <c r="L50" s="226">
        <v>0.26026729013965622</v>
      </c>
      <c r="M50" s="226">
        <v>0.17784207501852689</v>
      </c>
      <c r="N50" s="226">
        <v>0.16202931616976921</v>
      </c>
      <c r="O50" s="226">
        <v>0.15244782157734621</v>
      </c>
      <c r="P50" s="226">
        <v>0.16501976428178489</v>
      </c>
      <c r="Q50" s="226">
        <v>0.25404109472110259</v>
      </c>
      <c r="R50" s="226">
        <v>0.26703361434136208</v>
      </c>
      <c r="S50" s="226">
        <v>0.24770242174549459</v>
      </c>
      <c r="T50" s="226">
        <v>0.28345912335640072</v>
      </c>
      <c r="U50" s="226">
        <v>0.21236729214940001</v>
      </c>
      <c r="V50" s="226">
        <v>0.18077464260166939</v>
      </c>
      <c r="W50" s="226">
        <v>0.19398792148280911</v>
      </c>
      <c r="DA50" s="174" t="s">
        <v>1623</v>
      </c>
    </row>
    <row r="51" spans="1:105" ht="12" customHeight="1" x14ac:dyDescent="0.25">
      <c r="A51" s="202" t="s">
        <v>94</v>
      </c>
      <c r="B51" s="226">
        <v>1.310325120708282</v>
      </c>
      <c r="C51" s="226">
        <v>1.27204649809492</v>
      </c>
      <c r="D51" s="226">
        <v>1.0031317457902731</v>
      </c>
      <c r="E51" s="226">
        <v>1.3987607708174621</v>
      </c>
      <c r="F51" s="226">
        <v>1.317889194917147</v>
      </c>
      <c r="G51" s="226">
        <v>1.3769962017932631</v>
      </c>
      <c r="H51" s="226">
        <v>1.159167665051329</v>
      </c>
      <c r="I51" s="226">
        <v>1.5573356792921249</v>
      </c>
      <c r="J51" s="226">
        <v>1.495655803918881</v>
      </c>
      <c r="K51" s="226">
        <v>1.3179086317171529</v>
      </c>
      <c r="L51" s="226">
        <v>1.5589452388489611</v>
      </c>
      <c r="M51" s="226">
        <v>1.05600810719167</v>
      </c>
      <c r="N51" s="226">
        <v>0.97137504510851502</v>
      </c>
      <c r="O51" s="226">
        <v>1.0230916200633331</v>
      </c>
      <c r="P51" s="226">
        <v>1.031573918962325</v>
      </c>
      <c r="Q51" s="226">
        <v>1.462736569997332</v>
      </c>
      <c r="R51" s="226">
        <v>1.6398412799765649</v>
      </c>
      <c r="S51" s="226">
        <v>1.502114302557136</v>
      </c>
      <c r="T51" s="226">
        <v>1.7211268906633459</v>
      </c>
      <c r="U51" s="226">
        <v>1.267106752607138</v>
      </c>
      <c r="V51" s="226">
        <v>1.0452442171539249</v>
      </c>
      <c r="W51" s="226">
        <v>1.1536930886987491</v>
      </c>
      <c r="DA51" s="174" t="s">
        <v>1624</v>
      </c>
    </row>
    <row r="52" spans="1:105" ht="12" customHeight="1" x14ac:dyDescent="0.25">
      <c r="A52" s="202" t="s">
        <v>95</v>
      </c>
      <c r="B52" s="226">
        <v>0.61959886322244673</v>
      </c>
      <c r="C52" s="226">
        <v>0.61447950265145179</v>
      </c>
      <c r="D52" s="226">
        <v>0.4453043933445528</v>
      </c>
      <c r="E52" s="226">
        <v>0.65430721514319701</v>
      </c>
      <c r="F52" s="226">
        <v>0.63782366583756744</v>
      </c>
      <c r="G52" s="226">
        <v>0.66175657485294093</v>
      </c>
      <c r="H52" s="226">
        <v>0.55700448976247763</v>
      </c>
      <c r="I52" s="226">
        <v>0.73697960183183531</v>
      </c>
      <c r="J52" s="226">
        <v>0.66728316053286918</v>
      </c>
      <c r="K52" s="226">
        <v>0.59519784470194326</v>
      </c>
      <c r="L52" s="226">
        <v>0.73039134186754728</v>
      </c>
      <c r="M52" s="226">
        <v>0.49908043282577358</v>
      </c>
      <c r="N52" s="226">
        <v>0.45470489048245888</v>
      </c>
      <c r="O52" s="226">
        <v>0.42781622272593312</v>
      </c>
      <c r="P52" s="226">
        <v>0.46309702231027522</v>
      </c>
      <c r="Q52" s="226">
        <v>0.71291869202343172</v>
      </c>
      <c r="R52" s="226">
        <v>0.74937976185126054</v>
      </c>
      <c r="S52" s="226">
        <v>0.69513039500835294</v>
      </c>
      <c r="T52" s="226">
        <v>0.79547487262724004</v>
      </c>
      <c r="U52" s="226">
        <v>0.59596898019165923</v>
      </c>
      <c r="V52" s="226">
        <v>0.50731013380363899</v>
      </c>
      <c r="W52" s="226">
        <v>0.54439072309815684</v>
      </c>
      <c r="DA52" s="174" t="s">
        <v>1625</v>
      </c>
    </row>
    <row r="53" spans="1:105" ht="12" customHeight="1" x14ac:dyDescent="0.25">
      <c r="A53" s="56" t="s">
        <v>96</v>
      </c>
      <c r="B53" s="262">
        <v>1.2561388611695941</v>
      </c>
      <c r="C53" s="262">
        <v>1.2403694276230759</v>
      </c>
      <c r="D53" s="262">
        <v>0.90800367037611918</v>
      </c>
      <c r="E53" s="262">
        <v>1.331511186118697</v>
      </c>
      <c r="F53" s="262">
        <v>1.2947775093431679</v>
      </c>
      <c r="G53" s="262">
        <v>1.343559570231196</v>
      </c>
      <c r="H53" s="262">
        <v>1.1289764967499669</v>
      </c>
      <c r="I53" s="262">
        <v>1.504307767307397</v>
      </c>
      <c r="J53" s="262">
        <v>1.3721016539801449</v>
      </c>
      <c r="K53" s="262">
        <v>1.222952585788071</v>
      </c>
      <c r="L53" s="262">
        <v>1.4942424528081539</v>
      </c>
      <c r="M53" s="262">
        <v>1.019109446805996</v>
      </c>
      <c r="N53" s="262">
        <v>0.92973551812167932</v>
      </c>
      <c r="O53" s="262">
        <v>0.88907018745459221</v>
      </c>
      <c r="P53" s="262">
        <v>0.95152208080461276</v>
      </c>
      <c r="Q53" s="262">
        <v>1.4547176934110719</v>
      </c>
      <c r="R53" s="262">
        <v>1.53628726052802</v>
      </c>
      <c r="S53" s="262">
        <v>1.4233149556902129</v>
      </c>
      <c r="T53" s="262">
        <v>1.62865636429258</v>
      </c>
      <c r="U53" s="262">
        <v>1.2179978978870021</v>
      </c>
      <c r="V53" s="262">
        <v>1.0337226486634901</v>
      </c>
      <c r="W53" s="262">
        <v>1.112904782589365</v>
      </c>
      <c r="DA53" s="68" t="s">
        <v>1626</v>
      </c>
    </row>
    <row r="54" spans="1:105" ht="12" customHeight="1" x14ac:dyDescent="0.25">
      <c r="A54" s="37" t="s">
        <v>160</v>
      </c>
      <c r="B54" s="228">
        <v>9.158571952681915E-3</v>
      </c>
      <c r="C54" s="228">
        <v>1.239954546555931E-2</v>
      </c>
      <c r="D54" s="228">
        <v>7.3174513308531287E-3</v>
      </c>
      <c r="E54" s="228">
        <v>9.2748074579564015E-3</v>
      </c>
      <c r="F54" s="228">
        <v>7.3281425881957926E-3</v>
      </c>
      <c r="G54" s="228">
        <v>7.4719080171188794E-3</v>
      </c>
      <c r="H54" s="228">
        <v>6.3549596658651376E-3</v>
      </c>
      <c r="I54" s="228">
        <v>6.0732009401595786E-3</v>
      </c>
      <c r="J54" s="228">
        <v>3.6324548659894362E-3</v>
      </c>
      <c r="K54" s="228">
        <v>7.1340675916458382E-3</v>
      </c>
      <c r="L54" s="228">
        <v>8.4824851532058314E-3</v>
      </c>
      <c r="M54" s="228">
        <v>8.3255068615181518E-3</v>
      </c>
      <c r="N54" s="228">
        <v>8.138107838823256E-3</v>
      </c>
      <c r="O54" s="228">
        <v>6.2213446716826897E-3</v>
      </c>
      <c r="P54" s="228">
        <v>1.208534874148527E-2</v>
      </c>
      <c r="Q54" s="228">
        <v>1.0375520296566231E-2</v>
      </c>
      <c r="R54" s="228">
        <v>1.1325715551782529E-2</v>
      </c>
      <c r="S54" s="228">
        <v>1.3630112316543441E-2</v>
      </c>
      <c r="T54" s="228">
        <v>1.3145807962983289E-2</v>
      </c>
      <c r="U54" s="228">
        <v>1.1328461285293551E-2</v>
      </c>
      <c r="V54" s="228">
        <v>1.654370941831897E-2</v>
      </c>
      <c r="W54" s="228">
        <v>7.0677895820627579E-3</v>
      </c>
      <c r="DA54" s="69" t="s">
        <v>1627</v>
      </c>
    </row>
    <row r="55" spans="1:105" ht="12" customHeight="1" x14ac:dyDescent="0.25">
      <c r="A55" s="37" t="s">
        <v>162</v>
      </c>
      <c r="B55" s="228">
        <v>1.027656654879362</v>
      </c>
      <c r="C55" s="228">
        <v>1.023731698978539</v>
      </c>
      <c r="D55" s="228">
        <v>0.71489387102702151</v>
      </c>
      <c r="E55" s="228">
        <v>1.0854094826804159</v>
      </c>
      <c r="F55" s="228">
        <v>1.0780593807402761</v>
      </c>
      <c r="G55" s="228">
        <v>1.117730297182999</v>
      </c>
      <c r="H55" s="228">
        <v>0.93485546766301975</v>
      </c>
      <c r="I55" s="228">
        <v>1.2427414982745439</v>
      </c>
      <c r="J55" s="228">
        <v>1.100245775769773</v>
      </c>
      <c r="K55" s="228">
        <v>0.97630323811827457</v>
      </c>
      <c r="L55" s="228">
        <v>1.2234255653521551</v>
      </c>
      <c r="M55" s="228">
        <v>0.83227978703207783</v>
      </c>
      <c r="N55" s="228">
        <v>0.751249053827443</v>
      </c>
      <c r="O55" s="228">
        <v>0.67316530124100005</v>
      </c>
      <c r="P55" s="228">
        <v>0.75078883988962641</v>
      </c>
      <c r="Q55" s="228">
        <v>1.2129365895597359</v>
      </c>
      <c r="R55" s="228">
        <v>1.244033744559123</v>
      </c>
      <c r="S55" s="228">
        <v>1.153637128423576</v>
      </c>
      <c r="T55" s="228">
        <v>1.330553340127242</v>
      </c>
      <c r="U55" s="228">
        <v>1.005448013335102</v>
      </c>
      <c r="V55" s="228">
        <v>0.85628563797691171</v>
      </c>
      <c r="W55" s="228">
        <v>0.91942254208554586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0.21932363433754939</v>
      </c>
      <c r="C58" s="228">
        <v>0.2042381831789773</v>
      </c>
      <c r="D58" s="228">
        <v>0.18579234801824451</v>
      </c>
      <c r="E58" s="228">
        <v>0.23682689598032389</v>
      </c>
      <c r="F58" s="228">
        <v>0.20938998601469649</v>
      </c>
      <c r="G58" s="228">
        <v>0.2183573650310785</v>
      </c>
      <c r="H58" s="228">
        <v>0.18776606942108201</v>
      </c>
      <c r="I58" s="228">
        <v>0.25549306809269412</v>
      </c>
      <c r="J58" s="228">
        <v>0.26822342334438293</v>
      </c>
      <c r="K58" s="228">
        <v>0.23951528007815009</v>
      </c>
      <c r="L58" s="228">
        <v>0.26233440230279242</v>
      </c>
      <c r="M58" s="228">
        <v>0.17850415291239979</v>
      </c>
      <c r="N58" s="228">
        <v>0.17034835645541299</v>
      </c>
      <c r="O58" s="228">
        <v>0.20968354154190949</v>
      </c>
      <c r="P58" s="228">
        <v>0.18864789217350111</v>
      </c>
      <c r="Q58" s="228">
        <v>0.2314055835547694</v>
      </c>
      <c r="R58" s="228">
        <v>0.28092780041711451</v>
      </c>
      <c r="S58" s="228">
        <v>0.25604771495009437</v>
      </c>
      <c r="T58" s="228">
        <v>0.28495721620235359</v>
      </c>
      <c r="U58" s="228">
        <v>0.20122142326660661</v>
      </c>
      <c r="V58" s="228">
        <v>0.16089330126825949</v>
      </c>
      <c r="W58" s="228">
        <v>0.18641445092175599</v>
      </c>
      <c r="DA58" s="69" t="s">
        <v>1631</v>
      </c>
    </row>
    <row r="59" spans="1:105" ht="12" customHeight="1" x14ac:dyDescent="0.25">
      <c r="A59" s="57" t="s">
        <v>1498</v>
      </c>
      <c r="B59" s="263">
        <v>4.7455961888220601</v>
      </c>
      <c r="C59" s="263">
        <v>4.6069627437964913</v>
      </c>
      <c r="D59" s="263">
        <v>3.6330358889368779</v>
      </c>
      <c r="E59" s="263">
        <v>5.0658830225868474</v>
      </c>
      <c r="F59" s="263">
        <v>4.7729909484662558</v>
      </c>
      <c r="G59" s="263">
        <v>4.9870584208294169</v>
      </c>
      <c r="H59" s="263">
        <v>4.1981501892445428</v>
      </c>
      <c r="I59" s="263">
        <v>5.6401927640450591</v>
      </c>
      <c r="J59" s="263">
        <v>5.4168071501448498</v>
      </c>
      <c r="K59" s="263">
        <v>4.7730613426017063</v>
      </c>
      <c r="L59" s="263">
        <v>5.6460220956955673</v>
      </c>
      <c r="M59" s="263">
        <v>3.8245378720550929</v>
      </c>
      <c r="N59" s="263">
        <v>3.5180228472549389</v>
      </c>
      <c r="O59" s="263">
        <v>3.7053244391467688</v>
      </c>
      <c r="P59" s="263">
        <v>3.7360447273342912</v>
      </c>
      <c r="Q59" s="263">
        <v>5.3132359022310531</v>
      </c>
      <c r="R59" s="263">
        <v>5.9390027753748509</v>
      </c>
      <c r="S59" s="263">
        <v>5.4401978537487388</v>
      </c>
      <c r="T59" s="263">
        <v>6.2350355282958301</v>
      </c>
      <c r="U59" s="263">
        <v>4.589072498856444</v>
      </c>
      <c r="V59" s="263">
        <v>3.785554359694121</v>
      </c>
      <c r="W59" s="263">
        <v>4.1783229507495809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15.858196817951701</v>
      </c>
      <c r="C60" s="263">
        <f t="shared" si="1"/>
        <v>16.02608901326515</v>
      </c>
      <c r="D60" s="263">
        <f t="shared" si="1"/>
        <v>11.470849383050508</v>
      </c>
      <c r="E60" s="263">
        <f t="shared" si="1"/>
        <v>16.441699319426551</v>
      </c>
      <c r="F60" s="263">
        <f t="shared" si="1"/>
        <v>16.049548794296566</v>
      </c>
      <c r="G60" s="263">
        <f t="shared" si="1"/>
        <v>16.693768592963067</v>
      </c>
      <c r="H60" s="263">
        <f t="shared" si="1"/>
        <v>14.231847090458176</v>
      </c>
      <c r="I60" s="263">
        <f t="shared" si="1"/>
        <v>17.897109375530562</v>
      </c>
      <c r="J60" s="263">
        <f t="shared" si="1"/>
        <v>15.924130426215028</v>
      </c>
      <c r="K60" s="263">
        <f t="shared" si="1"/>
        <v>14.204781764756808</v>
      </c>
      <c r="L60" s="263">
        <f t="shared" si="1"/>
        <v>17.541207614605376</v>
      </c>
      <c r="M60" s="263">
        <f t="shared" si="1"/>
        <v>12.076335230978849</v>
      </c>
      <c r="N60" s="263">
        <f t="shared" si="1"/>
        <v>10.96917861359425</v>
      </c>
      <c r="O60" s="263">
        <f t="shared" si="1"/>
        <v>10.111117847999779</v>
      </c>
      <c r="P60" s="263">
        <f t="shared" si="1"/>
        <v>11.032704959670124</v>
      </c>
      <c r="Q60" s="263">
        <f t="shared" si="1"/>
        <v>17.232061344078506</v>
      </c>
      <c r="R60" s="263">
        <f t="shared" si="1"/>
        <v>17.977047597191479</v>
      </c>
      <c r="S60" s="263">
        <f t="shared" si="1"/>
        <v>16.644230871873422</v>
      </c>
      <c r="T60" s="263">
        <f t="shared" si="1"/>
        <v>19.067098588309719</v>
      </c>
      <c r="U60" s="263">
        <f t="shared" si="1"/>
        <v>14.387686206523146</v>
      </c>
      <c r="V60" s="263">
        <f t="shared" si="1"/>
        <v>12.300878163747218</v>
      </c>
      <c r="W60" s="263">
        <f t="shared" si="1"/>
        <v>13.156778843142032</v>
      </c>
      <c r="DA60" s="70"/>
    </row>
    <row r="61" spans="1:105" ht="12" customHeight="1" x14ac:dyDescent="0.25">
      <c r="A61" s="60" t="s">
        <v>1501</v>
      </c>
      <c r="B61" s="264">
        <v>11.770933151953541</v>
      </c>
      <c r="C61" s="264">
        <v>11.677697357615539</v>
      </c>
      <c r="D61" s="264">
        <v>8.4002241837334175</v>
      </c>
      <c r="E61" s="264">
        <v>12.507881704353769</v>
      </c>
      <c r="F61" s="264">
        <v>12.26429641200453</v>
      </c>
      <c r="G61" s="264">
        <v>12.714696259781901</v>
      </c>
      <c r="H61" s="264">
        <v>10.66513956179238</v>
      </c>
      <c r="I61" s="264">
        <v>14.14004296173449</v>
      </c>
      <c r="J61" s="264">
        <v>12.71548444522495</v>
      </c>
      <c r="K61" s="264">
        <v>11.385302894511261</v>
      </c>
      <c r="L61" s="264">
        <v>14.049783424790119</v>
      </c>
      <c r="M61" s="264">
        <v>9.5848580717763472</v>
      </c>
      <c r="N61" s="264">
        <v>8.7246009845220964</v>
      </c>
      <c r="O61" s="264">
        <v>8.0969517679631497</v>
      </c>
      <c r="P61" s="264">
        <v>8.8466384635366566</v>
      </c>
      <c r="Q61" s="264">
        <v>13.79964052350118</v>
      </c>
      <c r="R61" s="264">
        <v>14.395801492237471</v>
      </c>
      <c r="S61" s="264">
        <v>13.34648313911368</v>
      </c>
      <c r="T61" s="264">
        <v>15.28918922732031</v>
      </c>
      <c r="U61" s="264">
        <v>11.536377825878221</v>
      </c>
      <c r="V61" s="264">
        <v>9.8627799849103166</v>
      </c>
      <c r="W61" s="264">
        <v>10.548619064785051</v>
      </c>
      <c r="DA61" s="72" t="s">
        <v>1633</v>
      </c>
    </row>
    <row r="62" spans="1:105" ht="12" customHeight="1" x14ac:dyDescent="0.25">
      <c r="A62" s="59" t="s">
        <v>30</v>
      </c>
      <c r="B62" s="232">
        <v>0.76649070521808049</v>
      </c>
      <c r="C62" s="232">
        <v>0.80547374179854769</v>
      </c>
      <c r="D62" s="232">
        <v>0.464228296679011</v>
      </c>
      <c r="E62" s="232">
        <v>0.66078920015045517</v>
      </c>
      <c r="F62" s="232">
        <v>0.64656581178684946</v>
      </c>
      <c r="G62" s="232">
        <v>0.61559744003657946</v>
      </c>
      <c r="H62" s="232">
        <v>0.48412786959743498</v>
      </c>
      <c r="I62" s="232">
        <v>0.84117035807902296</v>
      </c>
      <c r="J62" s="232">
        <v>0.66595801293419776</v>
      </c>
      <c r="K62" s="232">
        <v>0.57659159286334671</v>
      </c>
      <c r="L62" s="232">
        <v>0.72920518168980764</v>
      </c>
      <c r="M62" s="232">
        <v>0.5302894720680591</v>
      </c>
      <c r="N62" s="232">
        <v>0.51420925907302784</v>
      </c>
      <c r="O62" s="232">
        <v>0.44692474281998568</v>
      </c>
      <c r="P62" s="232">
        <v>0.56819449539212319</v>
      </c>
      <c r="Q62" s="232">
        <v>0.7295419827554428</v>
      </c>
      <c r="R62" s="232">
        <v>0.7656237813428669</v>
      </c>
      <c r="S62" s="232">
        <v>0.8578817690986339</v>
      </c>
      <c r="T62" s="232">
        <v>1.0015426889143311</v>
      </c>
      <c r="U62" s="232">
        <v>0.48297430949398462</v>
      </c>
      <c r="V62" s="232">
        <v>0.38932996819738441</v>
      </c>
      <c r="W62" s="232">
        <v>0.42941986307522689</v>
      </c>
      <c r="DA62" s="71" t="s">
        <v>1634</v>
      </c>
    </row>
    <row r="63" spans="1:105" ht="12" customHeight="1" x14ac:dyDescent="0.25">
      <c r="A63" s="59" t="s">
        <v>33</v>
      </c>
      <c r="B63" s="297">
        <v>1.7701875397207769E-2</v>
      </c>
      <c r="C63" s="297">
        <v>1.787724469423364E-2</v>
      </c>
      <c r="D63" s="297">
        <v>1.489088812931386E-2</v>
      </c>
      <c r="E63" s="297">
        <v>2.2250403366633139E-2</v>
      </c>
      <c r="F63" s="297">
        <v>2.177146677345267E-2</v>
      </c>
      <c r="G63" s="297">
        <v>2.2272828756621649E-2</v>
      </c>
      <c r="H63" s="297">
        <v>1.882077390493794E-2</v>
      </c>
      <c r="I63" s="297">
        <v>2.3579066101562331E-2</v>
      </c>
      <c r="J63" s="297">
        <v>2.1493144369922189E-2</v>
      </c>
      <c r="K63" s="297">
        <v>4.2856974981297528E-2</v>
      </c>
      <c r="L63" s="297">
        <v>5.0304958157244513E-2</v>
      </c>
      <c r="M63" s="297">
        <v>3.909693214733892E-2</v>
      </c>
      <c r="N63" s="297">
        <v>3.8603109983970388E-2</v>
      </c>
      <c r="O63" s="297">
        <v>3.8960224249206032E-2</v>
      </c>
      <c r="P63" s="297">
        <v>2.0899008124516571E-2</v>
      </c>
      <c r="Q63" s="297">
        <v>8.8117810339111789E-3</v>
      </c>
      <c r="R63" s="297">
        <v>1.5498345558242329E-2</v>
      </c>
      <c r="S63" s="297">
        <v>1.3265595062344669E-2</v>
      </c>
      <c r="T63" s="297">
        <v>1.3045433211299589E-2</v>
      </c>
      <c r="U63" s="297">
        <v>9.3820041199268178E-3</v>
      </c>
      <c r="V63" s="297">
        <v>8.2458820235086615E-3</v>
      </c>
      <c r="W63" s="297">
        <v>1.6121998419790201E-2</v>
      </c>
      <c r="DA63" s="122" t="s">
        <v>1635</v>
      </c>
    </row>
    <row r="64" spans="1:105" ht="12" customHeight="1" x14ac:dyDescent="0.25">
      <c r="A64" s="59" t="s">
        <v>160</v>
      </c>
      <c r="B64" s="297">
        <v>9.6042808216444453E-2</v>
      </c>
      <c r="C64" s="297">
        <v>0.1293233577949717</v>
      </c>
      <c r="D64" s="297">
        <v>8.0830966434960447E-2</v>
      </c>
      <c r="E64" s="297">
        <v>0.1005941538801189</v>
      </c>
      <c r="F64" s="297">
        <v>7.8738431082915714E-2</v>
      </c>
      <c r="G64" s="297">
        <v>8.0558016911402311E-2</v>
      </c>
      <c r="H64" s="297">
        <v>6.8075900565850875E-2</v>
      </c>
      <c r="I64" s="297">
        <v>6.3951875323308024E-2</v>
      </c>
      <c r="J64" s="297">
        <v>3.8966069688689577E-2</v>
      </c>
      <c r="K64" s="297">
        <v>7.7682630666702376E-2</v>
      </c>
      <c r="L64" s="297">
        <v>9.1162266772776612E-2</v>
      </c>
      <c r="M64" s="297">
        <v>8.857360635744356E-2</v>
      </c>
      <c r="N64" s="297">
        <v>8.7451091095709796E-2</v>
      </c>
      <c r="O64" s="297">
        <v>7.065207678776271E-2</v>
      </c>
      <c r="P64" s="297">
        <v>0.132601552564895</v>
      </c>
      <c r="Q64" s="297">
        <v>0.1125333684464407</v>
      </c>
      <c r="R64" s="297">
        <v>0.1248118616960078</v>
      </c>
      <c r="S64" s="297">
        <v>0.14781681066012761</v>
      </c>
      <c r="T64" s="297">
        <v>0.14304436620621799</v>
      </c>
      <c r="U64" s="297">
        <v>0.1260316862035992</v>
      </c>
      <c r="V64" s="297">
        <v>0.18372040668591999</v>
      </c>
      <c r="W64" s="297">
        <v>7.894795389995371E-2</v>
      </c>
      <c r="DA64" s="122" t="s">
        <v>1636</v>
      </c>
    </row>
    <row r="65" spans="1:105" ht="12" customHeight="1" x14ac:dyDescent="0.25">
      <c r="A65" s="59" t="s">
        <v>70</v>
      </c>
      <c r="B65" s="297">
        <v>0.37206312677601022</v>
      </c>
      <c r="C65" s="297">
        <v>0.30349018589718718</v>
      </c>
      <c r="D65" s="297">
        <v>0.1324153166775274</v>
      </c>
      <c r="E65" s="297">
        <v>0.2338334899682083</v>
      </c>
      <c r="F65" s="297">
        <v>0.21120012037805161</v>
      </c>
      <c r="G65" s="297">
        <v>0.23406916242405129</v>
      </c>
      <c r="H65" s="297">
        <v>0.31950785866800491</v>
      </c>
      <c r="I65" s="297">
        <v>0.43840738994618761</v>
      </c>
      <c r="J65" s="297">
        <v>0.46912425429417681</v>
      </c>
      <c r="K65" s="297">
        <v>0.31179625410876438</v>
      </c>
      <c r="L65" s="297">
        <v>0.34564982307615971</v>
      </c>
      <c r="M65" s="297">
        <v>0.28444091063367283</v>
      </c>
      <c r="N65" s="297">
        <v>0.20481370108342059</v>
      </c>
      <c r="O65" s="297">
        <v>7.8734475248445651E-2</v>
      </c>
      <c r="P65" s="297">
        <v>8.4472715719200842E-2</v>
      </c>
      <c r="Q65" s="297">
        <v>0.1081990061933768</v>
      </c>
      <c r="R65" s="297">
        <v>0.1086196519419269</v>
      </c>
      <c r="S65" s="297">
        <v>0.1160513846833006</v>
      </c>
      <c r="T65" s="297">
        <v>0</v>
      </c>
      <c r="U65" s="297">
        <v>0</v>
      </c>
      <c r="V65" s="297">
        <v>0</v>
      </c>
      <c r="W65" s="297">
        <v>0</v>
      </c>
      <c r="DA65" s="122" t="s">
        <v>1637</v>
      </c>
    </row>
    <row r="66" spans="1:105" ht="12" customHeight="1" x14ac:dyDescent="0.25">
      <c r="A66" s="59" t="s">
        <v>162</v>
      </c>
      <c r="B66" s="297">
        <v>10.5186346363458</v>
      </c>
      <c r="C66" s="297">
        <v>10.4215328274306</v>
      </c>
      <c r="D66" s="297">
        <v>7.7078587158126064</v>
      </c>
      <c r="E66" s="297">
        <v>11.490414456988351</v>
      </c>
      <c r="F66" s="297">
        <v>11.30602058198326</v>
      </c>
      <c r="G66" s="297">
        <v>11.76219881165324</v>
      </c>
      <c r="H66" s="297">
        <v>9.7746071590561492</v>
      </c>
      <c r="I66" s="297">
        <v>12.772934272284409</v>
      </c>
      <c r="J66" s="297">
        <v>11.519942963937959</v>
      </c>
      <c r="K66" s="297">
        <v>10.376375441891151</v>
      </c>
      <c r="L66" s="297">
        <v>12.83346119509414</v>
      </c>
      <c r="M66" s="297">
        <v>8.6424571505698324</v>
      </c>
      <c r="N66" s="297">
        <v>7.8795238232859681</v>
      </c>
      <c r="O66" s="297">
        <v>7.4616802488577489</v>
      </c>
      <c r="P66" s="297">
        <v>8.040470691735921</v>
      </c>
      <c r="Q66" s="297">
        <v>12.840554385072011</v>
      </c>
      <c r="R66" s="297">
        <v>13.38124785169842</v>
      </c>
      <c r="S66" s="297">
        <v>12.21146757960927</v>
      </c>
      <c r="T66" s="297">
        <v>14.13155673898846</v>
      </c>
      <c r="U66" s="297">
        <v>10.91798982606071</v>
      </c>
      <c r="V66" s="297">
        <v>9.2814837280035043</v>
      </c>
      <c r="W66" s="297">
        <v>10.02412924939008</v>
      </c>
      <c r="DA66" s="122" t="s">
        <v>1638</v>
      </c>
    </row>
    <row r="67" spans="1:105" ht="12" customHeight="1" x14ac:dyDescent="0.25">
      <c r="A67" s="60" t="s">
        <v>1508</v>
      </c>
      <c r="B67" s="264">
        <v>4.0872636659981598</v>
      </c>
      <c r="C67" s="264">
        <v>4.3483916556496114</v>
      </c>
      <c r="D67" s="264">
        <v>3.0706251993170901</v>
      </c>
      <c r="E67" s="264">
        <v>3.933817615072781</v>
      </c>
      <c r="F67" s="264">
        <v>3.7852523822920361</v>
      </c>
      <c r="G67" s="264">
        <v>3.979072333181167</v>
      </c>
      <c r="H67" s="264">
        <v>3.5667075286657961</v>
      </c>
      <c r="I67" s="264">
        <v>3.7570664137960712</v>
      </c>
      <c r="J67" s="264">
        <v>3.2086459809900778</v>
      </c>
      <c r="K67" s="264">
        <v>2.8194788702455469</v>
      </c>
      <c r="L67" s="264">
        <v>3.4914241898152572</v>
      </c>
      <c r="M67" s="264">
        <v>2.4914771592025011</v>
      </c>
      <c r="N67" s="264">
        <v>2.244577629072154</v>
      </c>
      <c r="O67" s="264">
        <v>2.0141660800366301</v>
      </c>
      <c r="P67" s="264">
        <v>2.1860664961334662</v>
      </c>
      <c r="Q67" s="264">
        <v>3.4324208205773261</v>
      </c>
      <c r="R67" s="264">
        <v>3.5812461049540079</v>
      </c>
      <c r="S67" s="264">
        <v>3.2977477327597411</v>
      </c>
      <c r="T67" s="264">
        <v>3.777909360989407</v>
      </c>
      <c r="U67" s="264">
        <v>2.851308380644924</v>
      </c>
      <c r="V67" s="264">
        <v>2.4380981788369001</v>
      </c>
      <c r="W67" s="264">
        <v>2.6081597783569812</v>
      </c>
      <c r="DA67" s="72" t="s">
        <v>1639</v>
      </c>
    </row>
    <row r="68" spans="1:105" ht="12" customHeight="1" x14ac:dyDescent="0.25">
      <c r="A68" s="147" t="s">
        <v>30</v>
      </c>
      <c r="B68" s="231">
        <v>0.13946223438305541</v>
      </c>
      <c r="C68" s="231">
        <v>0.1374347936149187</v>
      </c>
      <c r="D68" s="231">
        <v>8.0486277851389926E-2</v>
      </c>
      <c r="E68" s="231">
        <v>0.1312041329744634</v>
      </c>
      <c r="F68" s="231">
        <v>0.13057422040261391</v>
      </c>
      <c r="G68" s="231">
        <v>0.12273903560800969</v>
      </c>
      <c r="H68" s="231">
        <v>9.0984354493418212E-2</v>
      </c>
      <c r="I68" s="231">
        <v>0.19391804074847729</v>
      </c>
      <c r="J68" s="231">
        <v>0.16044585625915561</v>
      </c>
      <c r="K68" s="231">
        <v>0.14116110112400079</v>
      </c>
      <c r="L68" s="231">
        <v>0.1779988674314506</v>
      </c>
      <c r="M68" s="231">
        <v>0.12460203562436931</v>
      </c>
      <c r="N68" s="231">
        <v>0.1218958898710025</v>
      </c>
      <c r="O68" s="231">
        <v>0.1090172165846464</v>
      </c>
      <c r="P68" s="231">
        <v>0.13938821886696201</v>
      </c>
      <c r="Q68" s="231">
        <v>0.1779635039249185</v>
      </c>
      <c r="R68" s="231">
        <v>0.18674226083508089</v>
      </c>
      <c r="S68" s="231">
        <v>0.2104536611368843</v>
      </c>
      <c r="T68" s="231">
        <v>0.24569624073998311</v>
      </c>
      <c r="U68" s="231">
        <v>0.1184488707919142</v>
      </c>
      <c r="V68" s="231">
        <v>9.5490495445324522E-2</v>
      </c>
      <c r="W68" s="231">
        <v>0.10530016778453349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3.252942992350519E-3</v>
      </c>
      <c r="C70" s="231">
        <v>3.0807278796769191E-3</v>
      </c>
      <c r="D70" s="231">
        <v>2.607463767111315E-3</v>
      </c>
      <c r="E70" s="231">
        <v>4.462003582376744E-3</v>
      </c>
      <c r="F70" s="231">
        <v>4.4405814511644347E-3</v>
      </c>
      <c r="G70" s="231">
        <v>4.485064842938492E-3</v>
      </c>
      <c r="H70" s="231">
        <v>3.572329897692354E-3</v>
      </c>
      <c r="I70" s="231">
        <v>5.4899488876482836E-3</v>
      </c>
      <c r="J70" s="231">
        <v>5.2298479084709028E-3</v>
      </c>
      <c r="K70" s="231">
        <v>1.0596823283459461E-2</v>
      </c>
      <c r="L70" s="231">
        <v>1.2401828797894339E-2</v>
      </c>
      <c r="M70" s="231">
        <v>9.2781685914348992E-3</v>
      </c>
      <c r="N70" s="231">
        <v>9.2422755109517699E-3</v>
      </c>
      <c r="O70" s="231">
        <v>9.5981953610344371E-3</v>
      </c>
      <c r="P70" s="231">
        <v>5.1780014555882674E-3</v>
      </c>
      <c r="Q70" s="231">
        <v>2.1709599033479768E-3</v>
      </c>
      <c r="R70" s="231">
        <v>3.817859871635877E-3</v>
      </c>
      <c r="S70" s="231">
        <v>3.286723950381455E-3</v>
      </c>
      <c r="T70" s="231">
        <v>3.232175984354344E-3</v>
      </c>
      <c r="U70" s="231">
        <v>2.3238600002692912E-3</v>
      </c>
      <c r="V70" s="231">
        <v>2.0426166894781722E-3</v>
      </c>
      <c r="W70" s="231">
        <v>3.9927604507431751E-3</v>
      </c>
      <c r="DA70" s="73" t="s">
        <v>1642</v>
      </c>
    </row>
    <row r="71" spans="1:105" ht="12" customHeight="1" x14ac:dyDescent="0.25">
      <c r="A71" s="147" t="s">
        <v>160</v>
      </c>
      <c r="B71" s="231">
        <v>1.798470779289894E-2</v>
      </c>
      <c r="C71" s="231">
        <v>2.2709683917963699E-2</v>
      </c>
      <c r="D71" s="231">
        <v>1.442304025951721E-2</v>
      </c>
      <c r="E71" s="231">
        <v>2.055635604483352E-2</v>
      </c>
      <c r="F71" s="231">
        <v>1.6365160593784761E-2</v>
      </c>
      <c r="G71" s="231">
        <v>1.653040438874763E-2</v>
      </c>
      <c r="H71" s="231">
        <v>1.3167060744663769E-2</v>
      </c>
      <c r="I71" s="231">
        <v>1.51731708664689E-2</v>
      </c>
      <c r="J71" s="231">
        <v>9.6617783300651152E-3</v>
      </c>
      <c r="K71" s="231">
        <v>1.9573093274505321E-2</v>
      </c>
      <c r="L71" s="231">
        <v>2.2901894950759529E-2</v>
      </c>
      <c r="M71" s="231">
        <v>2.1419299819180549E-2</v>
      </c>
      <c r="N71" s="231">
        <v>2.133551900581741E-2</v>
      </c>
      <c r="O71" s="231">
        <v>1.773676584679355E-2</v>
      </c>
      <c r="P71" s="231">
        <v>3.3478536557978313E-2</v>
      </c>
      <c r="Q71" s="231">
        <v>2.8252103422460911E-2</v>
      </c>
      <c r="R71" s="231">
        <v>3.1330827727786947E-2</v>
      </c>
      <c r="S71" s="231">
        <v>3.732000420694135E-2</v>
      </c>
      <c r="T71" s="231">
        <v>3.6115082748401577E-2</v>
      </c>
      <c r="U71" s="231">
        <v>3.1810862995869049E-2</v>
      </c>
      <c r="V71" s="231">
        <v>4.6375490955081658E-2</v>
      </c>
      <c r="W71" s="231">
        <v>1.992400411531247E-2</v>
      </c>
      <c r="DA71" s="73" t="s">
        <v>1643</v>
      </c>
    </row>
    <row r="72" spans="1:105" ht="12" customHeight="1" x14ac:dyDescent="0.25">
      <c r="A72" s="147" t="s">
        <v>70</v>
      </c>
      <c r="B72" s="231">
        <v>6.7544899103725395E-2</v>
      </c>
      <c r="C72" s="231">
        <v>5.1667346604785683E-2</v>
      </c>
      <c r="D72" s="231">
        <v>2.2906284883268471E-2</v>
      </c>
      <c r="E72" s="231">
        <v>4.6325220007494637E-2</v>
      </c>
      <c r="F72" s="231">
        <v>4.2556417972851833E-2</v>
      </c>
      <c r="G72" s="231">
        <v>4.656464562637861E-2</v>
      </c>
      <c r="H72" s="231">
        <v>5.9912077346495778E-2</v>
      </c>
      <c r="I72" s="231">
        <v>0.1008412731596281</v>
      </c>
      <c r="J72" s="231">
        <v>0.1127705615944934</v>
      </c>
      <c r="K72" s="231">
        <v>7.6162961831342496E-2</v>
      </c>
      <c r="L72" s="231">
        <v>8.4184091897633276E-2</v>
      </c>
      <c r="M72" s="231">
        <v>6.6685343464888025E-2</v>
      </c>
      <c r="N72" s="231">
        <v>4.8443373048793793E-2</v>
      </c>
      <c r="O72" s="231">
        <v>1.9162484983610339E-2</v>
      </c>
      <c r="P72" s="231">
        <v>2.067624657935405E-2</v>
      </c>
      <c r="Q72" s="231">
        <v>2.6334806414766061E-2</v>
      </c>
      <c r="R72" s="231">
        <v>2.64339341663597E-2</v>
      </c>
      <c r="S72" s="231">
        <v>2.8405705027451641E-2</v>
      </c>
      <c r="T72" s="231">
        <v>0</v>
      </c>
      <c r="U72" s="231">
        <v>0</v>
      </c>
      <c r="V72" s="231">
        <v>0</v>
      </c>
      <c r="W72" s="231">
        <v>0</v>
      </c>
      <c r="DA72" s="73" t="s">
        <v>1644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2.1270467987591619E-5</v>
      </c>
      <c r="S73" s="231">
        <v>0</v>
      </c>
      <c r="T73" s="231">
        <v>0</v>
      </c>
      <c r="U73" s="231">
        <v>9.081150561155454E-4</v>
      </c>
      <c r="V73" s="231">
        <v>5.6372743450848863E-4</v>
      </c>
      <c r="W73" s="231">
        <v>3.6997705272580217E-5</v>
      </c>
      <c r="DA73" s="73" t="s">
        <v>1645</v>
      </c>
    </row>
    <row r="74" spans="1:105" ht="12" customHeight="1" x14ac:dyDescent="0.25">
      <c r="A74" s="147" t="s">
        <v>162</v>
      </c>
      <c r="B74" s="231">
        <v>1.9282882312790659</v>
      </c>
      <c r="C74" s="231">
        <v>1.791594673880418</v>
      </c>
      <c r="D74" s="231">
        <v>1.346439470510576</v>
      </c>
      <c r="E74" s="231">
        <v>2.2987044023963068</v>
      </c>
      <c r="F74" s="231">
        <v>2.3004740080745489</v>
      </c>
      <c r="G74" s="231">
        <v>2.3628560895652342</v>
      </c>
      <c r="H74" s="231">
        <v>1.850839674724843</v>
      </c>
      <c r="I74" s="231">
        <v>2.9667966918691411</v>
      </c>
      <c r="J74" s="231">
        <v>2.7963713226470182</v>
      </c>
      <c r="K74" s="231">
        <v>2.5595007617341561</v>
      </c>
      <c r="L74" s="231">
        <v>3.1562700115574822</v>
      </c>
      <c r="M74" s="231">
        <v>2.0460310571785012</v>
      </c>
      <c r="N74" s="231">
        <v>1.8819669700061781</v>
      </c>
      <c r="O74" s="231">
        <v>1.833834671250578</v>
      </c>
      <c r="P74" s="231">
        <v>1.987345492673583</v>
      </c>
      <c r="Q74" s="231">
        <v>3.155929461904841</v>
      </c>
      <c r="R74" s="231">
        <v>3.2884153505243212</v>
      </c>
      <c r="S74" s="231">
        <v>3.0182816384380819</v>
      </c>
      <c r="T74" s="231">
        <v>3.4928658615166679</v>
      </c>
      <c r="U74" s="231">
        <v>2.6978166718007559</v>
      </c>
      <c r="V74" s="231">
        <v>2.2936258483125078</v>
      </c>
      <c r="W74" s="231">
        <v>2.476603293513651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1648</v>
      </c>
    </row>
    <row r="77" spans="1:105" ht="12" customHeight="1" x14ac:dyDescent="0.25">
      <c r="A77" s="147" t="s">
        <v>79</v>
      </c>
      <c r="B77" s="231">
        <v>1.930730650447064</v>
      </c>
      <c r="C77" s="231">
        <v>2.3419044297518479</v>
      </c>
      <c r="D77" s="231">
        <v>1.603762662045227</v>
      </c>
      <c r="E77" s="231">
        <v>1.432565500067305</v>
      </c>
      <c r="F77" s="231">
        <v>1.2908419937970721</v>
      </c>
      <c r="G77" s="231">
        <v>1.42589709314986</v>
      </c>
      <c r="H77" s="231">
        <v>1.548232031458683</v>
      </c>
      <c r="I77" s="231">
        <v>0.47484728826470701</v>
      </c>
      <c r="J77" s="231">
        <v>0.1241666142508752</v>
      </c>
      <c r="K77" s="231">
        <v>1.248412899808264E-2</v>
      </c>
      <c r="L77" s="231">
        <v>3.7667495180037272E-2</v>
      </c>
      <c r="M77" s="231">
        <v>0.2234612545241268</v>
      </c>
      <c r="N77" s="231">
        <v>0.16169360162941049</v>
      </c>
      <c r="O77" s="231">
        <v>2.481674600996683E-2</v>
      </c>
      <c r="P77" s="231">
        <v>0</v>
      </c>
      <c r="Q77" s="231">
        <v>4.1769985006991327E-2</v>
      </c>
      <c r="R77" s="231">
        <v>4.4484601360836228E-2</v>
      </c>
      <c r="S77" s="231">
        <v>0</v>
      </c>
      <c r="T77" s="231">
        <v>0</v>
      </c>
      <c r="U77" s="231">
        <v>0</v>
      </c>
      <c r="V77" s="231">
        <v>0</v>
      </c>
      <c r="W77" s="231">
        <v>2.3025547874683341E-3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82.89762222331224</v>
      </c>
      <c r="C79" s="263">
        <f t="shared" si="2"/>
        <v>82.190761598798133</v>
      </c>
      <c r="D79" s="263">
        <f t="shared" si="2"/>
        <v>59.211902434491236</v>
      </c>
      <c r="E79" s="263">
        <f t="shared" si="2"/>
        <v>87.755288134059739</v>
      </c>
      <c r="F79" s="263">
        <f t="shared" si="2"/>
        <v>85.811713311549227</v>
      </c>
      <c r="G79" s="263">
        <f t="shared" si="2"/>
        <v>88.920766899362022</v>
      </c>
      <c r="H79" s="263">
        <f t="shared" si="2"/>
        <v>74.623742598424059</v>
      </c>
      <c r="I79" s="263">
        <f t="shared" si="2"/>
        <v>99.34535700790525</v>
      </c>
      <c r="J79" s="263">
        <f t="shared" si="2"/>
        <v>89.587752973324584</v>
      </c>
      <c r="K79" s="263">
        <f t="shared" si="2"/>
        <v>80.06845922006201</v>
      </c>
      <c r="L79" s="263">
        <f t="shared" si="2"/>
        <v>98.54705915391763</v>
      </c>
      <c r="M79" s="263">
        <f t="shared" si="2"/>
        <v>67.303410248702662</v>
      </c>
      <c r="N79" s="263">
        <f t="shared" si="2"/>
        <v>61.327937612505131</v>
      </c>
      <c r="O79" s="263">
        <f t="shared" si="2"/>
        <v>57.264413071376588</v>
      </c>
      <c r="P79" s="263">
        <f t="shared" si="2"/>
        <v>62.394425212425233</v>
      </c>
      <c r="Q79" s="263">
        <f t="shared" si="2"/>
        <v>96.484890076716852</v>
      </c>
      <c r="R79" s="263">
        <f t="shared" si="2"/>
        <v>101.03182798512948</v>
      </c>
      <c r="S79" s="263">
        <f t="shared" si="2"/>
        <v>93.876236205904377</v>
      </c>
      <c r="T79" s="263">
        <f t="shared" si="2"/>
        <v>107.47769007435652</v>
      </c>
      <c r="U79" s="263">
        <f t="shared" si="2"/>
        <v>80.528144579324632</v>
      </c>
      <c r="V79" s="263">
        <f t="shared" si="2"/>
        <v>68.706197993483968</v>
      </c>
      <c r="W79" s="263">
        <f t="shared" si="2"/>
        <v>73.568521224439081</v>
      </c>
      <c r="DA79" s="70"/>
    </row>
    <row r="80" spans="1:105" ht="12" customHeight="1" x14ac:dyDescent="0.25">
      <c r="A80" s="60" t="s">
        <v>1523</v>
      </c>
      <c r="B80" s="264">
        <v>77.802213199572151</v>
      </c>
      <c r="C80" s="264">
        <v>77.244205127755066</v>
      </c>
      <c r="D80" s="264">
        <v>55.311064032845529</v>
      </c>
      <c r="E80" s="264">
        <v>82.315982925727639</v>
      </c>
      <c r="F80" s="264">
        <v>80.686890174188804</v>
      </c>
      <c r="G80" s="264">
        <v>83.56609670233442</v>
      </c>
      <c r="H80" s="264">
        <v>70.116133542331454</v>
      </c>
      <c r="I80" s="264">
        <v>93.289407879059894</v>
      </c>
      <c r="J80" s="264">
        <v>83.771655915231037</v>
      </c>
      <c r="K80" s="264">
        <v>74.943560499592792</v>
      </c>
      <c r="L80" s="264">
        <v>92.484850995034208</v>
      </c>
      <c r="M80" s="264">
        <v>63.196953649886481</v>
      </c>
      <c r="N80" s="264">
        <v>57.550590225921837</v>
      </c>
      <c r="O80" s="264">
        <v>53.285957502909952</v>
      </c>
      <c r="P80" s="264">
        <v>58.382984866616752</v>
      </c>
      <c r="Q80" s="264">
        <v>90.723880876109988</v>
      </c>
      <c r="R80" s="264">
        <v>94.655042618321019</v>
      </c>
      <c r="S80" s="264">
        <v>88.035024241806894</v>
      </c>
      <c r="T80" s="264">
        <v>100.7830504484543</v>
      </c>
      <c r="U80" s="264">
        <v>75.600797099497285</v>
      </c>
      <c r="V80" s="264">
        <v>64.641598504450755</v>
      </c>
      <c r="W80" s="264">
        <v>69.082200935009993</v>
      </c>
      <c r="DA80" s="72" t="s">
        <v>1651</v>
      </c>
    </row>
    <row r="81" spans="1:105" ht="12" customHeight="1" x14ac:dyDescent="0.25">
      <c r="A81" s="59" t="s">
        <v>30</v>
      </c>
      <c r="B81" s="232">
        <v>6.2568621881243027</v>
      </c>
      <c r="C81" s="232">
        <v>6.575080642566224</v>
      </c>
      <c r="D81" s="232">
        <v>3.7894947145143019</v>
      </c>
      <c r="E81" s="232">
        <v>5.394021000640782</v>
      </c>
      <c r="F81" s="232">
        <v>5.277915508123515</v>
      </c>
      <c r="G81" s="232">
        <v>5.0251207476483559</v>
      </c>
      <c r="H81" s="232">
        <v>3.951934890899333</v>
      </c>
      <c r="I81" s="232">
        <v>6.8664720542673487</v>
      </c>
      <c r="J81" s="232">
        <v>5.4362140096935008</v>
      </c>
      <c r="K81" s="232">
        <v>4.7067160903805032</v>
      </c>
      <c r="L81" s="232">
        <v>5.9525005295415134</v>
      </c>
      <c r="M81" s="232">
        <v>4.3287519652296682</v>
      </c>
      <c r="N81" s="232">
        <v>4.1974892167310154</v>
      </c>
      <c r="O81" s="232">
        <v>3.6482458368388668</v>
      </c>
      <c r="P81" s="232">
        <v>4.6381705994828097</v>
      </c>
      <c r="Q81" s="232">
        <v>5.9552498360081767</v>
      </c>
      <c r="R81" s="232">
        <v>6.2497522982716536</v>
      </c>
      <c r="S81" s="232">
        <v>7.0028872710559966</v>
      </c>
      <c r="T81" s="232">
        <v>8.1755910898847564</v>
      </c>
      <c r="U81" s="232">
        <v>3.941409643618103</v>
      </c>
      <c r="V81" s="232">
        <v>3.1774651552673561</v>
      </c>
      <c r="W81" s="232">
        <v>3.505310296610658</v>
      </c>
      <c r="DA81" s="71" t="s">
        <v>1652</v>
      </c>
    </row>
    <row r="82" spans="1:105" ht="12" customHeight="1" x14ac:dyDescent="0.25">
      <c r="A82" s="59" t="s">
        <v>33</v>
      </c>
      <c r="B82" s="297">
        <v>0.11964134414212239</v>
      </c>
      <c r="C82" s="297">
        <v>0.1208266094288019</v>
      </c>
      <c r="D82" s="297">
        <v>0.1006427754847999</v>
      </c>
      <c r="E82" s="297">
        <v>0.15038339762058769</v>
      </c>
      <c r="F82" s="297">
        <v>0.1471464175559784</v>
      </c>
      <c r="G82" s="297">
        <v>0.15053496369711539</v>
      </c>
      <c r="H82" s="297">
        <v>0.12720362318994399</v>
      </c>
      <c r="I82" s="297">
        <v>0.15936340634573951</v>
      </c>
      <c r="J82" s="297">
        <v>0.14526532497589459</v>
      </c>
      <c r="K82" s="297">
        <v>0.28965665939759899</v>
      </c>
      <c r="L82" s="297">
        <v>0.33999520818541662</v>
      </c>
      <c r="M82" s="297">
        <v>0.26424372610140578</v>
      </c>
      <c r="N82" s="297">
        <v>0.26090613920358491</v>
      </c>
      <c r="O82" s="297">
        <v>0.26331976091012199</v>
      </c>
      <c r="P82" s="297">
        <v>0.14124974711146709</v>
      </c>
      <c r="Q82" s="297">
        <v>5.9556024631688943E-2</v>
      </c>
      <c r="R82" s="297">
        <v>0.10474783068412009</v>
      </c>
      <c r="S82" s="297">
        <v>8.9657936715245634E-2</v>
      </c>
      <c r="T82" s="297">
        <v>8.8169932806235779E-2</v>
      </c>
      <c r="U82" s="297">
        <v>6.339214852986165E-2</v>
      </c>
      <c r="V82" s="297">
        <v>5.5720164103676487E-2</v>
      </c>
      <c r="W82" s="297">
        <v>0.10896211417195729</v>
      </c>
      <c r="DA82" s="122" t="s">
        <v>1653</v>
      </c>
    </row>
    <row r="83" spans="1:105" ht="12" customHeight="1" x14ac:dyDescent="0.25">
      <c r="A83" s="59" t="s">
        <v>160</v>
      </c>
      <c r="B83" s="297">
        <v>0.68354285531886549</v>
      </c>
      <c r="C83" s="297">
        <v>0.92040267135236353</v>
      </c>
      <c r="D83" s="297">
        <v>0.57527919707033426</v>
      </c>
      <c r="E83" s="297">
        <v>0.71593507570750825</v>
      </c>
      <c r="F83" s="297">
        <v>0.56038648812154046</v>
      </c>
      <c r="G83" s="297">
        <v>0.57333659772161039</v>
      </c>
      <c r="H83" s="297">
        <v>0.48450057131104951</v>
      </c>
      <c r="I83" s="297">
        <v>0.4551496178972137</v>
      </c>
      <c r="J83" s="297">
        <v>0.27732402904687581</v>
      </c>
      <c r="K83" s="297">
        <v>0.55287228852089032</v>
      </c>
      <c r="L83" s="297">
        <v>0.64880772734979841</v>
      </c>
      <c r="M83" s="297">
        <v>0.63038406435402283</v>
      </c>
      <c r="N83" s="297">
        <v>0.62239505089852987</v>
      </c>
      <c r="O83" s="297">
        <v>0.50283538349773305</v>
      </c>
      <c r="P83" s="297">
        <v>0.94373379478510278</v>
      </c>
      <c r="Q83" s="297">
        <v>0.80090723516932261</v>
      </c>
      <c r="R83" s="297">
        <v>0.88828934525696412</v>
      </c>
      <c r="S83" s="297">
        <v>1.0520217671587391</v>
      </c>
      <c r="T83" s="297">
        <v>1.0180559724318261</v>
      </c>
      <c r="U83" s="297">
        <v>0.89672337972390181</v>
      </c>
      <c r="V83" s="297">
        <v>1.3072888651589369</v>
      </c>
      <c r="W83" s="297">
        <v>0.56187074456078634</v>
      </c>
      <c r="DA83" s="122" t="s">
        <v>1654</v>
      </c>
    </row>
    <row r="84" spans="1:105" ht="12" customHeight="1" x14ac:dyDescent="0.25">
      <c r="A84" s="59" t="s">
        <v>70</v>
      </c>
      <c r="B84" s="297">
        <v>2.634451487520141</v>
      </c>
      <c r="C84" s="297">
        <v>2.148909994421305</v>
      </c>
      <c r="D84" s="297">
        <v>0.93758747612088156</v>
      </c>
      <c r="E84" s="297">
        <v>1.6556948032359879</v>
      </c>
      <c r="F84" s="297">
        <v>1.495435670058628</v>
      </c>
      <c r="G84" s="297">
        <v>1.6573635191263349</v>
      </c>
      <c r="H84" s="297">
        <v>2.2623256457473109</v>
      </c>
      <c r="I84" s="297">
        <v>3.1042124775747242</v>
      </c>
      <c r="J84" s="297">
        <v>3.3217080667633589</v>
      </c>
      <c r="K84" s="297">
        <v>2.20772241677835</v>
      </c>
      <c r="L84" s="297">
        <v>2.4474279363680722</v>
      </c>
      <c r="M84" s="297">
        <v>2.0140286048329239</v>
      </c>
      <c r="N84" s="297">
        <v>1.4502156237819199</v>
      </c>
      <c r="O84" s="297">
        <v>0.55749183541710634</v>
      </c>
      <c r="P84" s="297">
        <v>0.59812234958528432</v>
      </c>
      <c r="Q84" s="297">
        <v>0.76612008097740247</v>
      </c>
      <c r="R84" s="297">
        <v>0.76909444476636157</v>
      </c>
      <c r="S84" s="297">
        <v>0.82172008190360235</v>
      </c>
      <c r="T84" s="297">
        <v>0</v>
      </c>
      <c r="U84" s="297">
        <v>0</v>
      </c>
      <c r="V84" s="297">
        <v>0</v>
      </c>
      <c r="W84" s="297">
        <v>0</v>
      </c>
      <c r="DA84" s="122" t="s">
        <v>1655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6.0377494544056032E-4</v>
      </c>
      <c r="S85" s="297">
        <v>0</v>
      </c>
      <c r="T85" s="297">
        <v>0</v>
      </c>
      <c r="U85" s="297">
        <v>2.5629455268259601E-2</v>
      </c>
      <c r="V85" s="297">
        <v>1.590990807709694E-2</v>
      </c>
      <c r="W85" s="297">
        <v>1.04460005260403E-3</v>
      </c>
      <c r="DA85" s="122" t="s">
        <v>1656</v>
      </c>
    </row>
    <row r="86" spans="1:105" ht="12" customHeight="1" x14ac:dyDescent="0.25">
      <c r="A86" s="59" t="s">
        <v>162</v>
      </c>
      <c r="B86" s="297">
        <v>68.107715324466724</v>
      </c>
      <c r="C86" s="297">
        <v>67.478985209986377</v>
      </c>
      <c r="D86" s="297">
        <v>49.908059869655212</v>
      </c>
      <c r="E86" s="297">
        <v>74.399948648522766</v>
      </c>
      <c r="F86" s="297">
        <v>73.20600609032914</v>
      </c>
      <c r="G86" s="297">
        <v>76.159740874141008</v>
      </c>
      <c r="H86" s="297">
        <v>63.290168811183818</v>
      </c>
      <c r="I86" s="297">
        <v>82.704210322974873</v>
      </c>
      <c r="J86" s="297">
        <v>74.59114448475141</v>
      </c>
      <c r="K86" s="297">
        <v>67.186593044515448</v>
      </c>
      <c r="L86" s="297">
        <v>83.096119593589407</v>
      </c>
      <c r="M86" s="297">
        <v>55.959545289368457</v>
      </c>
      <c r="N86" s="297">
        <v>51.019584195306777</v>
      </c>
      <c r="O86" s="297">
        <v>48.31406468624612</v>
      </c>
      <c r="P86" s="297">
        <v>52.061708375652088</v>
      </c>
      <c r="Q86" s="297">
        <v>83.142047699323399</v>
      </c>
      <c r="R86" s="297">
        <v>86.642554924396478</v>
      </c>
      <c r="S86" s="297">
        <v>79.068737184973315</v>
      </c>
      <c r="T86" s="297">
        <v>91.501233453331494</v>
      </c>
      <c r="U86" s="297">
        <v>70.673642472357159</v>
      </c>
      <c r="V86" s="297">
        <v>60.085214411843687</v>
      </c>
      <c r="W86" s="297">
        <v>64.905013179613988</v>
      </c>
      <c r="DA86" s="122" t="s">
        <v>1657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</v>
      </c>
      <c r="U87" s="297">
        <v>0</v>
      </c>
      <c r="V87" s="297">
        <v>0</v>
      </c>
      <c r="W87" s="297">
        <v>0</v>
      </c>
      <c r="DA87" s="122" t="s">
        <v>1658</v>
      </c>
    </row>
    <row r="88" spans="1:105" ht="12" customHeight="1" x14ac:dyDescent="0.25">
      <c r="A88" s="60" t="s">
        <v>1532</v>
      </c>
      <c r="B88" s="264">
        <v>5.0954090237400944</v>
      </c>
      <c r="C88" s="264">
        <v>4.9465564710430661</v>
      </c>
      <c r="D88" s="264">
        <v>3.9008384016457041</v>
      </c>
      <c r="E88" s="264">
        <v>5.4393052083321001</v>
      </c>
      <c r="F88" s="264">
        <v>5.1248231373604272</v>
      </c>
      <c r="G88" s="264">
        <v>5.3546701970275992</v>
      </c>
      <c r="H88" s="264">
        <v>4.5076090560925977</v>
      </c>
      <c r="I88" s="264">
        <v>6.0559491288453531</v>
      </c>
      <c r="J88" s="264">
        <v>5.8160970580935487</v>
      </c>
      <c r="K88" s="264">
        <v>5.124898720469214</v>
      </c>
      <c r="L88" s="264">
        <v>6.0622081588834202</v>
      </c>
      <c r="M88" s="264">
        <v>4.1064565988161794</v>
      </c>
      <c r="N88" s="264">
        <v>3.7773473865832941</v>
      </c>
      <c r="O88" s="264">
        <v>3.978455568466635</v>
      </c>
      <c r="P88" s="264">
        <v>4.0114403458084773</v>
      </c>
      <c r="Q88" s="264">
        <v>5.7610092006068703</v>
      </c>
      <c r="R88" s="264">
        <v>6.3767853668084564</v>
      </c>
      <c r="S88" s="264">
        <v>5.8412119640974796</v>
      </c>
      <c r="T88" s="264">
        <v>6.6946396259022078</v>
      </c>
      <c r="U88" s="264">
        <v>4.9273474798273451</v>
      </c>
      <c r="V88" s="264">
        <v>4.0645994890332089</v>
      </c>
      <c r="W88" s="264">
        <v>4.486320289429087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11.403836808447657</v>
      </c>
      <c r="C89" s="263">
        <f t="shared" si="3"/>
        <v>11.212079563784606</v>
      </c>
      <c r="D89" s="263">
        <f t="shared" si="3"/>
        <v>8.3855699282228606</v>
      </c>
      <c r="E89" s="263">
        <f t="shared" si="3"/>
        <v>12.141067640394763</v>
      </c>
      <c r="F89" s="263">
        <f t="shared" si="3"/>
        <v>11.709649730798303</v>
      </c>
      <c r="G89" s="263">
        <f t="shared" si="3"/>
        <v>12.178610074924087</v>
      </c>
      <c r="H89" s="263">
        <f t="shared" si="3"/>
        <v>10.230510397902425</v>
      </c>
      <c r="I89" s="263">
        <f t="shared" si="3"/>
        <v>13.638292227507939</v>
      </c>
      <c r="J89" s="263">
        <f t="shared" si="3"/>
        <v>12.610440334425505</v>
      </c>
      <c r="K89" s="263">
        <f t="shared" si="3"/>
        <v>11.213866606337863</v>
      </c>
      <c r="L89" s="263">
        <f t="shared" si="3"/>
        <v>13.593226967436578</v>
      </c>
      <c r="M89" s="263">
        <f t="shared" si="3"/>
        <v>9.2460715668661244</v>
      </c>
      <c r="N89" s="263">
        <f t="shared" si="3"/>
        <v>8.4531047559290666</v>
      </c>
      <c r="O89" s="263">
        <f t="shared" si="3"/>
        <v>8.2870531812429356</v>
      </c>
      <c r="P89" s="263">
        <f t="shared" si="3"/>
        <v>8.7408002983981774</v>
      </c>
      <c r="Q89" s="263">
        <f t="shared" si="3"/>
        <v>13.170528124281475</v>
      </c>
      <c r="R89" s="263">
        <f t="shared" si="3"/>
        <v>14.082517726802344</v>
      </c>
      <c r="S89" s="263">
        <f t="shared" si="3"/>
        <v>12.989876218292919</v>
      </c>
      <c r="T89" s="263">
        <f t="shared" si="3"/>
        <v>14.883651848053507</v>
      </c>
      <c r="U89" s="263">
        <f t="shared" si="3"/>
        <v>11.114400650028985</v>
      </c>
      <c r="V89" s="263">
        <f t="shared" si="3"/>
        <v>9.3637196006507288</v>
      </c>
      <c r="W89" s="263">
        <f t="shared" si="3"/>
        <v>10.144876630223784</v>
      </c>
      <c r="DA89" s="70"/>
    </row>
    <row r="90" spans="1:105" ht="12" customHeight="1" x14ac:dyDescent="0.25">
      <c r="A90" s="60" t="s">
        <v>1535</v>
      </c>
      <c r="B90" s="264">
        <v>6.6401647572255724</v>
      </c>
      <c r="C90" s="264">
        <v>6.5875690090649996</v>
      </c>
      <c r="D90" s="264">
        <v>4.7386958924631557</v>
      </c>
      <c r="E90" s="264">
        <v>7.0558887905172156</v>
      </c>
      <c r="F90" s="264">
        <v>6.9184785739476382</v>
      </c>
      <c r="G90" s="264">
        <v>7.1725560678271059</v>
      </c>
      <c r="H90" s="264">
        <v>6.0163695549789704</v>
      </c>
      <c r="I90" s="264">
        <v>7.9766161041006534</v>
      </c>
      <c r="J90" s="264">
        <v>7.1730006953798666</v>
      </c>
      <c r="K90" s="264">
        <v>6.4226247872221682</v>
      </c>
      <c r="L90" s="264">
        <v>7.9256993085939218</v>
      </c>
      <c r="M90" s="264">
        <v>5.4069661215139639</v>
      </c>
      <c r="N90" s="264">
        <v>4.9216818437767156</v>
      </c>
      <c r="O90" s="264">
        <v>4.5676152499142511</v>
      </c>
      <c r="P90" s="264">
        <v>4.9905250660388898</v>
      </c>
      <c r="Q90" s="264">
        <v>7.784589843782002</v>
      </c>
      <c r="R90" s="264">
        <v>8.1208934318776649</v>
      </c>
      <c r="S90" s="264">
        <v>7.5289567810127167</v>
      </c>
      <c r="T90" s="264">
        <v>8.6248672185311115</v>
      </c>
      <c r="U90" s="264">
        <v>6.5078484837645876</v>
      </c>
      <c r="V90" s="264">
        <v>5.5637461549258962</v>
      </c>
      <c r="W90" s="264">
        <v>5.9506385472725816</v>
      </c>
      <c r="DA90" s="72" t="s">
        <v>1660</v>
      </c>
    </row>
    <row r="91" spans="1:105" ht="12" customHeight="1" x14ac:dyDescent="0.25">
      <c r="A91" s="59" t="s">
        <v>30</v>
      </c>
      <c r="B91" s="232">
        <v>0.4323892168808538</v>
      </c>
      <c r="C91" s="232">
        <v>0.45438014846543251</v>
      </c>
      <c r="D91" s="232">
        <v>0.26187833497323337</v>
      </c>
      <c r="E91" s="232">
        <v>0.37276136922637482</v>
      </c>
      <c r="F91" s="232">
        <v>0.36473773669689491</v>
      </c>
      <c r="G91" s="232">
        <v>0.34726800103276229</v>
      </c>
      <c r="H91" s="232">
        <v>0.27310399066857899</v>
      </c>
      <c r="I91" s="232">
        <v>0.47451715972171282</v>
      </c>
      <c r="J91" s="232">
        <v>0.37567717615860657</v>
      </c>
      <c r="K91" s="232">
        <v>0.32526420164134018</v>
      </c>
      <c r="L91" s="232">
        <v>0.41135587856425249</v>
      </c>
      <c r="M91" s="232">
        <v>0.2991444618789369</v>
      </c>
      <c r="N91" s="232">
        <v>0.29007336596496808</v>
      </c>
      <c r="O91" s="232">
        <v>0.25211713362868371</v>
      </c>
      <c r="P91" s="232">
        <v>0.3205272695755802</v>
      </c>
      <c r="Q91" s="232">
        <v>0.41154587323479852</v>
      </c>
      <c r="R91" s="232">
        <v>0.43190017176530732</v>
      </c>
      <c r="S91" s="232">
        <v>0.48394432416682881</v>
      </c>
      <c r="T91" s="232">
        <v>0.56498566255829563</v>
      </c>
      <c r="U91" s="232">
        <v>0.27245324964020079</v>
      </c>
      <c r="V91" s="232">
        <v>0.21962703384539869</v>
      </c>
      <c r="W91" s="232">
        <v>0.24224236124996801</v>
      </c>
      <c r="DA91" s="71" t="s">
        <v>1661</v>
      </c>
    </row>
    <row r="92" spans="1:105" ht="12" customHeight="1" x14ac:dyDescent="0.25">
      <c r="A92" s="59" t="s">
        <v>33</v>
      </c>
      <c r="B92" s="297">
        <v>9.9859006615656155E-3</v>
      </c>
      <c r="C92" s="297">
        <v>1.0084829184103141E-2</v>
      </c>
      <c r="D92" s="297">
        <v>8.4001794321335102E-3</v>
      </c>
      <c r="E92" s="297">
        <v>1.2551795372710129E-2</v>
      </c>
      <c r="F92" s="297">
        <v>1.2281619861055399E-2</v>
      </c>
      <c r="G92" s="297">
        <v>1.256444588073242E-2</v>
      </c>
      <c r="H92" s="297">
        <v>1.06170885497331E-2</v>
      </c>
      <c r="I92" s="297">
        <v>1.330131449348191E-2</v>
      </c>
      <c r="J92" s="297">
        <v>1.2124613904840041E-2</v>
      </c>
      <c r="K92" s="297">
        <v>2.417627992602105E-2</v>
      </c>
      <c r="L92" s="297">
        <v>2.837780199388908E-2</v>
      </c>
      <c r="M92" s="297">
        <v>2.2055181828750232E-2</v>
      </c>
      <c r="N92" s="297">
        <v>2.1776609137595979E-2</v>
      </c>
      <c r="O92" s="297">
        <v>2.197806279702201E-2</v>
      </c>
      <c r="P92" s="297">
        <v>1.1789452494372099E-2</v>
      </c>
      <c r="Q92" s="297">
        <v>4.970861452904856E-3</v>
      </c>
      <c r="R92" s="297">
        <v>8.7428555274791254E-3</v>
      </c>
      <c r="S92" s="297">
        <v>7.4833265705860977E-3</v>
      </c>
      <c r="T92" s="297">
        <v>7.3591298781639268E-3</v>
      </c>
      <c r="U92" s="297">
        <v>5.2925330817076332E-3</v>
      </c>
      <c r="V92" s="297">
        <v>4.6516291017806846E-3</v>
      </c>
      <c r="W92" s="297">
        <v>9.0946677159041128E-3</v>
      </c>
      <c r="DA92" s="122" t="s">
        <v>1662</v>
      </c>
    </row>
    <row r="93" spans="1:105" ht="12" customHeight="1" x14ac:dyDescent="0.25">
      <c r="A93" s="59" t="s">
        <v>160</v>
      </c>
      <c r="B93" s="297">
        <v>5.4179227939797452E-2</v>
      </c>
      <c r="C93" s="297">
        <v>7.2953298742821193E-2</v>
      </c>
      <c r="D93" s="297">
        <v>4.5597993607229888E-2</v>
      </c>
      <c r="E93" s="297">
        <v>5.6746712155682832E-2</v>
      </c>
      <c r="F93" s="297">
        <v>4.4417562173415297E-2</v>
      </c>
      <c r="G93" s="297">
        <v>4.5444018575392112E-2</v>
      </c>
      <c r="H93" s="297">
        <v>3.8402664420767223E-2</v>
      </c>
      <c r="I93" s="297">
        <v>3.6076238238583268E-2</v>
      </c>
      <c r="J93" s="297">
        <v>2.198136029950103E-2</v>
      </c>
      <c r="K93" s="297">
        <v>4.3821968890886083E-2</v>
      </c>
      <c r="L93" s="297">
        <v>5.1426039312178443E-2</v>
      </c>
      <c r="M93" s="297">
        <v>4.9965736085881812E-2</v>
      </c>
      <c r="N93" s="297">
        <v>4.9332507931054058E-2</v>
      </c>
      <c r="O93" s="297">
        <v>3.9855925121198801E-2</v>
      </c>
      <c r="P93" s="297">
        <v>7.4802578922868207E-2</v>
      </c>
      <c r="Q93" s="297">
        <v>6.3481807051628827E-2</v>
      </c>
      <c r="R93" s="297">
        <v>7.0408294280389999E-2</v>
      </c>
      <c r="S93" s="297">
        <v>8.3385740450659787E-2</v>
      </c>
      <c r="T93" s="297">
        <v>8.0693531000518848E-2</v>
      </c>
      <c r="U93" s="297">
        <v>7.1096416080144179E-2</v>
      </c>
      <c r="V93" s="297">
        <v>0.1036395121704121</v>
      </c>
      <c r="W93" s="297">
        <v>4.4535757222828133E-2</v>
      </c>
      <c r="DA93" s="122" t="s">
        <v>1663</v>
      </c>
    </row>
    <row r="94" spans="1:105" ht="12" customHeight="1" x14ac:dyDescent="0.25">
      <c r="A94" s="59" t="s">
        <v>70</v>
      </c>
      <c r="B94" s="297">
        <v>0.20988654255259209</v>
      </c>
      <c r="C94" s="297">
        <v>0.17120349003289409</v>
      </c>
      <c r="D94" s="297">
        <v>7.4697520389286842E-2</v>
      </c>
      <c r="E94" s="297">
        <v>0.1319090745909357</v>
      </c>
      <c r="F94" s="297">
        <v>0.119141242070803</v>
      </c>
      <c r="G94" s="297">
        <v>0.13204202105451121</v>
      </c>
      <c r="H94" s="297">
        <v>0.1802393060427662</v>
      </c>
      <c r="I94" s="297">
        <v>0.24731236363743939</v>
      </c>
      <c r="J94" s="297">
        <v>0.2646402201007263</v>
      </c>
      <c r="K94" s="297">
        <v>0.17588907109071131</v>
      </c>
      <c r="L94" s="297">
        <v>0.19498639096006229</v>
      </c>
      <c r="M94" s="297">
        <v>0.16045750034604539</v>
      </c>
      <c r="N94" s="297">
        <v>0.1155385645449319</v>
      </c>
      <c r="O94" s="297">
        <v>4.4415330626239327E-2</v>
      </c>
      <c r="P94" s="297">
        <v>4.7652360490440929E-2</v>
      </c>
      <c r="Q94" s="297">
        <v>6.1036726520943191E-2</v>
      </c>
      <c r="R94" s="297">
        <v>6.1274019268998267E-2</v>
      </c>
      <c r="S94" s="297">
        <v>6.5466374216337261E-2</v>
      </c>
      <c r="T94" s="297">
        <v>0</v>
      </c>
      <c r="U94" s="297">
        <v>0</v>
      </c>
      <c r="V94" s="297">
        <v>0</v>
      </c>
      <c r="W94" s="297">
        <v>0</v>
      </c>
      <c r="DA94" s="122" t="s">
        <v>1664</v>
      </c>
    </row>
    <row r="95" spans="1:105" ht="12" customHeight="1" x14ac:dyDescent="0.25">
      <c r="A95" s="59" t="s">
        <v>162</v>
      </c>
      <c r="B95" s="297">
        <v>5.9337238691907626</v>
      </c>
      <c r="C95" s="297">
        <v>5.8789472426397493</v>
      </c>
      <c r="D95" s="297">
        <v>4.3481218640612722</v>
      </c>
      <c r="E95" s="297">
        <v>6.4819198391715123</v>
      </c>
      <c r="F95" s="297">
        <v>6.3779004131454693</v>
      </c>
      <c r="G95" s="297">
        <v>6.6352375812837074</v>
      </c>
      <c r="H95" s="297">
        <v>5.5140065052971252</v>
      </c>
      <c r="I95" s="297">
        <v>7.2054090280094361</v>
      </c>
      <c r="J95" s="297">
        <v>6.4985773249161927</v>
      </c>
      <c r="K95" s="297">
        <v>5.8534732656732098</v>
      </c>
      <c r="L95" s="297">
        <v>7.2395531977635397</v>
      </c>
      <c r="M95" s="297">
        <v>4.8753432413743498</v>
      </c>
      <c r="N95" s="297">
        <v>4.4449607961981661</v>
      </c>
      <c r="O95" s="297">
        <v>4.2092487977411066</v>
      </c>
      <c r="P95" s="297">
        <v>4.5357534045556287</v>
      </c>
      <c r="Q95" s="297">
        <v>7.2435545755217268</v>
      </c>
      <c r="R95" s="297">
        <v>7.5485680910354898</v>
      </c>
      <c r="S95" s="297">
        <v>6.8886770156083044</v>
      </c>
      <c r="T95" s="297">
        <v>7.9718288950941334</v>
      </c>
      <c r="U95" s="297">
        <v>6.1590062849625351</v>
      </c>
      <c r="V95" s="297">
        <v>5.2358279798083043</v>
      </c>
      <c r="W95" s="297">
        <v>5.6547657610838824</v>
      </c>
      <c r="DA95" s="122" t="s">
        <v>1665</v>
      </c>
    </row>
    <row r="96" spans="1:105" ht="12" customHeight="1" x14ac:dyDescent="0.25">
      <c r="A96" s="61" t="s">
        <v>1542</v>
      </c>
      <c r="B96" s="265">
        <v>4.763672051222084</v>
      </c>
      <c r="C96" s="265">
        <v>4.624510554719607</v>
      </c>
      <c r="D96" s="265">
        <v>3.6468740357597058</v>
      </c>
      <c r="E96" s="265">
        <v>5.0851788498775479</v>
      </c>
      <c r="F96" s="265">
        <v>4.7911711568506643</v>
      </c>
      <c r="G96" s="265">
        <v>5.0060540070969806</v>
      </c>
      <c r="H96" s="265">
        <v>4.214140842923455</v>
      </c>
      <c r="I96" s="265">
        <v>5.661676123407287</v>
      </c>
      <c r="J96" s="265">
        <v>5.4374396390456381</v>
      </c>
      <c r="K96" s="265">
        <v>4.7912418191156938</v>
      </c>
      <c r="L96" s="265">
        <v>5.6675276588426557</v>
      </c>
      <c r="M96" s="265">
        <v>3.83910544535216</v>
      </c>
      <c r="N96" s="265">
        <v>3.531422912152351</v>
      </c>
      <c r="O96" s="265">
        <v>3.7194379313286841</v>
      </c>
      <c r="P96" s="265">
        <v>3.7502752323592872</v>
      </c>
      <c r="Q96" s="265">
        <v>5.3859382804994738</v>
      </c>
      <c r="R96" s="265">
        <v>5.9616242949246798</v>
      </c>
      <c r="S96" s="265">
        <v>5.4609194372802019</v>
      </c>
      <c r="T96" s="265">
        <v>6.2587846295223946</v>
      </c>
      <c r="U96" s="265">
        <v>4.6065521662643976</v>
      </c>
      <c r="V96" s="265">
        <v>3.7999734457248331</v>
      </c>
      <c r="W96" s="265">
        <v>4.1942380829512027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149.26224790884621</v>
      </c>
      <c r="C99" s="225">
        <v>143.81594285317351</v>
      </c>
      <c r="D99" s="225">
        <v>137.72390824022889</v>
      </c>
      <c r="E99" s="225">
        <v>126.56267680402669</v>
      </c>
      <c r="F99" s="225">
        <v>127.6852835507248</v>
      </c>
      <c r="G99" s="225">
        <v>125.1196546204451</v>
      </c>
      <c r="H99" s="225">
        <v>134.44598762371729</v>
      </c>
      <c r="I99" s="225">
        <v>127.5259149421846</v>
      </c>
      <c r="J99" s="225">
        <v>126.4536531073277</v>
      </c>
      <c r="K99" s="225">
        <v>128.41436359961861</v>
      </c>
      <c r="L99" s="225">
        <v>125.2281340506856</v>
      </c>
      <c r="M99" s="225">
        <v>121.63361202115711</v>
      </c>
      <c r="N99" s="225">
        <v>120.63772304403319</v>
      </c>
      <c r="O99" s="225">
        <v>106.0025727798712</v>
      </c>
      <c r="P99" s="225">
        <v>105.8016271719988</v>
      </c>
      <c r="Q99" s="225">
        <v>108.7668048942202</v>
      </c>
      <c r="R99" s="225">
        <v>114.7989008303518</v>
      </c>
      <c r="S99" s="225">
        <v>118.76260614041929</v>
      </c>
      <c r="T99" s="225">
        <v>114.7170084450689</v>
      </c>
      <c r="U99" s="225">
        <v>117.7424609471841</v>
      </c>
      <c r="V99" s="225">
        <v>125.842831923936</v>
      </c>
      <c r="W99" s="225">
        <v>123.3908767561354</v>
      </c>
      <c r="DA99" s="89" t="s">
        <v>1667</v>
      </c>
    </row>
    <row r="100" spans="1:105" ht="12" customHeight="1" x14ac:dyDescent="0.25">
      <c r="A100" s="55" t="s">
        <v>92</v>
      </c>
      <c r="B100" s="261">
        <v>1.2232945338658261</v>
      </c>
      <c r="C100" s="261">
        <v>1.1798994732846619</v>
      </c>
      <c r="D100" s="261">
        <v>1.1215482577458551</v>
      </c>
      <c r="E100" s="261">
        <v>1.033580558180256</v>
      </c>
      <c r="F100" s="261">
        <v>1.0442560215962771</v>
      </c>
      <c r="G100" s="261">
        <v>1.022416349786909</v>
      </c>
      <c r="H100" s="261">
        <v>1.099477691186151</v>
      </c>
      <c r="I100" s="261">
        <v>1.044474292468204</v>
      </c>
      <c r="J100" s="261">
        <v>1.032184720016041</v>
      </c>
      <c r="K100" s="261">
        <v>1.0477975966146631</v>
      </c>
      <c r="L100" s="261">
        <v>1.023558892745194</v>
      </c>
      <c r="M100" s="261">
        <v>0.99577240382140886</v>
      </c>
      <c r="N100" s="261">
        <v>0.98701113360597781</v>
      </c>
      <c r="O100" s="261">
        <v>0.86037572949325769</v>
      </c>
      <c r="P100" s="261">
        <v>0.86331348301459632</v>
      </c>
      <c r="Q100" s="261">
        <v>0.88866326601153267</v>
      </c>
      <c r="R100" s="261">
        <v>0.93558501721085918</v>
      </c>
      <c r="S100" s="261">
        <v>0.97026068645939634</v>
      </c>
      <c r="T100" s="261">
        <v>0.93630075672005619</v>
      </c>
      <c r="U100" s="261">
        <v>0.95875618159863696</v>
      </c>
      <c r="V100" s="261">
        <v>1.0263903543213471</v>
      </c>
      <c r="W100" s="261">
        <v>1.0045549826373581</v>
      </c>
      <c r="DA100" s="67" t="s">
        <v>1668</v>
      </c>
    </row>
    <row r="101" spans="1:105" ht="12" customHeight="1" x14ac:dyDescent="0.25">
      <c r="A101" s="202" t="s">
        <v>93</v>
      </c>
      <c r="B101" s="226">
        <v>0.35600032115422398</v>
      </c>
      <c r="C101" s="226">
        <v>0.34337159186972288</v>
      </c>
      <c r="D101" s="226">
        <v>0.32639035726393401</v>
      </c>
      <c r="E101" s="226">
        <v>0.30079020257544248</v>
      </c>
      <c r="F101" s="226">
        <v>0.30389695103164888</v>
      </c>
      <c r="G101" s="226">
        <v>0.29754122069623462</v>
      </c>
      <c r="H101" s="226">
        <v>0.31996743247698167</v>
      </c>
      <c r="I101" s="226">
        <v>0.30396047171154528</v>
      </c>
      <c r="J101" s="226">
        <v>0.30038398900954882</v>
      </c>
      <c r="K101" s="226">
        <v>0.30492761193058449</v>
      </c>
      <c r="L101" s="226">
        <v>0.29787372088226599</v>
      </c>
      <c r="M101" s="226">
        <v>0.28978736170484432</v>
      </c>
      <c r="N101" s="226">
        <v>0.28723767728783339</v>
      </c>
      <c r="O101" s="226">
        <v>0.25038453743838479</v>
      </c>
      <c r="P101" s="226">
        <v>0.25123947561403698</v>
      </c>
      <c r="Q101" s="226">
        <v>0.25861671031775152</v>
      </c>
      <c r="R101" s="226">
        <v>0.27227176887776222</v>
      </c>
      <c r="S101" s="226">
        <v>0.28236300124001751</v>
      </c>
      <c r="T101" s="226">
        <v>0.27248006171982342</v>
      </c>
      <c r="U101" s="226">
        <v>0.27901498707681521</v>
      </c>
      <c r="V101" s="226">
        <v>0.29869772622402219</v>
      </c>
      <c r="W101" s="226">
        <v>0.29234324730106248</v>
      </c>
      <c r="DA101" s="174" t="s">
        <v>1669</v>
      </c>
    </row>
    <row r="102" spans="1:105" ht="12" customHeight="1" x14ac:dyDescent="0.25">
      <c r="A102" s="202" t="s">
        <v>94</v>
      </c>
      <c r="B102" s="226">
        <v>3.0399569029746951</v>
      </c>
      <c r="C102" s="226">
        <v>2.883192776680235</v>
      </c>
      <c r="D102" s="226">
        <v>2.9502415345153952</v>
      </c>
      <c r="E102" s="226">
        <v>2.586482584649056</v>
      </c>
      <c r="F102" s="226">
        <v>2.5347577842099249</v>
      </c>
      <c r="G102" s="226">
        <v>2.4980863128968132</v>
      </c>
      <c r="H102" s="226">
        <v>2.6912304840844028</v>
      </c>
      <c r="I102" s="226">
        <v>2.577287707907904</v>
      </c>
      <c r="J102" s="226">
        <v>2.6796626871244951</v>
      </c>
      <c r="K102" s="226">
        <v>2.6902860884021451</v>
      </c>
      <c r="L102" s="226">
        <v>2.544691305235065</v>
      </c>
      <c r="M102" s="226">
        <v>2.4588601346030901</v>
      </c>
      <c r="N102" s="226">
        <v>2.4573917091000528</v>
      </c>
      <c r="O102" s="226">
        <v>2.3628848673965699</v>
      </c>
      <c r="P102" s="226">
        <v>2.2282021253159829</v>
      </c>
      <c r="Q102" s="226">
        <v>2.1577928203842291</v>
      </c>
      <c r="R102" s="226">
        <v>2.3776087460103241</v>
      </c>
      <c r="S102" s="226">
        <v>2.438285411453653</v>
      </c>
      <c r="T102" s="226">
        <v>2.356110252064044</v>
      </c>
      <c r="U102" s="226">
        <v>2.3752862075353822</v>
      </c>
      <c r="V102" s="226">
        <v>2.473204454545348</v>
      </c>
      <c r="W102" s="226">
        <v>2.4815439385168419</v>
      </c>
      <c r="DA102" s="174" t="s">
        <v>1670</v>
      </c>
    </row>
    <row r="103" spans="1:105" ht="12" customHeight="1" x14ac:dyDescent="0.25">
      <c r="A103" s="202" t="s">
        <v>95</v>
      </c>
      <c r="B103" s="226">
        <v>1.087785771075356</v>
      </c>
      <c r="C103" s="226">
        <v>1.0491977384075659</v>
      </c>
      <c r="D103" s="226">
        <v>0.99731029819520889</v>
      </c>
      <c r="E103" s="226">
        <v>0.91908709907791031</v>
      </c>
      <c r="F103" s="226">
        <v>0.92858000277534158</v>
      </c>
      <c r="G103" s="226">
        <v>0.90915959045312766</v>
      </c>
      <c r="H103" s="226">
        <v>0.9776845681697941</v>
      </c>
      <c r="I103" s="226">
        <v>0.92877409499283259</v>
      </c>
      <c r="J103" s="226">
        <v>0.91784588295887948</v>
      </c>
      <c r="K103" s="226">
        <v>0.93172926471148587</v>
      </c>
      <c r="L103" s="226">
        <v>0.91017556979289993</v>
      </c>
      <c r="M103" s="226">
        <v>0.88546709081039532</v>
      </c>
      <c r="N103" s="226">
        <v>0.87767633820499102</v>
      </c>
      <c r="O103" s="226">
        <v>0.76506879611709067</v>
      </c>
      <c r="P103" s="226">
        <v>0.76768112404872968</v>
      </c>
      <c r="Q103" s="226">
        <v>0.79022281983868203</v>
      </c>
      <c r="R103" s="226">
        <v>0.83194687884127383</v>
      </c>
      <c r="S103" s="226">
        <v>0.86278139871104931</v>
      </c>
      <c r="T103" s="226">
        <v>0.83258333329467493</v>
      </c>
      <c r="U103" s="226">
        <v>0.85255128949012959</v>
      </c>
      <c r="V103" s="226">
        <v>0.9126933801228071</v>
      </c>
      <c r="W103" s="226">
        <v>0.89327679158551965</v>
      </c>
      <c r="DA103" s="174" t="s">
        <v>1671</v>
      </c>
    </row>
    <row r="104" spans="1:105" ht="12" customHeight="1" x14ac:dyDescent="0.25">
      <c r="A104" s="56" t="s">
        <v>96</v>
      </c>
      <c r="B104" s="262">
        <v>1.708601054107725</v>
      </c>
      <c r="C104" s="262">
        <v>1.6483005616452271</v>
      </c>
      <c r="D104" s="262">
        <v>1.5656758798687731</v>
      </c>
      <c r="E104" s="262">
        <v>1.4435292652110689</v>
      </c>
      <c r="F104" s="262">
        <v>1.4600488073370059</v>
      </c>
      <c r="G104" s="262">
        <v>1.4290462449044059</v>
      </c>
      <c r="H104" s="262">
        <v>1.5367534438400341</v>
      </c>
      <c r="I104" s="262">
        <v>1.4595938524987031</v>
      </c>
      <c r="J104" s="262">
        <v>1.441283500619293</v>
      </c>
      <c r="K104" s="262">
        <v>1.463650690151836</v>
      </c>
      <c r="L104" s="262">
        <v>1.4300129673083619</v>
      </c>
      <c r="M104" s="262">
        <v>1.3912400123467421</v>
      </c>
      <c r="N104" s="262">
        <v>1.3789913045923929</v>
      </c>
      <c r="O104" s="262">
        <v>1.2038676375291011</v>
      </c>
      <c r="P104" s="262">
        <v>1.205001979489376</v>
      </c>
      <c r="Q104" s="262">
        <v>1.242237225896127</v>
      </c>
      <c r="R104" s="262">
        <v>1.305947333132127</v>
      </c>
      <c r="S104" s="262">
        <v>1.354556830092746</v>
      </c>
      <c r="T104" s="262">
        <v>1.306810181458419</v>
      </c>
      <c r="U104" s="262">
        <v>1.338640434883589</v>
      </c>
      <c r="V104" s="262">
        <v>1.4340389157591369</v>
      </c>
      <c r="W104" s="262">
        <v>1.403473916913744</v>
      </c>
      <c r="DA104" s="68" t="s">
        <v>1672</v>
      </c>
    </row>
    <row r="105" spans="1:105" ht="12" customHeight="1" x14ac:dyDescent="0.25">
      <c r="A105" s="37" t="s">
        <v>160</v>
      </c>
      <c r="B105" s="228">
        <v>1.2457496679868309E-2</v>
      </c>
      <c r="C105" s="228">
        <v>1.6477492350156268E-2</v>
      </c>
      <c r="D105" s="228">
        <v>1.2617522841162861E-2</v>
      </c>
      <c r="E105" s="228">
        <v>1.0055083377695669E-2</v>
      </c>
      <c r="F105" s="228">
        <v>8.2635400821246471E-3</v>
      </c>
      <c r="G105" s="228">
        <v>7.9473231635702399E-3</v>
      </c>
      <c r="H105" s="228">
        <v>8.6503183902380456E-3</v>
      </c>
      <c r="I105" s="228">
        <v>5.8926816372908307E-3</v>
      </c>
      <c r="J105" s="228">
        <v>3.8156045143653752E-3</v>
      </c>
      <c r="K105" s="228">
        <v>8.5381748037055769E-3</v>
      </c>
      <c r="L105" s="228">
        <v>8.1178685167783687E-3</v>
      </c>
      <c r="M105" s="228">
        <v>1.13655881663281E-2</v>
      </c>
      <c r="N105" s="228">
        <v>1.207050793137897E-2</v>
      </c>
      <c r="O105" s="228">
        <v>8.42416675065423E-3</v>
      </c>
      <c r="P105" s="228">
        <v>1.5304814727993219E-2</v>
      </c>
      <c r="Q105" s="228">
        <v>8.8600404111488836E-3</v>
      </c>
      <c r="R105" s="228">
        <v>9.6276187407684927E-3</v>
      </c>
      <c r="S105" s="228">
        <v>1.297166284910704E-2</v>
      </c>
      <c r="T105" s="228">
        <v>1.05480051324305E-2</v>
      </c>
      <c r="U105" s="228">
        <v>1.2450543935925699E-2</v>
      </c>
      <c r="V105" s="228">
        <v>2.2950375661744241E-2</v>
      </c>
      <c r="W105" s="228">
        <v>8.9131240011211445E-3</v>
      </c>
      <c r="DA105" s="69" t="s">
        <v>1673</v>
      </c>
    </row>
    <row r="106" spans="1:105" ht="12" customHeight="1" x14ac:dyDescent="0.25">
      <c r="A106" s="37" t="s">
        <v>162</v>
      </c>
      <c r="B106" s="228">
        <v>1.397819379740243</v>
      </c>
      <c r="C106" s="228">
        <v>1.360415289849535</v>
      </c>
      <c r="D106" s="228">
        <v>1.2326955573531819</v>
      </c>
      <c r="E106" s="228">
        <v>1.176723387171841</v>
      </c>
      <c r="F106" s="228">
        <v>1.215667789817263</v>
      </c>
      <c r="G106" s="228">
        <v>1.1888481310362691</v>
      </c>
      <c r="H106" s="228">
        <v>1.27251750905316</v>
      </c>
      <c r="I106" s="228">
        <v>1.205802356769917</v>
      </c>
      <c r="J106" s="228">
        <v>1.155720553679906</v>
      </c>
      <c r="K106" s="228">
        <v>1.1684565083514331</v>
      </c>
      <c r="L106" s="228">
        <v>1.1708370483667201</v>
      </c>
      <c r="M106" s="228">
        <v>1.13618899796822</v>
      </c>
      <c r="N106" s="228">
        <v>1.1142587247868529</v>
      </c>
      <c r="O106" s="228">
        <v>0.91151624731872871</v>
      </c>
      <c r="P106" s="228">
        <v>0.95079458112050375</v>
      </c>
      <c r="Q106" s="228">
        <v>1.035771401576552</v>
      </c>
      <c r="R106" s="228">
        <v>1.0575122197361531</v>
      </c>
      <c r="S106" s="228">
        <v>1.0979067180509929</v>
      </c>
      <c r="T106" s="228">
        <v>1.067616650125603</v>
      </c>
      <c r="U106" s="228">
        <v>1.105037511278701</v>
      </c>
      <c r="V106" s="228">
        <v>1.18788819172353</v>
      </c>
      <c r="W106" s="228">
        <v>1.159475254870671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0.29832417768761332</v>
      </c>
      <c r="C109" s="228">
        <v>0.27140777944553551</v>
      </c>
      <c r="D109" s="228">
        <v>0.3203627996744281</v>
      </c>
      <c r="E109" s="228">
        <v>0.25675079466153261</v>
      </c>
      <c r="F109" s="228">
        <v>0.23611747743761749</v>
      </c>
      <c r="G109" s="228">
        <v>0.23225079070456689</v>
      </c>
      <c r="H109" s="228">
        <v>0.25558561639663568</v>
      </c>
      <c r="I109" s="228">
        <v>0.2478988140914952</v>
      </c>
      <c r="J109" s="228">
        <v>0.28174734242502192</v>
      </c>
      <c r="K109" s="228">
        <v>0.28665600699669769</v>
      </c>
      <c r="L109" s="228">
        <v>0.25105805042486401</v>
      </c>
      <c r="M109" s="228">
        <v>0.24368542621219341</v>
      </c>
      <c r="N109" s="228">
        <v>0.25266207187416079</v>
      </c>
      <c r="O109" s="228">
        <v>0.28392722345971838</v>
      </c>
      <c r="P109" s="228">
        <v>0.23890258364087899</v>
      </c>
      <c r="Q109" s="228">
        <v>0.1976057839084252</v>
      </c>
      <c r="R109" s="228">
        <v>0.23880749465520529</v>
      </c>
      <c r="S109" s="228">
        <v>0.24367844919264589</v>
      </c>
      <c r="T109" s="228">
        <v>0.22864552620038561</v>
      </c>
      <c r="U109" s="228">
        <v>0.22115237966896301</v>
      </c>
      <c r="V109" s="228">
        <v>0.2232003483738626</v>
      </c>
      <c r="W109" s="228">
        <v>0.23508553804195151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109.8221539055441</v>
      </c>
      <c r="C110" s="263">
        <f t="shared" si="4"/>
        <v>106.16641247364963</v>
      </c>
      <c r="D110" s="263">
        <f t="shared" si="4"/>
        <v>100.22931736809817</v>
      </c>
      <c r="E110" s="263">
        <f t="shared" si="4"/>
        <v>93.064169588060125</v>
      </c>
      <c r="F110" s="263">
        <f t="shared" si="4"/>
        <v>94.462787898080904</v>
      </c>
      <c r="G110" s="263">
        <f t="shared" si="4"/>
        <v>92.457271147863196</v>
      </c>
      <c r="H110" s="263">
        <f t="shared" si="4"/>
        <v>99.29231123475428</v>
      </c>
      <c r="I110" s="263">
        <f t="shared" si="4"/>
        <v>93.985880929616329</v>
      </c>
      <c r="J110" s="263">
        <f t="shared" si="4"/>
        <v>92.245347852749433</v>
      </c>
      <c r="K110" s="263">
        <f t="shared" si="4"/>
        <v>93.916470789746953</v>
      </c>
      <c r="L110" s="263">
        <f t="shared" si="4"/>
        <v>92.192216193736598</v>
      </c>
      <c r="M110" s="263">
        <f t="shared" si="4"/>
        <v>89.639928928897945</v>
      </c>
      <c r="N110" s="263">
        <f t="shared" si="4"/>
        <v>88.763128103051585</v>
      </c>
      <c r="O110" s="263">
        <f t="shared" si="4"/>
        <v>76.435393707011457</v>
      </c>
      <c r="P110" s="263">
        <f t="shared" si="4"/>
        <v>77.288865035674576</v>
      </c>
      <c r="Q110" s="263">
        <f t="shared" si="4"/>
        <v>80.480720567748577</v>
      </c>
      <c r="R110" s="263">
        <f t="shared" si="4"/>
        <v>84.176239080643285</v>
      </c>
      <c r="S110" s="263">
        <f t="shared" si="4"/>
        <v>87.240859196651655</v>
      </c>
      <c r="T110" s="263">
        <f t="shared" si="4"/>
        <v>84.265475596527835</v>
      </c>
      <c r="U110" s="263">
        <f t="shared" si="4"/>
        <v>86.828230781360887</v>
      </c>
      <c r="V110" s="263">
        <f t="shared" si="4"/>
        <v>93.303777714772039</v>
      </c>
      <c r="W110" s="263">
        <f t="shared" si="4"/>
        <v>91.053135230547355</v>
      </c>
      <c r="DA110" s="70"/>
    </row>
    <row r="111" spans="1:105" ht="12" customHeight="1" x14ac:dyDescent="0.25">
      <c r="A111" s="60" t="s">
        <v>1556</v>
      </c>
      <c r="B111" s="264">
        <v>96.508130328528523</v>
      </c>
      <c r="C111" s="264">
        <v>93.538964838375975</v>
      </c>
      <c r="D111" s="264">
        <v>87.308217957118941</v>
      </c>
      <c r="E111" s="264">
        <v>81.736216195082591</v>
      </c>
      <c r="F111" s="264">
        <v>83.361372326047174</v>
      </c>
      <c r="G111" s="264">
        <v>81.5164647059092</v>
      </c>
      <c r="H111" s="264">
        <v>87.505596074016026</v>
      </c>
      <c r="I111" s="264">
        <v>82.698198109422123</v>
      </c>
      <c r="J111" s="264">
        <v>80.509295884409596</v>
      </c>
      <c r="K111" s="264">
        <v>82.133891775270286</v>
      </c>
      <c r="L111" s="264">
        <v>81.047295026935373</v>
      </c>
      <c r="M111" s="264">
        <v>78.87092040359461</v>
      </c>
      <c r="N111" s="264">
        <v>78.000550804371684</v>
      </c>
      <c r="O111" s="264">
        <v>66.086725670465569</v>
      </c>
      <c r="P111" s="264">
        <v>67.530063652081353</v>
      </c>
      <c r="Q111" s="264">
        <v>71.03028906432877</v>
      </c>
      <c r="R111" s="264">
        <v>73.763085239441153</v>
      </c>
      <c r="S111" s="264">
        <v>76.561961274177619</v>
      </c>
      <c r="T111" s="264">
        <v>73.946478174119335</v>
      </c>
      <c r="U111" s="264">
        <v>76.425248904104578</v>
      </c>
      <c r="V111" s="264">
        <v>82.471945728477991</v>
      </c>
      <c r="W111" s="264">
        <v>80.184779013890704</v>
      </c>
      <c r="DA111" s="72" t="s">
        <v>1678</v>
      </c>
    </row>
    <row r="112" spans="1:105" ht="12" customHeight="1" x14ac:dyDescent="0.25">
      <c r="A112" s="59" t="s">
        <v>30</v>
      </c>
      <c r="B112" s="232">
        <v>6.2843432988586407</v>
      </c>
      <c r="C112" s="232">
        <v>6.4518866780868329</v>
      </c>
      <c r="D112" s="232">
        <v>4.8249837649332203</v>
      </c>
      <c r="E112" s="232">
        <v>4.3181099885261336</v>
      </c>
      <c r="F112" s="232">
        <v>4.3947578857356664</v>
      </c>
      <c r="G112" s="232">
        <v>3.946718503415565</v>
      </c>
      <c r="H112" s="232">
        <v>3.972184101269034</v>
      </c>
      <c r="I112" s="232">
        <v>4.9195941698652126</v>
      </c>
      <c r="J112" s="232">
        <v>4.2165763279311932</v>
      </c>
      <c r="K112" s="232">
        <v>4.1595477894224064</v>
      </c>
      <c r="L112" s="232">
        <v>4.2064781860839737</v>
      </c>
      <c r="M112" s="232">
        <v>4.3635929117720176</v>
      </c>
      <c r="N112" s="232">
        <v>4.5971850755763892</v>
      </c>
      <c r="O112" s="232">
        <v>3.6477669276666229</v>
      </c>
      <c r="P112" s="232">
        <v>4.3372644421656306</v>
      </c>
      <c r="Q112" s="232">
        <v>3.7551396959531251</v>
      </c>
      <c r="R112" s="232">
        <v>3.9230029863213658</v>
      </c>
      <c r="S112" s="232">
        <v>4.9212298175438596</v>
      </c>
      <c r="T112" s="232">
        <v>4.8439818151974556</v>
      </c>
      <c r="U112" s="232">
        <v>3.1995685625488668</v>
      </c>
      <c r="V112" s="232">
        <v>3.2555526998239852</v>
      </c>
      <c r="W112" s="232">
        <v>3.2642127479805731</v>
      </c>
      <c r="DA112" s="71" t="s">
        <v>1679</v>
      </c>
    </row>
    <row r="113" spans="1:105" ht="12" customHeight="1" x14ac:dyDescent="0.25">
      <c r="A113" s="59" t="s">
        <v>33</v>
      </c>
      <c r="B113" s="297">
        <v>0.145135043742014</v>
      </c>
      <c r="C113" s="297">
        <v>0.1431976623174292</v>
      </c>
      <c r="D113" s="297">
        <v>0.1547693106675388</v>
      </c>
      <c r="E113" s="297">
        <v>0.1454014215188712</v>
      </c>
      <c r="F113" s="297">
        <v>0.14798234540462479</v>
      </c>
      <c r="G113" s="297">
        <v>0.14279556681057931</v>
      </c>
      <c r="H113" s="297">
        <v>0.15442114278803681</v>
      </c>
      <c r="I113" s="297">
        <v>0.13790242964459651</v>
      </c>
      <c r="J113" s="297">
        <v>0.1360858822971715</v>
      </c>
      <c r="K113" s="297">
        <v>0.30917140962725898</v>
      </c>
      <c r="L113" s="297">
        <v>0.29018815890742022</v>
      </c>
      <c r="M113" s="297">
        <v>0.32171692061852569</v>
      </c>
      <c r="N113" s="297">
        <v>0.34512338694379469</v>
      </c>
      <c r="O113" s="297">
        <v>0.31799048898926541</v>
      </c>
      <c r="P113" s="297">
        <v>0.159530804240616</v>
      </c>
      <c r="Q113" s="297">
        <v>4.535649700036385E-2</v>
      </c>
      <c r="R113" s="297">
        <v>7.9412444322699574E-2</v>
      </c>
      <c r="S113" s="297">
        <v>7.6097947665755006E-2</v>
      </c>
      <c r="T113" s="297">
        <v>6.3094506051866714E-2</v>
      </c>
      <c r="U113" s="297">
        <v>6.2153130809943592E-2</v>
      </c>
      <c r="V113" s="297">
        <v>6.8951546700493749E-2</v>
      </c>
      <c r="W113" s="297">
        <v>0.12255053221788841</v>
      </c>
      <c r="DA113" s="122" t="s">
        <v>1680</v>
      </c>
    </row>
    <row r="114" spans="1:105" ht="12" customHeight="1" x14ac:dyDescent="0.25">
      <c r="A114" s="59" t="s">
        <v>160</v>
      </c>
      <c r="B114" s="297">
        <v>0.78744070098913077</v>
      </c>
      <c r="C114" s="297">
        <v>1.0358868402832631</v>
      </c>
      <c r="D114" s="297">
        <v>0.84012134448197195</v>
      </c>
      <c r="E114" s="297">
        <v>0.65736035116520264</v>
      </c>
      <c r="F114" s="297">
        <v>0.53519121271783898</v>
      </c>
      <c r="G114" s="297">
        <v>0.51647358365201013</v>
      </c>
      <c r="H114" s="297">
        <v>0.55855080215088093</v>
      </c>
      <c r="I114" s="297">
        <v>0.37402325221133942</v>
      </c>
      <c r="J114" s="297">
        <v>0.24671736633654739</v>
      </c>
      <c r="K114" s="297">
        <v>0.56040465845429033</v>
      </c>
      <c r="L114" s="297">
        <v>0.52587679874273818</v>
      </c>
      <c r="M114" s="297">
        <v>0.72884562343681825</v>
      </c>
      <c r="N114" s="297">
        <v>0.78183899596209372</v>
      </c>
      <c r="O114" s="297">
        <v>0.5766570618829443</v>
      </c>
      <c r="P114" s="297">
        <v>1.0122026939362869</v>
      </c>
      <c r="Q114" s="297">
        <v>0.57923810961021172</v>
      </c>
      <c r="R114" s="297">
        <v>0.63952729538124831</v>
      </c>
      <c r="S114" s="297">
        <v>0.84794959207393805</v>
      </c>
      <c r="T114" s="297">
        <v>0.69183701936906117</v>
      </c>
      <c r="U114" s="297">
        <v>0.83492436996192265</v>
      </c>
      <c r="V114" s="297">
        <v>1.536258482151762</v>
      </c>
      <c r="W114" s="297">
        <v>0.60011876418969101</v>
      </c>
      <c r="DA114" s="122" t="s">
        <v>1681</v>
      </c>
    </row>
    <row r="115" spans="1:105" ht="12" customHeight="1" x14ac:dyDescent="0.25">
      <c r="A115" s="59" t="s">
        <v>70</v>
      </c>
      <c r="B115" s="297">
        <v>3.0504902428555352</v>
      </c>
      <c r="C115" s="297">
        <v>2.430972216360447</v>
      </c>
      <c r="D115" s="297">
        <v>1.3762662848605449</v>
      </c>
      <c r="E115" s="297">
        <v>1.5280496843074061</v>
      </c>
      <c r="F115" s="297">
        <v>1.43554357124863</v>
      </c>
      <c r="G115" s="297">
        <v>1.5006642886024559</v>
      </c>
      <c r="H115" s="297">
        <v>2.6215058378830549</v>
      </c>
      <c r="I115" s="297">
        <v>2.5640304831122829</v>
      </c>
      <c r="J115" s="297">
        <v>2.970304714556609</v>
      </c>
      <c r="K115" s="297">
        <v>2.2493068500838742</v>
      </c>
      <c r="L115" s="297">
        <v>1.9939085422080101</v>
      </c>
      <c r="M115" s="297">
        <v>2.3405788853748462</v>
      </c>
      <c r="N115" s="297">
        <v>1.831095946408354</v>
      </c>
      <c r="O115" s="297">
        <v>0.6426250045282188</v>
      </c>
      <c r="P115" s="297">
        <v>0.64481530390259856</v>
      </c>
      <c r="Q115" s="297">
        <v>0.5569280354296321</v>
      </c>
      <c r="R115" s="297">
        <v>0.55655953919558454</v>
      </c>
      <c r="S115" s="297">
        <v>0.66572755738914469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1682</v>
      </c>
    </row>
    <row r="116" spans="1:105" ht="12" customHeight="1" x14ac:dyDescent="0.25">
      <c r="A116" s="59" t="s">
        <v>162</v>
      </c>
      <c r="B116" s="297">
        <v>86.240721042083194</v>
      </c>
      <c r="C116" s="297">
        <v>83.477021441328006</v>
      </c>
      <c r="D116" s="297">
        <v>80.112077252175666</v>
      </c>
      <c r="E116" s="297">
        <v>75.087294749564975</v>
      </c>
      <c r="F116" s="297">
        <v>76.847897310940411</v>
      </c>
      <c r="G116" s="297">
        <v>75.40981276342859</v>
      </c>
      <c r="H116" s="297">
        <v>80.198934189925012</v>
      </c>
      <c r="I116" s="297">
        <v>74.702647774588684</v>
      </c>
      <c r="J116" s="297">
        <v>72.939611593288078</v>
      </c>
      <c r="K116" s="297">
        <v>74.855461067682455</v>
      </c>
      <c r="L116" s="297">
        <v>74.030843340993229</v>
      </c>
      <c r="M116" s="297">
        <v>71.116186062392401</v>
      </c>
      <c r="N116" s="297">
        <v>70.445307399481052</v>
      </c>
      <c r="O116" s="297">
        <v>60.901686187398511</v>
      </c>
      <c r="P116" s="297">
        <v>61.376250407836217</v>
      </c>
      <c r="Q116" s="297">
        <v>66.09362672633543</v>
      </c>
      <c r="R116" s="297">
        <v>68.564582974220258</v>
      </c>
      <c r="S116" s="297">
        <v>70.050956359504923</v>
      </c>
      <c r="T116" s="297">
        <v>68.347564833500954</v>
      </c>
      <c r="U116" s="297">
        <v>72.328602840783844</v>
      </c>
      <c r="V116" s="297">
        <v>77.611182999801755</v>
      </c>
      <c r="W116" s="297">
        <v>76.197896969502551</v>
      </c>
      <c r="DA116" s="122" t="s">
        <v>1683</v>
      </c>
    </row>
    <row r="117" spans="1:105" ht="12" customHeight="1" x14ac:dyDescent="0.25">
      <c r="A117" s="60" t="s">
        <v>1563</v>
      </c>
      <c r="B117" s="264">
        <v>13.31402357701557</v>
      </c>
      <c r="C117" s="264">
        <v>12.62744763527366</v>
      </c>
      <c r="D117" s="264">
        <v>12.92109941097922</v>
      </c>
      <c r="E117" s="264">
        <v>11.327953392977539</v>
      </c>
      <c r="F117" s="264">
        <v>11.10141557203373</v>
      </c>
      <c r="G117" s="264">
        <v>10.940806441954001</v>
      </c>
      <c r="H117" s="264">
        <v>11.786715160738259</v>
      </c>
      <c r="I117" s="264">
        <v>11.28768282019421</v>
      </c>
      <c r="J117" s="264">
        <v>11.736051968339829</v>
      </c>
      <c r="K117" s="264">
        <v>11.782579014476671</v>
      </c>
      <c r="L117" s="264">
        <v>11.144921166801231</v>
      </c>
      <c r="M117" s="264">
        <v>10.76900852530334</v>
      </c>
      <c r="N117" s="264">
        <v>10.762577298679901</v>
      </c>
      <c r="O117" s="264">
        <v>10.34866803654589</v>
      </c>
      <c r="P117" s="264">
        <v>9.7588013835932177</v>
      </c>
      <c r="Q117" s="264">
        <v>9.4504315034198019</v>
      </c>
      <c r="R117" s="264">
        <v>10.41315384120213</v>
      </c>
      <c r="S117" s="264">
        <v>10.678897922474031</v>
      </c>
      <c r="T117" s="264">
        <v>10.318997422408501</v>
      </c>
      <c r="U117" s="264">
        <v>10.402981877256311</v>
      </c>
      <c r="V117" s="264">
        <v>10.83183198629405</v>
      </c>
      <c r="W117" s="264">
        <v>10.86835621665665</v>
      </c>
      <c r="DA117" s="72" t="s">
        <v>1684</v>
      </c>
    </row>
    <row r="118" spans="1:105" ht="12" customHeight="1" x14ac:dyDescent="0.25">
      <c r="A118" s="57" t="s">
        <v>1565</v>
      </c>
      <c r="B118" s="263">
        <v>10.6727076084297</v>
      </c>
      <c r="C118" s="263">
        <v>10.12233872596477</v>
      </c>
      <c r="D118" s="263">
        <v>10.35773409857115</v>
      </c>
      <c r="E118" s="263">
        <v>9.0806459569353546</v>
      </c>
      <c r="F118" s="263">
        <v>8.8990500696216124</v>
      </c>
      <c r="G118" s="263">
        <v>8.7703035434742311</v>
      </c>
      <c r="H118" s="263">
        <v>9.4483958096311991</v>
      </c>
      <c r="I118" s="263">
        <v>9.0483645022680719</v>
      </c>
      <c r="J118" s="263">
        <v>9.4077834856518763</v>
      </c>
      <c r="K118" s="263">
        <v>9.4450802169089663</v>
      </c>
      <c r="L118" s="263">
        <v>8.9339247631805172</v>
      </c>
      <c r="M118" s="263">
        <v>8.6325879294418808</v>
      </c>
      <c r="N118" s="263">
        <v>8.6274325681854958</v>
      </c>
      <c r="O118" s="263">
        <v>8.2956371116412164</v>
      </c>
      <c r="P118" s="263">
        <v>7.8227917483661367</v>
      </c>
      <c r="Q118" s="263">
        <v>7.5755981372612986</v>
      </c>
      <c r="R118" s="263">
        <v>8.3473298350324026</v>
      </c>
      <c r="S118" s="263">
        <v>8.560354009255887</v>
      </c>
      <c r="T118" s="263">
        <v>8.271852732154489</v>
      </c>
      <c r="U118" s="263">
        <v>8.3391758463925854</v>
      </c>
      <c r="V118" s="263">
        <v>8.6829480948888556</v>
      </c>
      <c r="W118" s="263">
        <v>8.7122264290474263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11.563871517809934</v>
      </c>
      <c r="C119" s="263">
        <f t="shared" si="5"/>
        <v>11.140093227090228</v>
      </c>
      <c r="D119" s="263">
        <f t="shared" si="5"/>
        <v>10.676674473520084</v>
      </c>
      <c r="E119" s="263">
        <f t="shared" si="5"/>
        <v>9.8065854708830322</v>
      </c>
      <c r="F119" s="263">
        <f t="shared" si="5"/>
        <v>9.8906404394019951</v>
      </c>
      <c r="G119" s="263">
        <f t="shared" si="5"/>
        <v>9.692637302551482</v>
      </c>
      <c r="H119" s="263">
        <f t="shared" si="5"/>
        <v>10.415099691425482</v>
      </c>
      <c r="I119" s="263">
        <f t="shared" si="5"/>
        <v>9.879378141205045</v>
      </c>
      <c r="J119" s="263">
        <f t="shared" si="5"/>
        <v>9.8013390403908804</v>
      </c>
      <c r="K119" s="263">
        <f t="shared" si="5"/>
        <v>9.9523947832516271</v>
      </c>
      <c r="L119" s="263">
        <f t="shared" si="5"/>
        <v>9.7024316883237596</v>
      </c>
      <c r="M119" s="263">
        <f t="shared" si="5"/>
        <v>9.4230734174015893</v>
      </c>
      <c r="N119" s="263">
        <f t="shared" si="5"/>
        <v>9.3466874188398421</v>
      </c>
      <c r="O119" s="263">
        <f t="shared" si="5"/>
        <v>8.221081230174839</v>
      </c>
      <c r="P119" s="263">
        <f t="shared" si="5"/>
        <v>8.2002966910763497</v>
      </c>
      <c r="Q119" s="263">
        <f t="shared" si="5"/>
        <v>8.4254176191711103</v>
      </c>
      <c r="R119" s="263">
        <f t="shared" si="5"/>
        <v>8.8966859201851669</v>
      </c>
      <c r="S119" s="263">
        <f t="shared" si="5"/>
        <v>9.2024961604595408</v>
      </c>
      <c r="T119" s="263">
        <f t="shared" si="5"/>
        <v>8.8893288801878558</v>
      </c>
      <c r="U119" s="263">
        <f t="shared" si="5"/>
        <v>9.1229969426244999</v>
      </c>
      <c r="V119" s="263">
        <f t="shared" si="5"/>
        <v>9.748001534741995</v>
      </c>
      <c r="W119" s="263">
        <f t="shared" si="5"/>
        <v>9.5603914859383163</v>
      </c>
      <c r="DA119" s="70"/>
    </row>
    <row r="120" spans="1:105" ht="12" customHeight="1" x14ac:dyDescent="0.25">
      <c r="A120" s="60" t="s">
        <v>1568</v>
      </c>
      <c r="B120" s="264">
        <v>8.2947179569478617</v>
      </c>
      <c r="C120" s="264">
        <v>8.0395229777841468</v>
      </c>
      <c r="D120" s="264">
        <v>7.5040003449735737</v>
      </c>
      <c r="E120" s="264">
        <v>7.0250957913947776</v>
      </c>
      <c r="F120" s="264">
        <v>7.164775336490794</v>
      </c>
      <c r="G120" s="264">
        <v>7.0062085057629124</v>
      </c>
      <c r="H120" s="264">
        <v>7.520964675387618</v>
      </c>
      <c r="I120" s="264">
        <v>7.1077765834893736</v>
      </c>
      <c r="J120" s="264">
        <v>6.9196439719673428</v>
      </c>
      <c r="K120" s="264">
        <v>7.0592753653311249</v>
      </c>
      <c r="L120" s="264">
        <v>6.9658841294871294</v>
      </c>
      <c r="M120" s="264">
        <v>6.7788282450987634</v>
      </c>
      <c r="N120" s="264">
        <v>6.7040213835495912</v>
      </c>
      <c r="O120" s="264">
        <v>5.6800473521623571</v>
      </c>
      <c r="P120" s="264">
        <v>5.8040999209283157</v>
      </c>
      <c r="Q120" s="264">
        <v>6.1049386428214811</v>
      </c>
      <c r="R120" s="264">
        <v>6.3398180610551398</v>
      </c>
      <c r="S120" s="264">
        <v>6.5803769365153642</v>
      </c>
      <c r="T120" s="264">
        <v>6.3555803876412442</v>
      </c>
      <c r="U120" s="264">
        <v>6.5686267290756204</v>
      </c>
      <c r="V120" s="264">
        <v>7.0883305567076844</v>
      </c>
      <c r="W120" s="264">
        <v>6.8917522709877241</v>
      </c>
      <c r="DA120" s="72" t="s">
        <v>1686</v>
      </c>
    </row>
    <row r="121" spans="1:105" ht="12" customHeight="1" x14ac:dyDescent="0.25">
      <c r="A121" s="59" t="s">
        <v>30</v>
      </c>
      <c r="B121" s="232">
        <v>0.54012915835401543</v>
      </c>
      <c r="C121" s="232">
        <v>0.55452924124362246</v>
      </c>
      <c r="D121" s="232">
        <v>0.41469956303922673</v>
      </c>
      <c r="E121" s="232">
        <v>0.37113458047498571</v>
      </c>
      <c r="F121" s="232">
        <v>0.37772234346637218</v>
      </c>
      <c r="G121" s="232">
        <v>0.33921408206601877</v>
      </c>
      <c r="H121" s="232">
        <v>0.34140280907876369</v>
      </c>
      <c r="I121" s="232">
        <v>0.42283117456285679</v>
      </c>
      <c r="J121" s="232">
        <v>0.36240792630704599</v>
      </c>
      <c r="K121" s="232">
        <v>0.35750641551394458</v>
      </c>
      <c r="L121" s="232">
        <v>0.36154000732211922</v>
      </c>
      <c r="M121" s="232">
        <v>0.375043764280514</v>
      </c>
      <c r="N121" s="232">
        <v>0.39512063354649812</v>
      </c>
      <c r="O121" s="232">
        <v>0.31351967688812038</v>
      </c>
      <c r="P121" s="232">
        <v>0.37278087483400207</v>
      </c>
      <c r="Q121" s="232">
        <v>0.32274819293294932</v>
      </c>
      <c r="R121" s="232">
        <v>0.33717577166843937</v>
      </c>
      <c r="S121" s="232">
        <v>0.42297175583953422</v>
      </c>
      <c r="T121" s="232">
        <v>0.41633241478070471</v>
      </c>
      <c r="U121" s="232">
        <v>0.27499775117303937</v>
      </c>
      <c r="V121" s="232">
        <v>0.27980949736664379</v>
      </c>
      <c r="W121" s="232">
        <v>0.28055381452114619</v>
      </c>
      <c r="DA121" s="71" t="s">
        <v>1687</v>
      </c>
    </row>
    <row r="122" spans="1:105" ht="12" customHeight="1" x14ac:dyDescent="0.25">
      <c r="A122" s="59" t="s">
        <v>33</v>
      </c>
      <c r="B122" s="297">
        <v>1.2474122640353641E-2</v>
      </c>
      <c r="C122" s="297">
        <v>1.2307607835463559E-2</v>
      </c>
      <c r="D122" s="297">
        <v>1.3302172324842831E-2</v>
      </c>
      <c r="E122" s="297">
        <v>1.2497017380118131E-2</v>
      </c>
      <c r="F122" s="297">
        <v>1.271884362033022E-2</v>
      </c>
      <c r="G122" s="297">
        <v>1.227304837596806E-2</v>
      </c>
      <c r="H122" s="297">
        <v>1.3272247857833611E-2</v>
      </c>
      <c r="I122" s="297">
        <v>1.185249113816517E-2</v>
      </c>
      <c r="J122" s="297">
        <v>1.1696361827079791E-2</v>
      </c>
      <c r="K122" s="297">
        <v>2.6572783396385281E-2</v>
      </c>
      <c r="L122" s="297">
        <v>2.4941203651849059E-2</v>
      </c>
      <c r="M122" s="297">
        <v>2.7651049807143668E-2</v>
      </c>
      <c r="N122" s="297">
        <v>2.966279779019949E-2</v>
      </c>
      <c r="O122" s="297">
        <v>2.733076902618415E-2</v>
      </c>
      <c r="P122" s="297">
        <v>1.3711415008418271E-2</v>
      </c>
      <c r="Q122" s="297">
        <v>3.898317673883656E-3</v>
      </c>
      <c r="R122" s="297">
        <v>6.8253713514735987E-3</v>
      </c>
      <c r="S122" s="297">
        <v>6.5404957161772533E-3</v>
      </c>
      <c r="T122" s="297">
        <v>5.4228709078873137E-3</v>
      </c>
      <c r="U122" s="297">
        <v>5.3419612260105116E-3</v>
      </c>
      <c r="V122" s="297">
        <v>5.926274093477563E-3</v>
      </c>
      <c r="W122" s="297">
        <v>1.0533020345134019E-2</v>
      </c>
      <c r="DA122" s="122" t="s">
        <v>1688</v>
      </c>
    </row>
    <row r="123" spans="1:105" ht="12" customHeight="1" x14ac:dyDescent="0.25">
      <c r="A123" s="59" t="s">
        <v>160</v>
      </c>
      <c r="B123" s="297">
        <v>6.7679256662538059E-2</v>
      </c>
      <c r="C123" s="297">
        <v>8.903280113513494E-2</v>
      </c>
      <c r="D123" s="297">
        <v>7.2207072900155808E-2</v>
      </c>
      <c r="E123" s="297">
        <v>5.6499060653584399E-2</v>
      </c>
      <c r="F123" s="297">
        <v>4.5998820487138631E-2</v>
      </c>
      <c r="G123" s="297">
        <v>4.4390070494829202E-2</v>
      </c>
      <c r="H123" s="297">
        <v>4.8006539477006019E-2</v>
      </c>
      <c r="I123" s="297">
        <v>3.2146694541406298E-2</v>
      </c>
      <c r="J123" s="297">
        <v>2.120495922857701E-2</v>
      </c>
      <c r="K123" s="297">
        <v>4.8165875432610437E-2</v>
      </c>
      <c r="L123" s="297">
        <v>4.5198261647228379E-2</v>
      </c>
      <c r="M123" s="297">
        <v>6.264310436834894E-2</v>
      </c>
      <c r="N123" s="297">
        <v>6.7197799161298352E-2</v>
      </c>
      <c r="O123" s="297">
        <v>4.9562743262339427E-2</v>
      </c>
      <c r="P123" s="297">
        <v>8.6997187002621129E-2</v>
      </c>
      <c r="Q123" s="297">
        <v>4.9784580146529693E-2</v>
      </c>
      <c r="R123" s="297">
        <v>5.49663383064114E-2</v>
      </c>
      <c r="S123" s="297">
        <v>7.2879898139350391E-2</v>
      </c>
      <c r="T123" s="297">
        <v>5.9462274611546052E-2</v>
      </c>
      <c r="U123" s="297">
        <v>7.176040133241833E-2</v>
      </c>
      <c r="V123" s="297">
        <v>0.1320389357356643</v>
      </c>
      <c r="W123" s="297">
        <v>5.1579238688806213E-2</v>
      </c>
      <c r="DA123" s="122" t="s">
        <v>1689</v>
      </c>
    </row>
    <row r="124" spans="1:105" ht="12" customHeight="1" x14ac:dyDescent="0.25">
      <c r="A124" s="59" t="s">
        <v>70</v>
      </c>
      <c r="B124" s="297">
        <v>0.26218471033241347</v>
      </c>
      <c r="C124" s="297">
        <v>0.20893813637508271</v>
      </c>
      <c r="D124" s="297">
        <v>0.118287864739621</v>
      </c>
      <c r="E124" s="297">
        <v>0.131333402816803</v>
      </c>
      <c r="F124" s="297">
        <v>0.1233826517815894</v>
      </c>
      <c r="G124" s="297">
        <v>0.12897967227888149</v>
      </c>
      <c r="H124" s="297">
        <v>0.2253141934644273</v>
      </c>
      <c r="I124" s="297">
        <v>0.22037427953514299</v>
      </c>
      <c r="J124" s="297">
        <v>0.25529289366158697</v>
      </c>
      <c r="K124" s="297">
        <v>0.19332429150335839</v>
      </c>
      <c r="L124" s="297">
        <v>0.17137321936777269</v>
      </c>
      <c r="M124" s="297">
        <v>0.20116897554726221</v>
      </c>
      <c r="N124" s="297">
        <v>0.15737973967440971</v>
      </c>
      <c r="O124" s="297">
        <v>5.5232581405301719E-2</v>
      </c>
      <c r="P124" s="297">
        <v>5.5420834099555741E-2</v>
      </c>
      <c r="Q124" s="297">
        <v>4.7867065297816563E-2</v>
      </c>
      <c r="R124" s="297">
        <v>4.7835393641561093E-2</v>
      </c>
      <c r="S124" s="297">
        <v>5.721820851686759E-2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1690</v>
      </c>
    </row>
    <row r="125" spans="1:105" ht="12" customHeight="1" x14ac:dyDescent="0.25">
      <c r="A125" s="59" t="s">
        <v>162</v>
      </c>
      <c r="B125" s="297">
        <v>7.4122507089585419</v>
      </c>
      <c r="C125" s="297">
        <v>7.174715191194843</v>
      </c>
      <c r="D125" s="297">
        <v>6.8855036719697278</v>
      </c>
      <c r="E125" s="297">
        <v>6.4536317300692856</v>
      </c>
      <c r="F125" s="297">
        <v>6.6049526771353637</v>
      </c>
      <c r="G125" s="297">
        <v>6.4813516325472147</v>
      </c>
      <c r="H125" s="297">
        <v>6.8929688855095872</v>
      </c>
      <c r="I125" s="297">
        <v>6.4205719437118018</v>
      </c>
      <c r="J125" s="297">
        <v>6.2690418309430536</v>
      </c>
      <c r="K125" s="297">
        <v>6.4337059994848262</v>
      </c>
      <c r="L125" s="297">
        <v>6.3628314374981603</v>
      </c>
      <c r="M125" s="297">
        <v>6.1123213510954946</v>
      </c>
      <c r="N125" s="297">
        <v>6.054660413377186</v>
      </c>
      <c r="O125" s="297">
        <v>5.2344015815804106</v>
      </c>
      <c r="P125" s="297">
        <v>5.2751896099837188</v>
      </c>
      <c r="Q125" s="297">
        <v>5.6806404867703018</v>
      </c>
      <c r="R125" s="297">
        <v>5.8930151860872542</v>
      </c>
      <c r="S125" s="297">
        <v>6.0207665783034354</v>
      </c>
      <c r="T125" s="297">
        <v>5.8743628273411064</v>
      </c>
      <c r="U125" s="297">
        <v>6.2165266153441516</v>
      </c>
      <c r="V125" s="297">
        <v>6.6705558495118984</v>
      </c>
      <c r="W125" s="297">
        <v>6.5490861974326373</v>
      </c>
      <c r="DA125" s="122" t="s">
        <v>1691</v>
      </c>
    </row>
    <row r="126" spans="1:105" ht="12" customHeight="1" x14ac:dyDescent="0.25">
      <c r="A126" s="60" t="s">
        <v>1575</v>
      </c>
      <c r="B126" s="264">
        <v>3.2691535608620721</v>
      </c>
      <c r="C126" s="264">
        <v>3.1005702493060809</v>
      </c>
      <c r="D126" s="264">
        <v>3.1726741285465092</v>
      </c>
      <c r="E126" s="264">
        <v>2.7814896794882551</v>
      </c>
      <c r="F126" s="264">
        <v>2.7258651029112002</v>
      </c>
      <c r="G126" s="264">
        <v>2.6864287967885701</v>
      </c>
      <c r="H126" s="264">
        <v>2.8941350160378629</v>
      </c>
      <c r="I126" s="264">
        <v>2.771601557715671</v>
      </c>
      <c r="J126" s="264">
        <v>2.8816950684235372</v>
      </c>
      <c r="K126" s="264">
        <v>2.8931194179205031</v>
      </c>
      <c r="L126" s="264">
        <v>2.7365475588366301</v>
      </c>
      <c r="M126" s="264">
        <v>2.6442451723028251</v>
      </c>
      <c r="N126" s="264">
        <v>2.6426660352902518</v>
      </c>
      <c r="O126" s="264">
        <v>2.541033878012481</v>
      </c>
      <c r="P126" s="264">
        <v>2.3961967701480331</v>
      </c>
      <c r="Q126" s="264">
        <v>2.3204789763496301</v>
      </c>
      <c r="R126" s="264">
        <v>2.5568678591300271</v>
      </c>
      <c r="S126" s="264">
        <v>2.6221192239441762</v>
      </c>
      <c r="T126" s="264">
        <v>2.5337484925466121</v>
      </c>
      <c r="U126" s="264">
        <v>2.5543702135488791</v>
      </c>
      <c r="V126" s="264">
        <v>2.6596709780343102</v>
      </c>
      <c r="W126" s="264">
        <v>2.6686392149505922</v>
      </c>
      <c r="DA126" s="72" t="s">
        <v>1692</v>
      </c>
    </row>
    <row r="127" spans="1:105" ht="12" customHeight="1" x14ac:dyDescent="0.25">
      <c r="A127" s="132" t="s">
        <v>1577</v>
      </c>
      <c r="B127" s="318">
        <v>9.7878762938846897</v>
      </c>
      <c r="C127" s="318">
        <v>9.283136284581385</v>
      </c>
      <c r="D127" s="318">
        <v>9.499015972450314</v>
      </c>
      <c r="E127" s="318">
        <v>8.3278060784544046</v>
      </c>
      <c r="F127" s="318">
        <v>8.1612655766700968</v>
      </c>
      <c r="G127" s="318">
        <v>8.0431929078186872</v>
      </c>
      <c r="H127" s="318">
        <v>8.6650672681489702</v>
      </c>
      <c r="I127" s="318">
        <v>8.2982009495159481</v>
      </c>
      <c r="J127" s="318">
        <v>8.6278219488072487</v>
      </c>
      <c r="K127" s="318">
        <v>8.6620265579002886</v>
      </c>
      <c r="L127" s="318">
        <v>8.1932489494809531</v>
      </c>
      <c r="M127" s="318">
        <v>7.9168947421291929</v>
      </c>
      <c r="N127" s="318">
        <v>7.9121667911650038</v>
      </c>
      <c r="O127" s="318">
        <v>7.607879163069267</v>
      </c>
      <c r="P127" s="318">
        <v>7.1742355093990442</v>
      </c>
      <c r="Q127" s="318">
        <v>6.9475357275909326</v>
      </c>
      <c r="R127" s="318">
        <v>7.6552862504186212</v>
      </c>
      <c r="S127" s="318">
        <v>7.8506494460953684</v>
      </c>
      <c r="T127" s="318">
        <v>7.586066650941695</v>
      </c>
      <c r="U127" s="318">
        <v>7.6478082762215944</v>
      </c>
      <c r="V127" s="318">
        <v>7.9630797485604772</v>
      </c>
      <c r="W127" s="318">
        <v>7.9899307336477809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</v>
      </c>
      <c r="D132" s="234">
        <f t="shared" si="6"/>
        <v>0.99999999999999978</v>
      </c>
      <c r="E132" s="234">
        <f t="shared" si="6"/>
        <v>0.99999999999999967</v>
      </c>
      <c r="F132" s="234">
        <f t="shared" si="6"/>
        <v>0.99999999999999989</v>
      </c>
      <c r="G132" s="234">
        <f t="shared" si="6"/>
        <v>0.99999999999999989</v>
      </c>
      <c r="H132" s="234">
        <f t="shared" si="6"/>
        <v>0.99999999999999978</v>
      </c>
      <c r="I132" s="234">
        <f t="shared" si="6"/>
        <v>1.0000000000000004</v>
      </c>
      <c r="J132" s="234">
        <f t="shared" si="6"/>
        <v>1.0000000000000002</v>
      </c>
      <c r="K132" s="234">
        <f t="shared" si="6"/>
        <v>1</v>
      </c>
      <c r="L132" s="234">
        <f t="shared" si="6"/>
        <v>1</v>
      </c>
      <c r="M132" s="234">
        <f t="shared" si="6"/>
        <v>0.99999999999999978</v>
      </c>
      <c r="N132" s="234">
        <f t="shared" si="6"/>
        <v>0.99999999999999967</v>
      </c>
      <c r="O132" s="234">
        <f t="shared" si="6"/>
        <v>1</v>
      </c>
      <c r="P132" s="234">
        <f t="shared" si="6"/>
        <v>1</v>
      </c>
      <c r="Q132" s="234">
        <f t="shared" si="6"/>
        <v>0.99999999999999956</v>
      </c>
      <c r="R132" s="234">
        <f t="shared" si="6"/>
        <v>1.0000000000000002</v>
      </c>
      <c r="S132" s="234">
        <f t="shared" si="6"/>
        <v>1.0000000000000002</v>
      </c>
      <c r="T132" s="234">
        <f t="shared" si="6"/>
        <v>0.99999999999999989</v>
      </c>
      <c r="U132" s="234">
        <f t="shared" si="6"/>
        <v>1</v>
      </c>
      <c r="V132" s="234">
        <f t="shared" si="6"/>
        <v>1.0000000000000002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4.2868740452319653E-3</v>
      </c>
      <c r="C133" s="268">
        <f t="shared" si="7"/>
        <v>4.2874636626061844E-3</v>
      </c>
      <c r="D133" s="268">
        <f t="shared" si="7"/>
        <v>4.2710033517306097E-3</v>
      </c>
      <c r="E133" s="268">
        <f t="shared" si="7"/>
        <v>4.2770428423711112E-3</v>
      </c>
      <c r="F133" s="268">
        <f t="shared" si="7"/>
        <v>4.2792460454893306E-3</v>
      </c>
      <c r="G133" s="268">
        <f t="shared" si="7"/>
        <v>4.2778212914660312E-3</v>
      </c>
      <c r="H133" s="268">
        <f t="shared" si="7"/>
        <v>4.2817499301529109E-3</v>
      </c>
      <c r="I133" s="268">
        <f t="shared" si="7"/>
        <v>4.285769276678209E-3</v>
      </c>
      <c r="J133" s="268">
        <f t="shared" si="7"/>
        <v>4.2625919276057878E-3</v>
      </c>
      <c r="K133" s="268">
        <f t="shared" si="7"/>
        <v>4.278086628353773E-3</v>
      </c>
      <c r="L133" s="268">
        <f t="shared" si="7"/>
        <v>4.2804387561197546E-3</v>
      </c>
      <c r="M133" s="268">
        <f t="shared" si="7"/>
        <v>4.2846869251960589E-3</v>
      </c>
      <c r="N133" s="268">
        <f t="shared" si="7"/>
        <v>4.2822771191131839E-3</v>
      </c>
      <c r="O133" s="268">
        <f t="shared" si="7"/>
        <v>4.2642269306553448E-3</v>
      </c>
      <c r="P133" s="268">
        <f t="shared" si="7"/>
        <v>4.2745176991183667E-3</v>
      </c>
      <c r="Q133" s="268">
        <f t="shared" si="7"/>
        <v>4.2756806827840719E-3</v>
      </c>
      <c r="R133" s="268">
        <f t="shared" si="7"/>
        <v>4.1937479746488749E-3</v>
      </c>
      <c r="S133" s="268">
        <f t="shared" si="7"/>
        <v>4.2138316948349859E-3</v>
      </c>
      <c r="T133" s="268">
        <f t="shared" si="7"/>
        <v>4.2240100542317149E-3</v>
      </c>
      <c r="U133" s="268">
        <f t="shared" si="7"/>
        <v>4.2314697295458628E-3</v>
      </c>
      <c r="V133" s="268">
        <f t="shared" si="7"/>
        <v>4.14252353907992E-3</v>
      </c>
      <c r="W133" s="268">
        <f t="shared" si="7"/>
        <v>4.1410106657955971E-3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4.4401616144065152E-4</v>
      </c>
      <c r="C134" s="269">
        <f t="shared" si="8"/>
        <v>4.4407723149786718E-4</v>
      </c>
      <c r="D134" s="269">
        <f t="shared" si="8"/>
        <v>4.4237234258021361E-4</v>
      </c>
      <c r="E134" s="269">
        <f t="shared" si="8"/>
        <v>4.4299788730650099E-4</v>
      </c>
      <c r="F134" s="269">
        <f t="shared" si="8"/>
        <v>4.432260857049386E-4</v>
      </c>
      <c r="G134" s="269">
        <f t="shared" si="8"/>
        <v>4.4307851574936088E-4</v>
      </c>
      <c r="H134" s="269">
        <f t="shared" si="8"/>
        <v>4.4348542741763685E-4</v>
      </c>
      <c r="I134" s="269">
        <f t="shared" si="8"/>
        <v>4.4390173421761131E-4</v>
      </c>
      <c r="J134" s="269">
        <f t="shared" si="8"/>
        <v>4.4359529556023305E-4</v>
      </c>
      <c r="K134" s="269">
        <f t="shared" si="8"/>
        <v>4.431059982144717E-4</v>
      </c>
      <c r="L134" s="269">
        <f t="shared" si="8"/>
        <v>4.4334962159385018E-4</v>
      </c>
      <c r="M134" s="269">
        <f t="shared" si="8"/>
        <v>4.4378962885940302E-4</v>
      </c>
      <c r="N134" s="269">
        <f t="shared" si="8"/>
        <v>4.4354003140553683E-4</v>
      </c>
      <c r="O134" s="269">
        <f t="shared" si="8"/>
        <v>4.4167046973711234E-4</v>
      </c>
      <c r="P134" s="269">
        <f t="shared" si="8"/>
        <v>4.4273634371964926E-4</v>
      </c>
      <c r="Q134" s="269">
        <f t="shared" si="8"/>
        <v>4.4285680061612335E-4</v>
      </c>
      <c r="R134" s="269">
        <f t="shared" si="8"/>
        <v>4.4239264576584678E-4</v>
      </c>
      <c r="S134" s="269">
        <f t="shared" si="8"/>
        <v>4.436035352999684E-4</v>
      </c>
      <c r="T134" s="269">
        <f t="shared" si="8"/>
        <v>4.4305409059139578E-4</v>
      </c>
      <c r="U134" s="269">
        <f t="shared" si="8"/>
        <v>4.4238518639901016E-4</v>
      </c>
      <c r="V134" s="269">
        <f t="shared" si="8"/>
        <v>4.4048784476655026E-4</v>
      </c>
      <c r="W134" s="269">
        <f t="shared" si="8"/>
        <v>4.4326481089496285E-4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8.9611005266055296E-3</v>
      </c>
      <c r="C135" s="269">
        <f t="shared" si="9"/>
        <v>8.7817921883294285E-3</v>
      </c>
      <c r="D135" s="269">
        <f t="shared" si="9"/>
        <v>9.5654049474685962E-3</v>
      </c>
      <c r="E135" s="269">
        <f t="shared" si="9"/>
        <v>9.0171681517931153E-3</v>
      </c>
      <c r="F135" s="269">
        <f t="shared" si="9"/>
        <v>8.6968949400971027E-3</v>
      </c>
      <c r="G135" s="269">
        <f t="shared" si="9"/>
        <v>8.7626964738934613E-3</v>
      </c>
      <c r="H135" s="269">
        <f t="shared" si="9"/>
        <v>8.7891293618121164E-3</v>
      </c>
      <c r="I135" s="269">
        <f t="shared" si="9"/>
        <v>8.8852805292781705E-3</v>
      </c>
      <c r="J135" s="269">
        <f t="shared" si="9"/>
        <v>9.3795286229165289E-3</v>
      </c>
      <c r="K135" s="269">
        <f t="shared" si="9"/>
        <v>9.2743376735778781E-3</v>
      </c>
      <c r="L135" s="269">
        <f t="shared" si="9"/>
        <v>8.9504595947938522E-3</v>
      </c>
      <c r="M135" s="269">
        <f t="shared" si="9"/>
        <v>8.890780745441829E-3</v>
      </c>
      <c r="N135" s="269">
        <f t="shared" si="9"/>
        <v>8.97455684387863E-3</v>
      </c>
      <c r="O135" s="269">
        <f t="shared" si="9"/>
        <v>1.0072976429437974E-2</v>
      </c>
      <c r="P135" s="269">
        <f t="shared" si="9"/>
        <v>9.3579528696000735E-3</v>
      </c>
      <c r="Q135" s="269">
        <f t="shared" si="9"/>
        <v>8.694927197812171E-3</v>
      </c>
      <c r="R135" s="269">
        <f t="shared" si="9"/>
        <v>8.9922257768749025E-3</v>
      </c>
      <c r="S135" s="269">
        <f t="shared" si="9"/>
        <v>8.8979940740350968E-3</v>
      </c>
      <c r="T135" s="269">
        <f t="shared" si="9"/>
        <v>8.9199324200564603E-3</v>
      </c>
      <c r="U135" s="269">
        <f t="shared" si="9"/>
        <v>8.7559566877380198E-3</v>
      </c>
      <c r="V135" s="269">
        <f t="shared" si="9"/>
        <v>8.2801040654114227E-3</v>
      </c>
      <c r="W135" s="269">
        <f t="shared" si="9"/>
        <v>8.5189736627011847E-3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8.4540607160358693E-4</v>
      </c>
      <c r="C136" s="269">
        <f t="shared" si="10"/>
        <v>8.4552234889627767E-4</v>
      </c>
      <c r="D136" s="269">
        <f t="shared" si="10"/>
        <v>8.4227624308400864E-4</v>
      </c>
      <c r="E136" s="269">
        <f t="shared" si="10"/>
        <v>8.4346727925698655E-4</v>
      </c>
      <c r="F136" s="269">
        <f t="shared" si="10"/>
        <v>8.4390176864796655E-4</v>
      </c>
      <c r="G136" s="269">
        <f t="shared" si="10"/>
        <v>8.4362079568512012E-4</v>
      </c>
      <c r="H136" s="269">
        <f t="shared" si="10"/>
        <v>8.4439555486021578E-4</v>
      </c>
      <c r="I136" s="269">
        <f t="shared" si="10"/>
        <v>8.4518820235125801E-4</v>
      </c>
      <c r="J136" s="269">
        <f t="shared" si="10"/>
        <v>8.4460474363056424E-4</v>
      </c>
      <c r="K136" s="269">
        <f t="shared" si="10"/>
        <v>8.4367312225537799E-4</v>
      </c>
      <c r="L136" s="269">
        <f t="shared" si="10"/>
        <v>8.4413698078575881E-4</v>
      </c>
      <c r="M136" s="269">
        <f t="shared" si="10"/>
        <v>8.4497475392590995E-4</v>
      </c>
      <c r="N136" s="269">
        <f t="shared" si="10"/>
        <v>8.4449952076712004E-4</v>
      </c>
      <c r="O136" s="269">
        <f t="shared" si="10"/>
        <v>8.4093987829691086E-4</v>
      </c>
      <c r="P136" s="269">
        <f t="shared" si="10"/>
        <v>8.4296930067981942E-4</v>
      </c>
      <c r="Q136" s="269">
        <f t="shared" si="10"/>
        <v>8.4319865042086363E-4</v>
      </c>
      <c r="R136" s="269">
        <f t="shared" si="10"/>
        <v>8.4402590060831555E-4</v>
      </c>
      <c r="S136" s="269">
        <f t="shared" si="10"/>
        <v>8.4462043208203446E-4</v>
      </c>
      <c r="T136" s="269">
        <f t="shared" si="10"/>
        <v>8.4357429022284883E-4</v>
      </c>
      <c r="U136" s="269">
        <f t="shared" si="10"/>
        <v>8.4230069769475498E-4</v>
      </c>
      <c r="V136" s="269">
        <f t="shared" si="10"/>
        <v>8.4045307305961512E-4</v>
      </c>
      <c r="W136" s="269">
        <f t="shared" si="10"/>
        <v>8.4397550134874069E-4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5.2934410831462324E-3</v>
      </c>
      <c r="C137" s="270">
        <f t="shared" si="11"/>
        <v>5.2765416705954698E-3</v>
      </c>
      <c r="D137" s="270">
        <f t="shared" si="11"/>
        <v>5.3352053481660576E-3</v>
      </c>
      <c r="E137" s="270">
        <f t="shared" si="11"/>
        <v>5.2891964033541785E-3</v>
      </c>
      <c r="F137" s="270">
        <f t="shared" si="11"/>
        <v>5.2650030039371265E-3</v>
      </c>
      <c r="G137" s="270">
        <f t="shared" si="11"/>
        <v>5.2684165214646654E-3</v>
      </c>
      <c r="H137" s="270">
        <f t="shared" si="11"/>
        <v>5.2747593339827524E-3</v>
      </c>
      <c r="I137" s="270">
        <f t="shared" si="11"/>
        <v>5.2886369905473553E-3</v>
      </c>
      <c r="J137" s="270">
        <f t="shared" si="11"/>
        <v>5.3379624743851717E-3</v>
      </c>
      <c r="K137" s="270">
        <f t="shared" si="11"/>
        <v>5.3214719049385845E-3</v>
      </c>
      <c r="L137" s="270">
        <f t="shared" si="11"/>
        <v>5.2892030479882741E-3</v>
      </c>
      <c r="M137" s="270">
        <f t="shared" si="11"/>
        <v>5.2870281795118707E-3</v>
      </c>
      <c r="N137" s="270">
        <f t="shared" si="11"/>
        <v>5.2930213137579599E-3</v>
      </c>
      <c r="O137" s="270">
        <f t="shared" si="11"/>
        <v>5.393832897353905E-3</v>
      </c>
      <c r="P137" s="270">
        <f t="shared" si="11"/>
        <v>5.318847283662137E-3</v>
      </c>
      <c r="Q137" s="270">
        <f t="shared" si="11"/>
        <v>5.2609507589668741E-3</v>
      </c>
      <c r="R137" s="270">
        <f t="shared" si="11"/>
        <v>5.308152245200079E-3</v>
      </c>
      <c r="S137" s="270">
        <f t="shared" si="11"/>
        <v>5.3002235749375435E-3</v>
      </c>
      <c r="T137" s="270">
        <f t="shared" si="11"/>
        <v>5.2938114029377151E-3</v>
      </c>
      <c r="U137" s="270">
        <f t="shared" si="11"/>
        <v>5.2702806060594088E-3</v>
      </c>
      <c r="V137" s="270">
        <f t="shared" si="11"/>
        <v>5.270627377118484E-3</v>
      </c>
      <c r="W137" s="270">
        <f t="shared" si="11"/>
        <v>5.2813272422171376E-3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3.4921383851900009E-2</v>
      </c>
      <c r="C138" s="271">
        <f t="shared" si="12"/>
        <v>3.422261975588356E-2</v>
      </c>
      <c r="D138" s="271">
        <f t="shared" si="12"/>
        <v>3.7276356500817863E-2</v>
      </c>
      <c r="E138" s="271">
        <f t="shared" si="12"/>
        <v>3.5139879231460489E-2</v>
      </c>
      <c r="F138" s="271">
        <f t="shared" si="12"/>
        <v>3.3891775415426879E-2</v>
      </c>
      <c r="G138" s="271">
        <f t="shared" si="12"/>
        <v>3.4148203809788016E-2</v>
      </c>
      <c r="H138" s="271">
        <f t="shared" si="12"/>
        <v>3.4251212700557747E-2</v>
      </c>
      <c r="I138" s="271">
        <f t="shared" si="12"/>
        <v>3.4625913532996933E-2</v>
      </c>
      <c r="J138" s="271">
        <f t="shared" si="12"/>
        <v>3.6632046094861592E-2</v>
      </c>
      <c r="K138" s="271">
        <f t="shared" si="12"/>
        <v>3.6267648889206472E-2</v>
      </c>
      <c r="L138" s="271">
        <f t="shared" si="12"/>
        <v>3.4898918997149531E-2</v>
      </c>
      <c r="M138" s="271">
        <f t="shared" si="12"/>
        <v>3.4647347860103213E-2</v>
      </c>
      <c r="N138" s="271">
        <f t="shared" si="12"/>
        <v>3.4973823082922136E-2</v>
      </c>
      <c r="O138" s="271">
        <f t="shared" si="12"/>
        <v>3.9254361155659577E-2</v>
      </c>
      <c r="P138" s="271">
        <f t="shared" si="12"/>
        <v>3.6467916329812985E-2</v>
      </c>
      <c r="Q138" s="271">
        <f t="shared" si="12"/>
        <v>3.3884107129210264E-2</v>
      </c>
      <c r="R138" s="271">
        <f t="shared" si="12"/>
        <v>3.5118712455059098E-2</v>
      </c>
      <c r="S138" s="271">
        <f t="shared" si="12"/>
        <v>3.48180788592782E-2</v>
      </c>
      <c r="T138" s="271">
        <f t="shared" si="12"/>
        <v>3.4964453653258204E-2</v>
      </c>
      <c r="U138" s="271">
        <f t="shared" si="12"/>
        <v>3.4374964979911146E-2</v>
      </c>
      <c r="V138" s="271">
        <f t="shared" si="12"/>
        <v>3.2551991301137145E-2</v>
      </c>
      <c r="W138" s="271">
        <f t="shared" si="12"/>
        <v>3.3532768081070016E-2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0.46923164316984262</v>
      </c>
      <c r="C139" s="271">
        <f t="shared" si="13"/>
        <v>0.46992819290529264</v>
      </c>
      <c r="D139" s="271">
        <f t="shared" si="13"/>
        <v>0.46690699293415366</v>
      </c>
      <c r="E139" s="271">
        <f t="shared" si="13"/>
        <v>0.47000730286259873</v>
      </c>
      <c r="F139" s="271">
        <f t="shared" si="13"/>
        <v>0.4717610493716301</v>
      </c>
      <c r="G139" s="271">
        <f t="shared" si="13"/>
        <v>0.47163402873217042</v>
      </c>
      <c r="H139" s="271">
        <f t="shared" si="13"/>
        <v>0.47136817537551978</v>
      </c>
      <c r="I139" s="271">
        <f t="shared" si="13"/>
        <v>0.47025536122122086</v>
      </c>
      <c r="J139" s="271">
        <f t="shared" si="13"/>
        <v>0.46794854974307254</v>
      </c>
      <c r="K139" s="271">
        <f t="shared" si="13"/>
        <v>0.46864362019376044</v>
      </c>
      <c r="L139" s="271">
        <f t="shared" si="13"/>
        <v>0.47045139911770745</v>
      </c>
      <c r="M139" s="271">
        <f t="shared" si="13"/>
        <v>0.47038390197728414</v>
      </c>
      <c r="N139" s="271">
        <f t="shared" si="13"/>
        <v>0.46985706384374737</v>
      </c>
      <c r="O139" s="271">
        <f t="shared" si="13"/>
        <v>0.46468532620335773</v>
      </c>
      <c r="P139" s="271">
        <f t="shared" si="13"/>
        <v>0.46779211318048936</v>
      </c>
      <c r="Q139" s="271">
        <f t="shared" si="13"/>
        <v>0.47209484185499001</v>
      </c>
      <c r="R139" s="271">
        <f t="shared" si="13"/>
        <v>0.47052560129574211</v>
      </c>
      <c r="S139" s="271">
        <f t="shared" si="13"/>
        <v>0.47014950694467456</v>
      </c>
      <c r="T139" s="271">
        <f t="shared" si="13"/>
        <v>0.47010993165919068</v>
      </c>
      <c r="U139" s="271">
        <f t="shared" si="13"/>
        <v>0.47223616145451575</v>
      </c>
      <c r="V139" s="271">
        <f t="shared" si="13"/>
        <v>0.47572378587615688</v>
      </c>
      <c r="W139" s="271">
        <f t="shared" si="13"/>
        <v>0.47354136044059292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0.42948832059043351</v>
      </c>
      <c r="C140" s="271">
        <f t="shared" si="14"/>
        <v>0.43045048576596062</v>
      </c>
      <c r="D140" s="271">
        <f t="shared" si="14"/>
        <v>0.42573026363342609</v>
      </c>
      <c r="E140" s="271">
        <f t="shared" si="14"/>
        <v>0.42833939392962467</v>
      </c>
      <c r="F140" s="271">
        <f t="shared" si="14"/>
        <v>0.42979902741925224</v>
      </c>
      <c r="G140" s="271">
        <f t="shared" si="14"/>
        <v>0.42925194153224633</v>
      </c>
      <c r="H140" s="271">
        <f t="shared" si="14"/>
        <v>0.42913573720375725</v>
      </c>
      <c r="I140" s="271">
        <f t="shared" si="14"/>
        <v>0.42963373175800312</v>
      </c>
      <c r="J140" s="271">
        <f t="shared" si="14"/>
        <v>0.42691882316768698</v>
      </c>
      <c r="K140" s="271">
        <f t="shared" si="14"/>
        <v>0.42718446520906245</v>
      </c>
      <c r="L140" s="271">
        <f t="shared" si="14"/>
        <v>0.42884341383846236</v>
      </c>
      <c r="M140" s="271">
        <f t="shared" si="14"/>
        <v>0.42948293926488762</v>
      </c>
      <c r="N140" s="271">
        <f t="shared" si="14"/>
        <v>0.42919334303859041</v>
      </c>
      <c r="O140" s="271">
        <f t="shared" si="14"/>
        <v>0.42348027754076706</v>
      </c>
      <c r="P140" s="271">
        <f t="shared" si="14"/>
        <v>0.4275076786059035</v>
      </c>
      <c r="Q140" s="271">
        <f t="shared" si="14"/>
        <v>0.42979970228799802</v>
      </c>
      <c r="R140" s="271">
        <f t="shared" si="14"/>
        <v>0.42829677407362399</v>
      </c>
      <c r="S140" s="271">
        <f t="shared" si="14"/>
        <v>0.42944508801584591</v>
      </c>
      <c r="T140" s="271">
        <f t="shared" si="14"/>
        <v>0.42912664219150604</v>
      </c>
      <c r="U140" s="271">
        <f t="shared" si="14"/>
        <v>0.42852143402951381</v>
      </c>
      <c r="V140" s="271">
        <f t="shared" si="14"/>
        <v>0.4297641109507977</v>
      </c>
      <c r="W140" s="271">
        <f t="shared" si="14"/>
        <v>0.4294476294515514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4.6527814499795601E-2</v>
      </c>
      <c r="C141" s="271">
        <f t="shared" si="15"/>
        <v>4.5763304470937925E-2</v>
      </c>
      <c r="D141" s="271">
        <f t="shared" si="15"/>
        <v>4.9630124698572621E-2</v>
      </c>
      <c r="E141" s="271">
        <f t="shared" si="15"/>
        <v>4.6643551412233822E-2</v>
      </c>
      <c r="F141" s="271">
        <f t="shared" si="15"/>
        <v>4.5019875949814228E-2</v>
      </c>
      <c r="G141" s="271">
        <f t="shared" si="15"/>
        <v>4.5370192327536467E-2</v>
      </c>
      <c r="H141" s="271">
        <f t="shared" si="15"/>
        <v>4.5611355111939332E-2</v>
      </c>
      <c r="I141" s="271">
        <f t="shared" si="15"/>
        <v>4.57362167547068E-2</v>
      </c>
      <c r="J141" s="271">
        <f t="shared" si="15"/>
        <v>4.823229793028086E-2</v>
      </c>
      <c r="K141" s="271">
        <f t="shared" si="15"/>
        <v>4.774359038063046E-2</v>
      </c>
      <c r="L141" s="271">
        <f t="shared" si="15"/>
        <v>4.599868004539924E-2</v>
      </c>
      <c r="M141" s="271">
        <f t="shared" si="15"/>
        <v>4.573455066478975E-2</v>
      </c>
      <c r="N141" s="271">
        <f t="shared" si="15"/>
        <v>4.613787520581733E-2</v>
      </c>
      <c r="O141" s="271">
        <f t="shared" si="15"/>
        <v>5.15663884947343E-2</v>
      </c>
      <c r="P141" s="271">
        <f t="shared" si="15"/>
        <v>4.7995268387014178E-2</v>
      </c>
      <c r="Q141" s="271">
        <f t="shared" si="15"/>
        <v>4.4703734637201217E-2</v>
      </c>
      <c r="R141" s="271">
        <f t="shared" si="15"/>
        <v>4.6278367632476947E-2</v>
      </c>
      <c r="S141" s="271">
        <f t="shared" si="15"/>
        <v>4.5887052869011825E-2</v>
      </c>
      <c r="T141" s="271">
        <f t="shared" si="15"/>
        <v>4.6074590238004788E-2</v>
      </c>
      <c r="U141" s="271">
        <f t="shared" si="15"/>
        <v>4.5325046628622204E-2</v>
      </c>
      <c r="V141" s="271">
        <f t="shared" si="15"/>
        <v>4.2985915972472484E-2</v>
      </c>
      <c r="W141" s="271">
        <f t="shared" si="15"/>
        <v>4.4249690143828097E-2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4.4755682091722072E-2</v>
      </c>
      <c r="C142" s="320">
        <f t="shared" si="16"/>
        <v>4.3860137291119337E-2</v>
      </c>
      <c r="D142" s="320">
        <f t="shared" si="16"/>
        <v>4.7773844477744874E-2</v>
      </c>
      <c r="E142" s="320">
        <f t="shared" si="16"/>
        <v>4.5035708501545674E-2</v>
      </c>
      <c r="F142" s="320">
        <f t="shared" si="16"/>
        <v>4.3436123048553175E-2</v>
      </c>
      <c r="G142" s="320">
        <f t="shared" si="16"/>
        <v>4.3764764884340411E-2</v>
      </c>
      <c r="H142" s="320">
        <f t="shared" si="16"/>
        <v>4.3896782366450005E-2</v>
      </c>
      <c r="I142" s="320">
        <f t="shared" si="16"/>
        <v>4.4377003637384539E-2</v>
      </c>
      <c r="J142" s="320">
        <f t="shared" si="16"/>
        <v>4.6948088207040869E-2</v>
      </c>
      <c r="K142" s="320">
        <f t="shared" si="16"/>
        <v>4.6481072192996957E-2</v>
      </c>
      <c r="L142" s="320">
        <f t="shared" si="16"/>
        <v>4.4726890853043995E-2</v>
      </c>
      <c r="M142" s="320">
        <f t="shared" si="16"/>
        <v>4.4404474138951343E-2</v>
      </c>
      <c r="N142" s="320">
        <f t="shared" si="16"/>
        <v>4.4822888865735197E-2</v>
      </c>
      <c r="O142" s="320">
        <f t="shared" si="16"/>
        <v>5.030887997013777E-2</v>
      </c>
      <c r="P142" s="320">
        <f t="shared" si="16"/>
        <v>4.6737737448392325E-2</v>
      </c>
      <c r="Q142" s="320">
        <f t="shared" si="16"/>
        <v>4.3426295277077857E-2</v>
      </c>
      <c r="R142" s="320">
        <f t="shared" si="16"/>
        <v>4.5008580896306841E-2</v>
      </c>
      <c r="S142" s="320">
        <f t="shared" si="16"/>
        <v>4.4623285121777309E-2</v>
      </c>
      <c r="T142" s="320">
        <f t="shared" si="16"/>
        <v>4.4810880887552043E-2</v>
      </c>
      <c r="U142" s="320">
        <f t="shared" si="16"/>
        <v>4.405538483467851E-2</v>
      </c>
      <c r="V142" s="320">
        <f t="shared" si="16"/>
        <v>4.1719038979233659E-2</v>
      </c>
      <c r="W142" s="320">
        <f t="shared" si="16"/>
        <v>4.2976014760943079E-2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1.7721324080735277E-3</v>
      </c>
      <c r="C143" s="328">
        <f t="shared" si="17"/>
        <v>1.9031671798185892E-3</v>
      </c>
      <c r="D143" s="328">
        <f t="shared" si="17"/>
        <v>1.8562802208277509E-3</v>
      </c>
      <c r="E143" s="328">
        <f t="shared" si="17"/>
        <v>1.6078429106881472E-3</v>
      </c>
      <c r="F143" s="328">
        <f t="shared" si="17"/>
        <v>1.5837529012610494E-3</v>
      </c>
      <c r="G143" s="328">
        <f t="shared" si="17"/>
        <v>1.605427443196051E-3</v>
      </c>
      <c r="H143" s="328">
        <f t="shared" si="17"/>
        <v>1.7145727454893249E-3</v>
      </c>
      <c r="I143" s="328">
        <f t="shared" si="17"/>
        <v>1.359213117322263E-3</v>
      </c>
      <c r="J143" s="328">
        <f t="shared" si="17"/>
        <v>1.2842097232399873E-3</v>
      </c>
      <c r="K143" s="328">
        <f t="shared" si="17"/>
        <v>1.2625181876335016E-3</v>
      </c>
      <c r="L143" s="328">
        <f t="shared" si="17"/>
        <v>1.271789192355251E-3</v>
      </c>
      <c r="M143" s="328">
        <f t="shared" si="17"/>
        <v>1.3300765258384051E-3</v>
      </c>
      <c r="N143" s="328">
        <f t="shared" si="17"/>
        <v>1.3149863400821293E-3</v>
      </c>
      <c r="O143" s="328">
        <f t="shared" si="17"/>
        <v>1.2575085245965323E-3</v>
      </c>
      <c r="P143" s="328">
        <f t="shared" si="17"/>
        <v>1.2575309386218501E-3</v>
      </c>
      <c r="Q143" s="328">
        <f t="shared" si="17"/>
        <v>1.2774393601233606E-3</v>
      </c>
      <c r="R143" s="328">
        <f t="shared" si="17"/>
        <v>1.2697867361701021E-3</v>
      </c>
      <c r="S143" s="328">
        <f t="shared" si="17"/>
        <v>1.263767747234512E-3</v>
      </c>
      <c r="T143" s="328">
        <f t="shared" si="17"/>
        <v>1.2637093504527363E-3</v>
      </c>
      <c r="U143" s="328">
        <f t="shared" si="17"/>
        <v>1.2696617939436899E-3</v>
      </c>
      <c r="V143" s="328">
        <f t="shared" si="17"/>
        <v>1.266876993238827E-3</v>
      </c>
      <c r="W143" s="328">
        <f t="shared" si="17"/>
        <v>1.2736753828850181E-3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1.0000000000000002</v>
      </c>
      <c r="C146" s="234">
        <f t="shared" si="18"/>
        <v>1.0000000000000002</v>
      </c>
      <c r="D146" s="234">
        <f t="shared" si="18"/>
        <v>0.99999999999999989</v>
      </c>
      <c r="E146" s="234">
        <f t="shared" si="18"/>
        <v>1.0000000000000002</v>
      </c>
      <c r="F146" s="234">
        <f t="shared" si="18"/>
        <v>1.0000000000000002</v>
      </c>
      <c r="G146" s="234">
        <f t="shared" si="18"/>
        <v>1</v>
      </c>
      <c r="H146" s="234">
        <f t="shared" si="18"/>
        <v>0.99999999999999989</v>
      </c>
      <c r="I146" s="234">
        <f t="shared" si="18"/>
        <v>0.99999999999999967</v>
      </c>
      <c r="J146" s="234">
        <f t="shared" si="18"/>
        <v>1.0000000000000004</v>
      </c>
      <c r="K146" s="234">
        <f t="shared" si="18"/>
        <v>0.99999999999999933</v>
      </c>
      <c r="L146" s="234">
        <f t="shared" si="18"/>
        <v>0.99999999999999956</v>
      </c>
      <c r="M146" s="234">
        <f t="shared" si="18"/>
        <v>0.99999999999999978</v>
      </c>
      <c r="N146" s="234">
        <f t="shared" si="18"/>
        <v>1</v>
      </c>
      <c r="O146" s="234">
        <f t="shared" si="18"/>
        <v>1</v>
      </c>
      <c r="P146" s="234">
        <f t="shared" si="18"/>
        <v>0.99999999999999978</v>
      </c>
      <c r="Q146" s="234">
        <f t="shared" si="18"/>
        <v>0.99999999999999989</v>
      </c>
      <c r="R146" s="234">
        <f t="shared" si="18"/>
        <v>1.0000000000000002</v>
      </c>
      <c r="S146" s="234">
        <f t="shared" si="18"/>
        <v>1.0000000000000002</v>
      </c>
      <c r="T146" s="234">
        <f t="shared" si="18"/>
        <v>1</v>
      </c>
      <c r="U146" s="234">
        <f t="shared" si="18"/>
        <v>1.0000000000000004</v>
      </c>
      <c r="V146" s="234">
        <f t="shared" si="18"/>
        <v>0.99999999999999989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6.3797016859340845E-3</v>
      </c>
      <c r="C147" s="268">
        <f t="shared" si="19"/>
        <v>6.37715333680263E-3</v>
      </c>
      <c r="D147" s="268">
        <f t="shared" si="19"/>
        <v>6.3658789655112102E-3</v>
      </c>
      <c r="E147" s="268">
        <f t="shared" si="19"/>
        <v>6.3755426156274142E-3</v>
      </c>
      <c r="F147" s="268">
        <f t="shared" si="19"/>
        <v>6.3781637726930988E-3</v>
      </c>
      <c r="G147" s="268">
        <f t="shared" si="19"/>
        <v>6.3778847464050648E-3</v>
      </c>
      <c r="H147" s="268">
        <f t="shared" si="19"/>
        <v>6.3816008300965898E-3</v>
      </c>
      <c r="I147" s="268">
        <f t="shared" si="19"/>
        <v>6.3861815988177596E-3</v>
      </c>
      <c r="J147" s="268">
        <f t="shared" si="19"/>
        <v>6.3849518812824999E-3</v>
      </c>
      <c r="K147" s="268">
        <f t="shared" si="19"/>
        <v>6.3821801415143179E-3</v>
      </c>
      <c r="L147" s="268">
        <f t="shared" si="19"/>
        <v>6.3840912282082125E-3</v>
      </c>
      <c r="M147" s="268">
        <f t="shared" si="19"/>
        <v>6.3861451313581398E-3</v>
      </c>
      <c r="N147" s="268">
        <f t="shared" si="19"/>
        <v>6.3825933764388052E-3</v>
      </c>
      <c r="O147" s="268">
        <f t="shared" si="19"/>
        <v>6.3666120527061301E-3</v>
      </c>
      <c r="P147" s="268">
        <f t="shared" si="19"/>
        <v>6.3734685654639441E-3</v>
      </c>
      <c r="Q147" s="268">
        <f t="shared" si="19"/>
        <v>6.3147778730194698E-3</v>
      </c>
      <c r="R147" s="268">
        <f t="shared" si="19"/>
        <v>6.3739817131304652E-3</v>
      </c>
      <c r="S147" s="268">
        <f t="shared" si="19"/>
        <v>6.3756930375228763E-3</v>
      </c>
      <c r="T147" s="268">
        <f t="shared" si="19"/>
        <v>6.3715054170885316E-3</v>
      </c>
      <c r="U147" s="268">
        <f t="shared" si="19"/>
        <v>6.3734269529651354E-3</v>
      </c>
      <c r="V147" s="268">
        <f t="shared" si="19"/>
        <v>6.3762498945740343E-3</v>
      </c>
      <c r="W147" s="268">
        <f t="shared" si="19"/>
        <v>6.3734675428773107E-3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1.8542396742126357E-3</v>
      </c>
      <c r="C148" s="269">
        <f t="shared" si="20"/>
        <v>1.8534990047744848E-3</v>
      </c>
      <c r="D148" s="269">
        <f t="shared" si="20"/>
        <v>1.8502221452002441E-3</v>
      </c>
      <c r="E148" s="269">
        <f t="shared" si="20"/>
        <v>1.8530308538711648E-3</v>
      </c>
      <c r="F148" s="269">
        <f t="shared" si="20"/>
        <v>1.8537926847000655E-3</v>
      </c>
      <c r="G148" s="269">
        <f t="shared" si="20"/>
        <v>1.8537115866113327E-3</v>
      </c>
      <c r="H148" s="269">
        <f t="shared" si="20"/>
        <v>1.8547916543249553E-3</v>
      </c>
      <c r="I148" s="269">
        <f t="shared" si="20"/>
        <v>1.8561230399475634E-3</v>
      </c>
      <c r="J148" s="269">
        <f t="shared" si="20"/>
        <v>1.8557656265206972E-3</v>
      </c>
      <c r="K148" s="269">
        <f t="shared" si="20"/>
        <v>1.8549600293160367E-3</v>
      </c>
      <c r="L148" s="269">
        <f t="shared" si="20"/>
        <v>1.8555154804865031E-3</v>
      </c>
      <c r="M148" s="269">
        <f t="shared" si="20"/>
        <v>1.8561124407982963E-3</v>
      </c>
      <c r="N148" s="269">
        <f t="shared" si="20"/>
        <v>1.8550801347111594E-3</v>
      </c>
      <c r="O148" s="269">
        <f t="shared" si="20"/>
        <v>1.8504352146239251E-3</v>
      </c>
      <c r="P148" s="269">
        <f t="shared" si="20"/>
        <v>1.8524280378950043E-3</v>
      </c>
      <c r="Q148" s="269">
        <f t="shared" si="20"/>
        <v>1.8549924048977759E-3</v>
      </c>
      <c r="R148" s="269">
        <f t="shared" si="20"/>
        <v>1.8525771826056569E-3</v>
      </c>
      <c r="S148" s="269">
        <f t="shared" si="20"/>
        <v>1.8530745735088796E-3</v>
      </c>
      <c r="T148" s="269">
        <f t="shared" si="20"/>
        <v>1.8518574551650833E-3</v>
      </c>
      <c r="U148" s="269">
        <f t="shared" si="20"/>
        <v>1.8524159433567285E-3</v>
      </c>
      <c r="V148" s="269">
        <f t="shared" si="20"/>
        <v>1.8532364222108972E-3</v>
      </c>
      <c r="W148" s="269">
        <f t="shared" si="20"/>
        <v>1.8524277406835063E-3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1.1004500896464681E-2</v>
      </c>
      <c r="C149" s="269">
        <f t="shared" si="21"/>
        <v>1.0767725345179247E-2</v>
      </c>
      <c r="D149" s="269">
        <f t="shared" si="21"/>
        <v>1.1696633863485855E-2</v>
      </c>
      <c r="E149" s="269">
        <f t="shared" si="21"/>
        <v>1.1116815835232753E-2</v>
      </c>
      <c r="F149" s="269">
        <f t="shared" si="21"/>
        <v>1.074918303823893E-2</v>
      </c>
      <c r="G149" s="269">
        <f t="shared" si="21"/>
        <v>1.0824620216691245E-2</v>
      </c>
      <c r="H149" s="269">
        <f t="shared" si="21"/>
        <v>1.0832251165306672E-2</v>
      </c>
      <c r="I149" s="269">
        <f t="shared" si="21"/>
        <v>1.1007014884024576E-2</v>
      </c>
      <c r="J149" s="269">
        <f t="shared" si="21"/>
        <v>1.1672950603657554E-2</v>
      </c>
      <c r="K149" s="269">
        <f t="shared" si="21"/>
        <v>1.1526422498214435E-2</v>
      </c>
      <c r="L149" s="269">
        <f t="shared" si="21"/>
        <v>1.1114139707539957E-2</v>
      </c>
      <c r="M149" s="269">
        <f t="shared" si="21"/>
        <v>1.1021406408681001E-2</v>
      </c>
      <c r="N149" s="269">
        <f t="shared" si="21"/>
        <v>1.1121311822651317E-2</v>
      </c>
      <c r="O149" s="269">
        <f t="shared" si="21"/>
        <v>1.24184441729875E-2</v>
      </c>
      <c r="P149" s="269">
        <f t="shared" si="21"/>
        <v>1.1579924737887713E-2</v>
      </c>
      <c r="Q149" s="269">
        <f t="shared" si="21"/>
        <v>1.0680812215402102E-2</v>
      </c>
      <c r="R149" s="269">
        <f t="shared" si="21"/>
        <v>1.137659221619905E-2</v>
      </c>
      <c r="S149" s="269">
        <f t="shared" si="21"/>
        <v>1.1237394454837549E-2</v>
      </c>
      <c r="T149" s="269">
        <f t="shared" si="21"/>
        <v>1.1244237356059844E-2</v>
      </c>
      <c r="U149" s="269">
        <f t="shared" si="21"/>
        <v>1.1052590663599812E-2</v>
      </c>
      <c r="V149" s="269">
        <f t="shared" si="21"/>
        <v>1.0715466646521151E-2</v>
      </c>
      <c r="W149" s="269">
        <f t="shared" si="21"/>
        <v>1.101683581845991E-2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5.2035759202222372E-3</v>
      </c>
      <c r="C150" s="269">
        <f t="shared" si="22"/>
        <v>5.2014973703417636E-3</v>
      </c>
      <c r="D150" s="269">
        <f t="shared" si="22"/>
        <v>5.1923014784559388E-3</v>
      </c>
      <c r="E150" s="269">
        <f t="shared" si="22"/>
        <v>5.200183592623908E-3</v>
      </c>
      <c r="F150" s="269">
        <f t="shared" si="22"/>
        <v>5.2023215279791285E-3</v>
      </c>
      <c r="G150" s="269">
        <f t="shared" si="22"/>
        <v>5.2020939414014165E-3</v>
      </c>
      <c r="H150" s="269">
        <f t="shared" si="22"/>
        <v>5.2051249488946644E-3</v>
      </c>
      <c r="I150" s="269">
        <f t="shared" si="22"/>
        <v>5.2088612329698504E-3</v>
      </c>
      <c r="J150" s="269">
        <f t="shared" si="22"/>
        <v>5.2078582192130697E-3</v>
      </c>
      <c r="K150" s="269">
        <f t="shared" si="22"/>
        <v>5.2055974617317841E-3</v>
      </c>
      <c r="L150" s="269">
        <f t="shared" si="22"/>
        <v>5.2071562312779752E-3</v>
      </c>
      <c r="M150" s="269">
        <f t="shared" si="22"/>
        <v>5.2088314884450896E-3</v>
      </c>
      <c r="N150" s="269">
        <f t="shared" si="22"/>
        <v>5.2059345149998376E-3</v>
      </c>
      <c r="O150" s="269">
        <f t="shared" si="22"/>
        <v>5.1928994178366003E-3</v>
      </c>
      <c r="P150" s="269">
        <f t="shared" si="22"/>
        <v>5.1984919026328612E-3</v>
      </c>
      <c r="Q150" s="269">
        <f t="shared" si="22"/>
        <v>5.2056883177305441E-3</v>
      </c>
      <c r="R150" s="269">
        <f t="shared" si="22"/>
        <v>5.1989104492942062E-3</v>
      </c>
      <c r="S150" s="269">
        <f t="shared" si="22"/>
        <v>5.2003062835884132E-3</v>
      </c>
      <c r="T150" s="269">
        <f t="shared" si="22"/>
        <v>5.1968906692026768E-3</v>
      </c>
      <c r="U150" s="269">
        <f t="shared" si="22"/>
        <v>5.1984579615792729E-3</v>
      </c>
      <c r="V150" s="269">
        <f t="shared" si="22"/>
        <v>5.2007604816191478E-3</v>
      </c>
      <c r="W150" s="269">
        <f t="shared" si="22"/>
        <v>5.1984910685645225E-3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1.0549428539043006E-2</v>
      </c>
      <c r="C151" s="270">
        <f t="shared" si="23"/>
        <v>1.0499582635701615E-2</v>
      </c>
      <c r="D151" s="270">
        <f t="shared" si="23"/>
        <v>1.0587429341819707E-2</v>
      </c>
      <c r="E151" s="270">
        <f t="shared" si="23"/>
        <v>1.058234184676427E-2</v>
      </c>
      <c r="F151" s="270">
        <f t="shared" si="23"/>
        <v>1.0560675734654469E-2</v>
      </c>
      <c r="G151" s="270">
        <f t="shared" si="23"/>
        <v>1.0561773567213596E-2</v>
      </c>
      <c r="H151" s="270">
        <f t="shared" si="23"/>
        <v>1.0550119142585078E-2</v>
      </c>
      <c r="I151" s="270">
        <f t="shared" si="23"/>
        <v>1.0632221559601449E-2</v>
      </c>
      <c r="J151" s="270">
        <f t="shared" si="23"/>
        <v>1.0708663576299496E-2</v>
      </c>
      <c r="K151" s="270">
        <f t="shared" si="23"/>
        <v>1.0695937381266393E-2</v>
      </c>
      <c r="L151" s="270">
        <f t="shared" si="23"/>
        <v>1.0652856151450745E-2</v>
      </c>
      <c r="M151" s="270">
        <f t="shared" si="23"/>
        <v>1.0636300338683189E-2</v>
      </c>
      <c r="N151" s="270">
        <f t="shared" si="23"/>
        <v>1.0644579209331432E-2</v>
      </c>
      <c r="O151" s="270">
        <f t="shared" si="23"/>
        <v>1.0791671314919885E-2</v>
      </c>
      <c r="P151" s="270">
        <f t="shared" si="23"/>
        <v>1.0681303471921283E-2</v>
      </c>
      <c r="Q151" s="270">
        <f t="shared" si="23"/>
        <v>1.0622258873157786E-2</v>
      </c>
      <c r="R151" s="270">
        <f t="shared" si="23"/>
        <v>1.0658173997314307E-2</v>
      </c>
      <c r="S151" s="270">
        <f t="shared" si="23"/>
        <v>1.064789248283732E-2</v>
      </c>
      <c r="T151" s="270">
        <f t="shared" si="23"/>
        <v>1.0640121208323668E-2</v>
      </c>
      <c r="U151" s="270">
        <f t="shared" si="23"/>
        <v>1.0624228911077338E-2</v>
      </c>
      <c r="V151" s="270">
        <f t="shared" si="23"/>
        <v>1.0597351682717736E-2</v>
      </c>
      <c r="W151" s="270">
        <f t="shared" si="23"/>
        <v>1.0627340487230179E-2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3.9854931183737972E-2</v>
      </c>
      <c r="C152" s="271">
        <f t="shared" si="24"/>
        <v>3.8997402669609306E-2</v>
      </c>
      <c r="D152" s="271">
        <f t="shared" si="24"/>
        <v>4.2361624765769199E-2</v>
      </c>
      <c r="E152" s="271">
        <f t="shared" si="24"/>
        <v>4.0261701485964474E-2</v>
      </c>
      <c r="F152" s="271">
        <f t="shared" si="24"/>
        <v>3.8930248114028218E-2</v>
      </c>
      <c r="G152" s="271">
        <f t="shared" si="24"/>
        <v>3.9203458465338029E-2</v>
      </c>
      <c r="H152" s="271">
        <f t="shared" si="24"/>
        <v>3.9231095423596839E-2</v>
      </c>
      <c r="I152" s="271">
        <f t="shared" si="24"/>
        <v>3.9864036076557655E-2</v>
      </c>
      <c r="J152" s="271">
        <f t="shared" si="24"/>
        <v>4.2275851253681399E-2</v>
      </c>
      <c r="K152" s="271">
        <f t="shared" si="24"/>
        <v>4.1745171342446603E-2</v>
      </c>
      <c r="L152" s="271">
        <f t="shared" si="24"/>
        <v>4.0252009371252645E-2</v>
      </c>
      <c r="M152" s="271">
        <f t="shared" si="24"/>
        <v>3.9916157770236195E-2</v>
      </c>
      <c r="N152" s="271">
        <f t="shared" si="24"/>
        <v>4.0277984575116436E-2</v>
      </c>
      <c r="O152" s="271">
        <f t="shared" si="24"/>
        <v>4.4975800591057435E-2</v>
      </c>
      <c r="P152" s="271">
        <f t="shared" si="24"/>
        <v>4.1938940064937182E-2</v>
      </c>
      <c r="Q152" s="271">
        <f t="shared" si="24"/>
        <v>3.8796920848137371E-2</v>
      </c>
      <c r="R152" s="271">
        <f t="shared" si="24"/>
        <v>4.1202531959239175E-2</v>
      </c>
      <c r="S152" s="271">
        <f t="shared" si="24"/>
        <v>4.0698400308727421E-2</v>
      </c>
      <c r="T152" s="271">
        <f t="shared" si="24"/>
        <v>4.0733905085059488E-2</v>
      </c>
      <c r="U152" s="271">
        <f t="shared" si="24"/>
        <v>4.0029097588724874E-2</v>
      </c>
      <c r="V152" s="271">
        <f t="shared" si="24"/>
        <v>3.8808137671735667E-2</v>
      </c>
      <c r="W152" s="271">
        <f t="shared" si="24"/>
        <v>3.9899604492586914E-2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0.133181863295983</v>
      </c>
      <c r="C153" s="271">
        <f t="shared" si="25"/>
        <v>0.13565897560401685</v>
      </c>
      <c r="D153" s="271">
        <f t="shared" si="25"/>
        <v>0.13375144979689008</v>
      </c>
      <c r="E153" s="271">
        <f t="shared" si="25"/>
        <v>0.13067234023550503</v>
      </c>
      <c r="F153" s="271">
        <f t="shared" si="25"/>
        <v>0.13090595046716857</v>
      </c>
      <c r="G153" s="271">
        <f t="shared" si="25"/>
        <v>0.13123035834726546</v>
      </c>
      <c r="H153" s="271">
        <f t="shared" si="25"/>
        <v>0.13299451570127732</v>
      </c>
      <c r="I153" s="271">
        <f t="shared" si="25"/>
        <v>0.12649408338671256</v>
      </c>
      <c r="J153" s="271">
        <f t="shared" si="25"/>
        <v>0.12428099258155915</v>
      </c>
      <c r="K153" s="271">
        <f t="shared" si="25"/>
        <v>0.12423495238982432</v>
      </c>
      <c r="L153" s="271">
        <f t="shared" si="25"/>
        <v>0.12505598478342458</v>
      </c>
      <c r="M153" s="271">
        <f t="shared" si="25"/>
        <v>0.1260389930736891</v>
      </c>
      <c r="N153" s="271">
        <f t="shared" si="25"/>
        <v>0.12558656557469181</v>
      </c>
      <c r="O153" s="271">
        <f t="shared" si="25"/>
        <v>0.12273031081430406</v>
      </c>
      <c r="P153" s="271">
        <f t="shared" si="25"/>
        <v>0.12384754086921276</v>
      </c>
      <c r="Q153" s="271">
        <f t="shared" si="25"/>
        <v>0.12582744909476609</v>
      </c>
      <c r="R153" s="271">
        <f t="shared" si="25"/>
        <v>0.12471788718928407</v>
      </c>
      <c r="S153" s="271">
        <f t="shared" si="25"/>
        <v>0.12451634831398722</v>
      </c>
      <c r="T153" s="271">
        <f t="shared" si="25"/>
        <v>0.12456663328043018</v>
      </c>
      <c r="U153" s="271">
        <f t="shared" si="25"/>
        <v>0.12549945449333857</v>
      </c>
      <c r="V153" s="271">
        <f t="shared" si="25"/>
        <v>0.12610416544131245</v>
      </c>
      <c r="W153" s="271">
        <f t="shared" si="25"/>
        <v>0.12563659593225734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9.8855804850082385E-2</v>
      </c>
      <c r="C154" s="320">
        <f t="shared" si="26"/>
        <v>9.8850347058261914E-2</v>
      </c>
      <c r="D154" s="320">
        <f t="shared" si="26"/>
        <v>9.7947599665409613E-2</v>
      </c>
      <c r="E154" s="320">
        <f t="shared" si="26"/>
        <v>9.9407861799638453E-2</v>
      </c>
      <c r="F154" s="320">
        <f t="shared" si="26"/>
        <v>0.10003205692580371</v>
      </c>
      <c r="G154" s="320">
        <f t="shared" si="26"/>
        <v>9.9950717368345515E-2</v>
      </c>
      <c r="H154" s="320">
        <f t="shared" si="26"/>
        <v>9.9664158973299291E-2</v>
      </c>
      <c r="I154" s="320">
        <f t="shared" si="26"/>
        <v>9.9939701767639028E-2</v>
      </c>
      <c r="J154" s="320">
        <f t="shared" si="26"/>
        <v>9.9238890018533296E-2</v>
      </c>
      <c r="K154" s="320">
        <f t="shared" si="26"/>
        <v>9.9575803871391019E-2</v>
      </c>
      <c r="L154" s="320">
        <f t="shared" si="26"/>
        <v>0.1001646831155468</v>
      </c>
      <c r="M154" s="320">
        <f t="shared" si="26"/>
        <v>0.10003580034958935</v>
      </c>
      <c r="N154" s="320">
        <f t="shared" si="26"/>
        <v>9.9888306340257624E-2</v>
      </c>
      <c r="O154" s="320">
        <f t="shared" si="26"/>
        <v>9.8282051704810469E-2</v>
      </c>
      <c r="P154" s="320">
        <f t="shared" si="26"/>
        <v>9.9307868983452355E-2</v>
      </c>
      <c r="Q154" s="320">
        <f t="shared" si="26"/>
        <v>0.10076412396788445</v>
      </c>
      <c r="R154" s="320">
        <f t="shared" si="26"/>
        <v>9.9872570109270586E-2</v>
      </c>
      <c r="S154" s="320">
        <f t="shared" si="26"/>
        <v>9.9845727694450284E-2</v>
      </c>
      <c r="T154" s="320">
        <f t="shared" si="26"/>
        <v>9.9885298164997152E-2</v>
      </c>
      <c r="U154" s="320">
        <f t="shared" si="26"/>
        <v>0.10062835004841504</v>
      </c>
      <c r="V154" s="320">
        <f t="shared" si="26"/>
        <v>0.10110966244620666</v>
      </c>
      <c r="W154" s="320">
        <f t="shared" si="26"/>
        <v>0.1007307796905406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3.4326058445900615E-2</v>
      </c>
      <c r="C155" s="320">
        <f t="shared" si="27"/>
        <v>3.680862854575493E-2</v>
      </c>
      <c r="D155" s="320">
        <f t="shared" si="27"/>
        <v>3.580385013148045E-2</v>
      </c>
      <c r="E155" s="320">
        <f t="shared" si="27"/>
        <v>3.1264478435866563E-2</v>
      </c>
      <c r="F155" s="320">
        <f t="shared" si="27"/>
        <v>3.0873893541364876E-2</v>
      </c>
      <c r="G155" s="320">
        <f t="shared" si="27"/>
        <v>3.1279640978919936E-2</v>
      </c>
      <c r="H155" s="320">
        <f t="shared" si="27"/>
        <v>3.3330356727978031E-2</v>
      </c>
      <c r="I155" s="320">
        <f t="shared" si="27"/>
        <v>2.6554381619073534E-2</v>
      </c>
      <c r="J155" s="320">
        <f t="shared" si="27"/>
        <v>2.5042102563025862E-2</v>
      </c>
      <c r="K155" s="320">
        <f t="shared" si="27"/>
        <v>2.4659148518433299E-2</v>
      </c>
      <c r="L155" s="320">
        <f t="shared" si="27"/>
        <v>2.4891301667877785E-2</v>
      </c>
      <c r="M155" s="320">
        <f t="shared" si="27"/>
        <v>2.6003192724099747E-2</v>
      </c>
      <c r="N155" s="320">
        <f t="shared" si="27"/>
        <v>2.5698259234434175E-2</v>
      </c>
      <c r="O155" s="320">
        <f t="shared" si="27"/>
        <v>2.4448259109493616E-2</v>
      </c>
      <c r="P155" s="320">
        <f t="shared" si="27"/>
        <v>2.4539671885760395E-2</v>
      </c>
      <c r="Q155" s="320">
        <f t="shared" si="27"/>
        <v>2.5063325126881648E-2</v>
      </c>
      <c r="R155" s="320">
        <f t="shared" si="27"/>
        <v>2.4845317080013491E-2</v>
      </c>
      <c r="S155" s="320">
        <f t="shared" si="27"/>
        <v>2.4670620619536929E-2</v>
      </c>
      <c r="T155" s="320">
        <f t="shared" si="27"/>
        <v>2.4681335115433006E-2</v>
      </c>
      <c r="U155" s="320">
        <f t="shared" si="27"/>
        <v>2.4871104444923513E-2</v>
      </c>
      <c r="V155" s="320">
        <f t="shared" si="27"/>
        <v>2.499450299510577E-2</v>
      </c>
      <c r="W155" s="320">
        <f t="shared" si="27"/>
        <v>2.4905816241716734E-2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0.6961989384574454</v>
      </c>
      <c r="C157" s="271">
        <f t="shared" si="29"/>
        <v>0.69573521733080901</v>
      </c>
      <c r="D157" s="271">
        <f t="shared" si="29"/>
        <v>0.69041773031624298</v>
      </c>
      <c r="E157" s="271">
        <f t="shared" si="29"/>
        <v>0.69744547967555093</v>
      </c>
      <c r="F157" s="271">
        <f t="shared" si="29"/>
        <v>0.69991150755941711</v>
      </c>
      <c r="G157" s="271">
        <f t="shared" si="29"/>
        <v>0.69900957592258839</v>
      </c>
      <c r="H157" s="271">
        <f t="shared" si="29"/>
        <v>0.69734788770658984</v>
      </c>
      <c r="I157" s="271">
        <f t="shared" si="29"/>
        <v>0.70215807534942543</v>
      </c>
      <c r="J157" s="271">
        <f t="shared" si="29"/>
        <v>0.69919390036814311</v>
      </c>
      <c r="K157" s="271">
        <f t="shared" si="29"/>
        <v>0.70027835582881248</v>
      </c>
      <c r="L157" s="271">
        <f t="shared" si="29"/>
        <v>0.70256847765385821</v>
      </c>
      <c r="M157" s="271">
        <f t="shared" si="29"/>
        <v>0.70243611956144014</v>
      </c>
      <c r="N157" s="271">
        <f t="shared" si="29"/>
        <v>0.7021460156541105</v>
      </c>
      <c r="O157" s="271">
        <f t="shared" si="29"/>
        <v>0.69508429438779284</v>
      </c>
      <c r="P157" s="271">
        <f t="shared" si="29"/>
        <v>0.70040811883887466</v>
      </c>
      <c r="Q157" s="271">
        <f t="shared" si="29"/>
        <v>0.70452671634168962</v>
      </c>
      <c r="R157" s="271">
        <f t="shared" si="29"/>
        <v>0.70092021824234818</v>
      </c>
      <c r="S157" s="271">
        <f t="shared" si="29"/>
        <v>0.70229295759010568</v>
      </c>
      <c r="T157" s="271">
        <f t="shared" si="29"/>
        <v>0.70215895424847352</v>
      </c>
      <c r="U157" s="271">
        <f t="shared" si="29"/>
        <v>0.70242275728003678</v>
      </c>
      <c r="V157" s="271">
        <f t="shared" si="29"/>
        <v>0.70435115633846046</v>
      </c>
      <c r="W157" s="271">
        <f t="shared" si="29"/>
        <v>0.70251987090490697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0.65340617482692553</v>
      </c>
      <c r="C158" s="320">
        <f t="shared" si="30"/>
        <v>0.65386319334082099</v>
      </c>
      <c r="D158" s="320">
        <f t="shared" si="30"/>
        <v>0.64493349682831735</v>
      </c>
      <c r="E158" s="320">
        <f t="shared" si="30"/>
        <v>0.65421596142325411</v>
      </c>
      <c r="F158" s="320">
        <f t="shared" si="30"/>
        <v>0.65811158829871452</v>
      </c>
      <c r="G158" s="320">
        <f t="shared" si="30"/>
        <v>0.65691630711547422</v>
      </c>
      <c r="H158" s="320">
        <f t="shared" si="30"/>
        <v>0.65522494473401838</v>
      </c>
      <c r="I158" s="320">
        <f t="shared" si="30"/>
        <v>0.65935553567577243</v>
      </c>
      <c r="J158" s="320">
        <f t="shared" si="30"/>
        <v>0.65380176302790904</v>
      </c>
      <c r="K158" s="320">
        <f t="shared" si="30"/>
        <v>0.65545601648672924</v>
      </c>
      <c r="L158" s="320">
        <f t="shared" si="30"/>
        <v>0.65934936595256088</v>
      </c>
      <c r="M158" s="320">
        <f t="shared" si="30"/>
        <v>0.65957761613998078</v>
      </c>
      <c r="N158" s="320">
        <f t="shared" si="30"/>
        <v>0.65889901403489881</v>
      </c>
      <c r="O158" s="320">
        <f t="shared" si="30"/>
        <v>0.64679318594468427</v>
      </c>
      <c r="P158" s="320">
        <f t="shared" si="30"/>
        <v>0.65537772747175338</v>
      </c>
      <c r="Q158" s="320">
        <f t="shared" si="30"/>
        <v>0.66246018248658955</v>
      </c>
      <c r="R158" s="320">
        <f t="shared" si="30"/>
        <v>0.6566805179407178</v>
      </c>
      <c r="S158" s="320">
        <f t="shared" si="30"/>
        <v>0.65859455007002743</v>
      </c>
      <c r="T158" s="320">
        <f t="shared" si="30"/>
        <v>0.65842242478322544</v>
      </c>
      <c r="U158" s="320">
        <f t="shared" si="30"/>
        <v>0.65944298889051656</v>
      </c>
      <c r="V158" s="320">
        <f t="shared" si="30"/>
        <v>0.6626823486651735</v>
      </c>
      <c r="W158" s="320">
        <f t="shared" si="30"/>
        <v>0.65967914095530455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4.2792763630519995E-2</v>
      </c>
      <c r="C159" s="320">
        <f t="shared" si="31"/>
        <v>4.1872023989988093E-2</v>
      </c>
      <c r="D159" s="320">
        <f t="shared" si="31"/>
        <v>4.5484233487925574E-2</v>
      </c>
      <c r="E159" s="320">
        <f t="shared" si="31"/>
        <v>4.3229518252296845E-2</v>
      </c>
      <c r="F159" s="320">
        <f t="shared" si="31"/>
        <v>4.1799919260702624E-2</v>
      </c>
      <c r="G159" s="320">
        <f t="shared" si="31"/>
        <v>4.2093268807114163E-2</v>
      </c>
      <c r="H159" s="320">
        <f t="shared" si="31"/>
        <v>4.2122942972571457E-2</v>
      </c>
      <c r="I159" s="320">
        <f t="shared" si="31"/>
        <v>4.2802539673652967E-2</v>
      </c>
      <c r="J159" s="320">
        <f t="shared" si="31"/>
        <v>4.5392137340234048E-2</v>
      </c>
      <c r="K159" s="320">
        <f t="shared" si="31"/>
        <v>4.4822339342083149E-2</v>
      </c>
      <c r="L159" s="320">
        <f t="shared" si="31"/>
        <v>4.3219111701297351E-2</v>
      </c>
      <c r="M159" s="320">
        <f t="shared" si="31"/>
        <v>4.2858503421459374E-2</v>
      </c>
      <c r="N159" s="320">
        <f t="shared" si="31"/>
        <v>4.3247001619211758E-2</v>
      </c>
      <c r="O159" s="320">
        <f t="shared" si="31"/>
        <v>4.8291108443108667E-2</v>
      </c>
      <c r="P159" s="320">
        <f t="shared" si="31"/>
        <v>4.5030391367121163E-2</v>
      </c>
      <c r="Q159" s="320">
        <f t="shared" si="31"/>
        <v>4.2066533855100091E-2</v>
      </c>
      <c r="R159" s="320">
        <f t="shared" si="31"/>
        <v>4.4239700301630325E-2</v>
      </c>
      <c r="S159" s="320">
        <f t="shared" si="31"/>
        <v>4.3698407520078197E-2</v>
      </c>
      <c r="T159" s="320">
        <f t="shared" si="31"/>
        <v>4.3736529465247996E-2</v>
      </c>
      <c r="U159" s="320">
        <f t="shared" si="31"/>
        <v>4.2979768389520133E-2</v>
      </c>
      <c r="V159" s="320">
        <f t="shared" si="31"/>
        <v>4.1668807673286935E-2</v>
      </c>
      <c r="W159" s="320">
        <f t="shared" si="31"/>
        <v>4.2840729949602398E-2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9.5772820346957097E-2</v>
      </c>
      <c r="C160" s="271">
        <f t="shared" si="32"/>
        <v>9.4908946702765118E-2</v>
      </c>
      <c r="D160" s="271">
        <f t="shared" si="32"/>
        <v>9.7776729326624831E-2</v>
      </c>
      <c r="E160" s="271">
        <f t="shared" si="32"/>
        <v>9.6492563858860181E-2</v>
      </c>
      <c r="F160" s="271">
        <f t="shared" si="32"/>
        <v>9.5508157101120567E-2</v>
      </c>
      <c r="G160" s="271">
        <f t="shared" si="32"/>
        <v>9.5736523206485374E-2</v>
      </c>
      <c r="H160" s="271">
        <f t="shared" si="32"/>
        <v>9.560261342732794E-2</v>
      </c>
      <c r="I160" s="271">
        <f t="shared" si="32"/>
        <v>9.6393402871942854E-2</v>
      </c>
      <c r="J160" s="271">
        <f t="shared" si="32"/>
        <v>9.8419065889643303E-2</v>
      </c>
      <c r="K160" s="271">
        <f t="shared" si="32"/>
        <v>9.8076422926873227E-2</v>
      </c>
      <c r="L160" s="271">
        <f t="shared" si="32"/>
        <v>9.6909769392500775E-2</v>
      </c>
      <c r="M160" s="271">
        <f t="shared" si="32"/>
        <v>9.6499933786668685E-2</v>
      </c>
      <c r="N160" s="271">
        <f t="shared" si="32"/>
        <v>9.6779935137948622E-2</v>
      </c>
      <c r="O160" s="271">
        <f t="shared" si="32"/>
        <v>0.10058953203377152</v>
      </c>
      <c r="P160" s="271">
        <f t="shared" si="32"/>
        <v>9.8119783511174646E-2</v>
      </c>
      <c r="Q160" s="271">
        <f t="shared" si="32"/>
        <v>9.6170384031199194E-2</v>
      </c>
      <c r="R160" s="271">
        <f t="shared" si="32"/>
        <v>9.7699127050585213E-2</v>
      </c>
      <c r="S160" s="271">
        <f t="shared" si="32"/>
        <v>9.717793295488486E-2</v>
      </c>
      <c r="T160" s="271">
        <f t="shared" si="32"/>
        <v>9.7235895280197104E-2</v>
      </c>
      <c r="U160" s="271">
        <f t="shared" si="32"/>
        <v>9.6947570205321965E-2</v>
      </c>
      <c r="V160" s="271">
        <f t="shared" si="32"/>
        <v>9.599347542084842E-2</v>
      </c>
      <c r="W160" s="271">
        <f t="shared" si="32"/>
        <v>9.6875366012433531E-2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5.5766082683405993E-2</v>
      </c>
      <c r="C161" s="320">
        <f t="shared" si="33"/>
        <v>5.57630038589466E-2</v>
      </c>
      <c r="D161" s="320">
        <f t="shared" si="33"/>
        <v>5.5253750145132056E-2</v>
      </c>
      <c r="E161" s="320">
        <f t="shared" si="33"/>
        <v>5.6077506514728627E-2</v>
      </c>
      <c r="F161" s="320">
        <f t="shared" si="33"/>
        <v>5.6429624602979449E-2</v>
      </c>
      <c r="G161" s="320">
        <f t="shared" si="33"/>
        <v>5.6383739705339685E-2</v>
      </c>
      <c r="H161" s="320">
        <f t="shared" si="33"/>
        <v>5.6222087699410346E-2</v>
      </c>
      <c r="I161" s="320">
        <f t="shared" si="33"/>
        <v>5.637752563525307E-2</v>
      </c>
      <c r="J161" s="320">
        <f t="shared" si="33"/>
        <v>5.5982186929494707E-2</v>
      </c>
      <c r="K161" s="320">
        <f t="shared" si="33"/>
        <v>5.6172245225050967E-2</v>
      </c>
      <c r="L161" s="320">
        <f t="shared" si="33"/>
        <v>5.6504441080114209E-2</v>
      </c>
      <c r="M161" s="320">
        <f t="shared" si="33"/>
        <v>5.6431736326015516E-2</v>
      </c>
      <c r="N161" s="320">
        <f t="shared" si="33"/>
        <v>5.6348532682767918E-2</v>
      </c>
      <c r="O161" s="320">
        <f t="shared" si="33"/>
        <v>5.5442419693785716E-2</v>
      </c>
      <c r="P161" s="320">
        <f t="shared" si="33"/>
        <v>5.6021099026431515E-2</v>
      </c>
      <c r="Q161" s="320">
        <f t="shared" si="33"/>
        <v>5.6842594901085709E-2</v>
      </c>
      <c r="R161" s="320">
        <f t="shared" si="33"/>
        <v>5.6339655632404714E-2</v>
      </c>
      <c r="S161" s="320">
        <f t="shared" si="33"/>
        <v>5.6324513412617419E-2</v>
      </c>
      <c r="T161" s="320">
        <f t="shared" si="33"/>
        <v>5.6346835724753588E-2</v>
      </c>
      <c r="U161" s="320">
        <f t="shared" si="33"/>
        <v>5.6766002741112279E-2</v>
      </c>
      <c r="V161" s="320">
        <f t="shared" si="33"/>
        <v>5.703751848075448E-2</v>
      </c>
      <c r="W161" s="320">
        <f t="shared" si="33"/>
        <v>5.682378488046836E-2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4.0006737663551104E-2</v>
      </c>
      <c r="C162" s="328">
        <f t="shared" si="34"/>
        <v>3.9145942843818525E-2</v>
      </c>
      <c r="D162" s="328">
        <f t="shared" si="34"/>
        <v>4.2522979181492788E-2</v>
      </c>
      <c r="E162" s="328">
        <f t="shared" si="34"/>
        <v>4.0415057344131568E-2</v>
      </c>
      <c r="F162" s="328">
        <f t="shared" si="34"/>
        <v>3.9078532498141111E-2</v>
      </c>
      <c r="G162" s="328">
        <f t="shared" si="34"/>
        <v>3.9352783501145676E-2</v>
      </c>
      <c r="H162" s="328">
        <f t="shared" si="34"/>
        <v>3.9380525727917601E-2</v>
      </c>
      <c r="I162" s="328">
        <f t="shared" si="34"/>
        <v>4.0015877236689791E-2</v>
      </c>
      <c r="J162" s="328">
        <f t="shared" si="34"/>
        <v>4.2436878960148597E-2</v>
      </c>
      <c r="K162" s="328">
        <f t="shared" si="34"/>
        <v>4.1904177701822247E-2</v>
      </c>
      <c r="L162" s="328">
        <f t="shared" si="34"/>
        <v>4.0405328312386551E-2</v>
      </c>
      <c r="M162" s="328">
        <f t="shared" si="34"/>
        <v>4.0068197460653161E-2</v>
      </c>
      <c r="N162" s="328">
        <f t="shared" si="34"/>
        <v>4.0431402455180711E-2</v>
      </c>
      <c r="O162" s="328">
        <f t="shared" si="34"/>
        <v>4.5147112339985807E-2</v>
      </c>
      <c r="P162" s="328">
        <f t="shared" si="34"/>
        <v>4.2098684484743132E-2</v>
      </c>
      <c r="Q162" s="328">
        <f t="shared" si="34"/>
        <v>3.9327789130113491E-2</v>
      </c>
      <c r="R162" s="328">
        <f t="shared" si="34"/>
        <v>4.1359471418180499E-2</v>
      </c>
      <c r="S162" s="328">
        <f t="shared" si="34"/>
        <v>4.0853419542267441E-2</v>
      </c>
      <c r="T162" s="328">
        <f t="shared" si="34"/>
        <v>4.0889059555443516E-2</v>
      </c>
      <c r="U162" s="328">
        <f t="shared" si="34"/>
        <v>4.0181567464209686E-2</v>
      </c>
      <c r="V162" s="328">
        <f t="shared" si="34"/>
        <v>3.895595694009394E-2</v>
      </c>
      <c r="W162" s="328">
        <f t="shared" si="34"/>
        <v>4.0051581131965164E-2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1.0000000000000002</v>
      </c>
      <c r="C165" s="234">
        <f t="shared" si="35"/>
        <v>0.99999999999999944</v>
      </c>
      <c r="D165" s="234">
        <f t="shared" si="35"/>
        <v>0.99999999999999989</v>
      </c>
      <c r="E165" s="234">
        <f t="shared" si="35"/>
        <v>0.99999999999999956</v>
      </c>
      <c r="F165" s="234">
        <f t="shared" si="35"/>
        <v>1</v>
      </c>
      <c r="G165" s="234">
        <f t="shared" si="35"/>
        <v>0.99999999999999989</v>
      </c>
      <c r="H165" s="234">
        <f t="shared" si="35"/>
        <v>1</v>
      </c>
      <c r="I165" s="234">
        <f t="shared" si="35"/>
        <v>1</v>
      </c>
      <c r="J165" s="234">
        <f t="shared" si="35"/>
        <v>1</v>
      </c>
      <c r="K165" s="234">
        <f t="shared" si="35"/>
        <v>0.99999999999999967</v>
      </c>
      <c r="L165" s="234">
        <f t="shared" si="35"/>
        <v>1.0000000000000002</v>
      </c>
      <c r="M165" s="234">
        <f t="shared" si="35"/>
        <v>0.99999999999999978</v>
      </c>
      <c r="N165" s="234">
        <f t="shared" si="35"/>
        <v>0.99999999999999978</v>
      </c>
      <c r="O165" s="234">
        <f t="shared" si="35"/>
        <v>0.99999999999999989</v>
      </c>
      <c r="P165" s="234">
        <f t="shared" si="35"/>
        <v>1</v>
      </c>
      <c r="Q165" s="234">
        <f t="shared" si="35"/>
        <v>1.0000000000000004</v>
      </c>
      <c r="R165" s="234">
        <f t="shared" si="35"/>
        <v>1.0000000000000002</v>
      </c>
      <c r="S165" s="234">
        <f t="shared" si="35"/>
        <v>1</v>
      </c>
      <c r="T165" s="234">
        <f t="shared" si="35"/>
        <v>0.99999999999999989</v>
      </c>
      <c r="U165" s="234">
        <f t="shared" si="35"/>
        <v>1</v>
      </c>
      <c r="V165" s="234">
        <f t="shared" si="35"/>
        <v>1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8.1956057275305583E-3</v>
      </c>
      <c r="C166" s="268">
        <f t="shared" si="36"/>
        <v>8.2042327844643811E-3</v>
      </c>
      <c r="D166" s="268">
        <f t="shared" si="36"/>
        <v>8.1434536100265346E-3</v>
      </c>
      <c r="E166" s="268">
        <f t="shared" si="36"/>
        <v>8.1665510265769899E-3</v>
      </c>
      <c r="F166" s="268">
        <f t="shared" si="36"/>
        <v>8.1783584807675301E-3</v>
      </c>
      <c r="G166" s="268">
        <f t="shared" si="36"/>
        <v>8.1715087280926808E-3</v>
      </c>
      <c r="H166" s="268">
        <f t="shared" si="36"/>
        <v>8.1778393734094207E-3</v>
      </c>
      <c r="I166" s="268">
        <f t="shared" si="36"/>
        <v>8.190290522061567E-3</v>
      </c>
      <c r="J166" s="268">
        <f t="shared" si="36"/>
        <v>8.1625535890210536E-3</v>
      </c>
      <c r="K166" s="268">
        <f t="shared" si="36"/>
        <v>8.1595046476387705E-3</v>
      </c>
      <c r="L166" s="268">
        <f t="shared" si="36"/>
        <v>8.1735538144400727E-3</v>
      </c>
      <c r="M166" s="268">
        <f t="shared" si="36"/>
        <v>8.1866548832587732E-3</v>
      </c>
      <c r="N166" s="268">
        <f t="shared" si="36"/>
        <v>8.1816127551223358E-3</v>
      </c>
      <c r="O166" s="268">
        <f t="shared" si="36"/>
        <v>8.1165551639953617E-3</v>
      </c>
      <c r="P166" s="268">
        <f t="shared" si="36"/>
        <v>8.1597372941262167E-3</v>
      </c>
      <c r="Q166" s="268">
        <f t="shared" si="36"/>
        <v>8.1703536927079084E-3</v>
      </c>
      <c r="R166" s="268">
        <f t="shared" si="36"/>
        <v>8.1497733030863554E-3</v>
      </c>
      <c r="S166" s="268">
        <f t="shared" si="36"/>
        <v>8.1697490312077348E-3</v>
      </c>
      <c r="T166" s="268">
        <f t="shared" si="36"/>
        <v>8.1618303110509941E-3</v>
      </c>
      <c r="U166" s="268">
        <f t="shared" si="36"/>
        <v>8.1428243803117681E-3</v>
      </c>
      <c r="V166" s="268">
        <f t="shared" si="36"/>
        <v>8.1561288682833744E-3</v>
      </c>
      <c r="W166" s="268">
        <f t="shared" si="36"/>
        <v>8.1412419544008817E-3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2.3850660575045861E-3</v>
      </c>
      <c r="C167" s="269">
        <f t="shared" si="37"/>
        <v>2.3875766834855188E-3</v>
      </c>
      <c r="D167" s="269">
        <f t="shared" si="37"/>
        <v>2.3698888699456469E-3</v>
      </c>
      <c r="E167" s="269">
        <f t="shared" si="37"/>
        <v>2.3766106262211469E-3</v>
      </c>
      <c r="F167" s="269">
        <f t="shared" si="37"/>
        <v>2.3800468039914834E-3</v>
      </c>
      <c r="G167" s="269">
        <f t="shared" si="37"/>
        <v>2.3780534049493377E-3</v>
      </c>
      <c r="H167" s="269">
        <f t="shared" si="37"/>
        <v>2.3798957345792667E-3</v>
      </c>
      <c r="I167" s="269">
        <f t="shared" si="37"/>
        <v>2.3835192388100049E-3</v>
      </c>
      <c r="J167" s="269">
        <f t="shared" si="37"/>
        <v>2.3754473012701145E-3</v>
      </c>
      <c r="K167" s="269">
        <f t="shared" si="37"/>
        <v>2.374560005462583E-3</v>
      </c>
      <c r="L167" s="269">
        <f t="shared" si="37"/>
        <v>2.3786485612067236E-3</v>
      </c>
      <c r="M167" s="269">
        <f t="shared" si="37"/>
        <v>2.3824612036879933E-3</v>
      </c>
      <c r="N167" s="269">
        <f t="shared" si="37"/>
        <v>2.3809938553216114E-3</v>
      </c>
      <c r="O167" s="269">
        <f t="shared" si="37"/>
        <v>2.362060946938924E-3</v>
      </c>
      <c r="P167" s="269">
        <f t="shared" si="37"/>
        <v>2.3746277097005685E-3</v>
      </c>
      <c r="Q167" s="269">
        <f t="shared" si="37"/>
        <v>2.3777172692464946E-3</v>
      </c>
      <c r="R167" s="269">
        <f t="shared" si="37"/>
        <v>2.3717280122753231E-3</v>
      </c>
      <c r="S167" s="269">
        <f t="shared" si="37"/>
        <v>2.3775413020674608E-3</v>
      </c>
      <c r="T167" s="269">
        <f t="shared" si="37"/>
        <v>2.3752368146027604E-3</v>
      </c>
      <c r="U167" s="269">
        <f t="shared" si="37"/>
        <v>2.3697057529821239E-3</v>
      </c>
      <c r="V167" s="269">
        <f t="shared" si="37"/>
        <v>2.3735775940306714E-3</v>
      </c>
      <c r="W167" s="269">
        <f t="shared" si="37"/>
        <v>2.3692452390855242E-3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2.0366549114489978E-2</v>
      </c>
      <c r="C168" s="269">
        <f t="shared" si="38"/>
        <v>2.0047796645353725E-2</v>
      </c>
      <c r="D168" s="269">
        <f t="shared" si="38"/>
        <v>2.1421418925821879E-2</v>
      </c>
      <c r="E168" s="269">
        <f t="shared" si="38"/>
        <v>2.0436377058096207E-2</v>
      </c>
      <c r="F168" s="269">
        <f t="shared" si="38"/>
        <v>1.9851604771688167E-2</v>
      </c>
      <c r="G168" s="269">
        <f t="shared" si="38"/>
        <v>1.9965578713231315E-2</v>
      </c>
      <c r="H168" s="269">
        <f t="shared" si="38"/>
        <v>2.0017187062633095E-2</v>
      </c>
      <c r="I168" s="269">
        <f t="shared" si="38"/>
        <v>2.0209913483673871E-2</v>
      </c>
      <c r="J168" s="269">
        <f t="shared" si="38"/>
        <v>2.1190868126602307E-2</v>
      </c>
      <c r="K168" s="269">
        <f t="shared" si="38"/>
        <v>2.0950040268004219E-2</v>
      </c>
      <c r="L168" s="269">
        <f t="shared" si="38"/>
        <v>2.0320444159976952E-2</v>
      </c>
      <c r="M168" s="269">
        <f t="shared" si="38"/>
        <v>2.0215301459397528E-2</v>
      </c>
      <c r="N168" s="269">
        <f t="shared" si="38"/>
        <v>2.0370010698917917E-2</v>
      </c>
      <c r="O168" s="269">
        <f t="shared" si="38"/>
        <v>2.2290825641594781E-2</v>
      </c>
      <c r="P168" s="269">
        <f t="shared" si="38"/>
        <v>2.1060187682120011E-2</v>
      </c>
      <c r="Q168" s="269">
        <f t="shared" si="38"/>
        <v>1.9838707429925551E-2</v>
      </c>
      <c r="R168" s="269">
        <f t="shared" si="38"/>
        <v>2.0711075879758824E-2</v>
      </c>
      <c r="S168" s="269">
        <f t="shared" si="38"/>
        <v>2.0530750298378763E-2</v>
      </c>
      <c r="T168" s="269">
        <f t="shared" si="38"/>
        <v>2.0538456188841814E-2</v>
      </c>
      <c r="U168" s="269">
        <f t="shared" si="38"/>
        <v>2.0173573649024269E-2</v>
      </c>
      <c r="V168" s="269">
        <f t="shared" si="38"/>
        <v>1.9653121411319183E-2</v>
      </c>
      <c r="W168" s="269">
        <f t="shared" si="38"/>
        <v>2.0111243260077179E-2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7.2877488200476653E-3</v>
      </c>
      <c r="C169" s="269">
        <f t="shared" si="39"/>
        <v>7.2954202266624002E-3</v>
      </c>
      <c r="D169" s="269">
        <f t="shared" si="39"/>
        <v>7.2413737813453683E-3</v>
      </c>
      <c r="E169" s="269">
        <f t="shared" si="39"/>
        <v>7.2619126134717531E-3</v>
      </c>
      <c r="F169" s="269">
        <f t="shared" si="39"/>
        <v>7.2724121132287725E-3</v>
      </c>
      <c r="G169" s="269">
        <f t="shared" si="39"/>
        <v>7.266321132447939E-3</v>
      </c>
      <c r="H169" s="269">
        <f t="shared" si="39"/>
        <v>7.2719505092714506E-3</v>
      </c>
      <c r="I169" s="269">
        <f t="shared" si="39"/>
        <v>7.2830223991249424E-3</v>
      </c>
      <c r="J169" s="269">
        <f t="shared" si="39"/>
        <v>7.2583579865411769E-3</v>
      </c>
      <c r="K169" s="269">
        <f t="shared" si="39"/>
        <v>7.255646787430352E-3</v>
      </c>
      <c r="L169" s="269">
        <f t="shared" si="39"/>
        <v>7.2681396771791711E-3</v>
      </c>
      <c r="M169" s="269">
        <f t="shared" si="39"/>
        <v>7.2797894931902214E-3</v>
      </c>
      <c r="N169" s="269">
        <f t="shared" si="39"/>
        <v>7.2753058998356263E-3</v>
      </c>
      <c r="O169" s="269">
        <f t="shared" si="39"/>
        <v>7.2174549735303161E-3</v>
      </c>
      <c r="P169" s="269">
        <f t="shared" si="39"/>
        <v>7.2558536628244061E-3</v>
      </c>
      <c r="Q169" s="269">
        <f t="shared" si="39"/>
        <v>7.2652940445129682E-3</v>
      </c>
      <c r="R169" s="269">
        <f t="shared" si="39"/>
        <v>7.2469934191331086E-3</v>
      </c>
      <c r="S169" s="269">
        <f t="shared" si="39"/>
        <v>7.2647563635555232E-3</v>
      </c>
      <c r="T169" s="269">
        <f t="shared" si="39"/>
        <v>7.2577148286894983E-3</v>
      </c>
      <c r="U169" s="269">
        <f t="shared" si="39"/>
        <v>7.2408142536833824E-3</v>
      </c>
      <c r="V169" s="269">
        <f t="shared" si="39"/>
        <v>7.2526449553715726E-3</v>
      </c>
      <c r="W169" s="269">
        <f t="shared" si="39"/>
        <v>7.2394071188176638E-3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1.1446973886867631E-2</v>
      </c>
      <c r="C170" s="270">
        <f t="shared" si="40"/>
        <v>1.1461181068972528E-2</v>
      </c>
      <c r="D170" s="270">
        <f t="shared" si="40"/>
        <v>1.1368221392162339E-2</v>
      </c>
      <c r="E170" s="270">
        <f t="shared" si="40"/>
        <v>1.1405647396714525E-2</v>
      </c>
      <c r="F170" s="270">
        <f t="shared" si="40"/>
        <v>1.1434746172271143E-2</v>
      </c>
      <c r="G170" s="270">
        <f t="shared" si="40"/>
        <v>1.1421436937621578E-2</v>
      </c>
      <c r="H170" s="270">
        <f t="shared" si="40"/>
        <v>1.1430266317363413E-2</v>
      </c>
      <c r="I170" s="270">
        <f t="shared" si="40"/>
        <v>1.1445468579154499E-2</v>
      </c>
      <c r="J170" s="270">
        <f t="shared" si="40"/>
        <v>1.1397721340608498E-2</v>
      </c>
      <c r="K170" s="270">
        <f t="shared" si="40"/>
        <v>1.1397873642198878E-2</v>
      </c>
      <c r="L170" s="270">
        <f t="shared" si="40"/>
        <v>1.1419262757117899E-2</v>
      </c>
      <c r="M170" s="270">
        <f t="shared" si="40"/>
        <v>1.1437956903760682E-2</v>
      </c>
      <c r="N170" s="270">
        <f t="shared" si="40"/>
        <v>1.1430846585931137E-2</v>
      </c>
      <c r="O170" s="270">
        <f t="shared" si="40"/>
        <v>1.1356966212783311E-2</v>
      </c>
      <c r="P170" s="270">
        <f t="shared" si="40"/>
        <v>1.1389257535051303E-2</v>
      </c>
      <c r="Q170" s="270">
        <f t="shared" si="40"/>
        <v>1.1421106164737019E-2</v>
      </c>
      <c r="R170" s="270">
        <f t="shared" si="40"/>
        <v>1.1375956770370454E-2</v>
      </c>
      <c r="S170" s="270">
        <f t="shared" si="40"/>
        <v>1.1405583576459934E-2</v>
      </c>
      <c r="T170" s="270">
        <f t="shared" si="40"/>
        <v>1.1391599198510934E-2</v>
      </c>
      <c r="U170" s="270">
        <f t="shared" si="40"/>
        <v>1.1369224187390349E-2</v>
      </c>
      <c r="V170" s="270">
        <f t="shared" si="40"/>
        <v>1.1395475561340851E-2</v>
      </c>
      <c r="W170" s="270">
        <f t="shared" si="40"/>
        <v>1.1374211398850108E-2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0.7357664476057737</v>
      </c>
      <c r="C171" s="271">
        <f t="shared" si="41"/>
        <v>0.73821031498599887</v>
      </c>
      <c r="D171" s="271">
        <f t="shared" si="41"/>
        <v>0.72775539591332461</v>
      </c>
      <c r="E171" s="271">
        <f t="shared" si="41"/>
        <v>0.73532080656103205</v>
      </c>
      <c r="F171" s="271">
        <f t="shared" si="41"/>
        <v>0.73980951658030514</v>
      </c>
      <c r="G171" s="271">
        <f t="shared" si="41"/>
        <v>0.7389508181455231</v>
      </c>
      <c r="H171" s="271">
        <f t="shared" si="41"/>
        <v>0.73852937517667028</v>
      </c>
      <c r="I171" s="271">
        <f t="shared" si="41"/>
        <v>0.73699436677028318</v>
      </c>
      <c r="J171" s="271">
        <f t="shared" si="41"/>
        <v>0.72947950166735065</v>
      </c>
      <c r="K171" s="271">
        <f t="shared" si="41"/>
        <v>0.73135487461953896</v>
      </c>
      <c r="L171" s="271">
        <f t="shared" si="41"/>
        <v>0.7361941219728001</v>
      </c>
      <c r="M171" s="271">
        <f t="shared" si="41"/>
        <v>0.7369667597580335</v>
      </c>
      <c r="N171" s="271">
        <f t="shared" si="41"/>
        <v>0.7357825219450862</v>
      </c>
      <c r="O171" s="271">
        <f t="shared" si="41"/>
        <v>0.72107111839389004</v>
      </c>
      <c r="P171" s="271">
        <f t="shared" si="41"/>
        <v>0.73050733813411195</v>
      </c>
      <c r="Q171" s="271">
        <f t="shared" si="41"/>
        <v>0.7399382619174949</v>
      </c>
      <c r="R171" s="271">
        <f t="shared" si="41"/>
        <v>0.73324952130889953</v>
      </c>
      <c r="S171" s="271">
        <f t="shared" si="41"/>
        <v>0.73458188593051066</v>
      </c>
      <c r="T171" s="271">
        <f t="shared" si="41"/>
        <v>0.7345508459356096</v>
      </c>
      <c r="U171" s="271">
        <f t="shared" si="41"/>
        <v>0.7374419566473096</v>
      </c>
      <c r="V171" s="271">
        <f t="shared" si="41"/>
        <v>0.7414310079351063</v>
      </c>
      <c r="W171" s="271">
        <f t="shared" si="41"/>
        <v>0.7379243719169043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0.64656757941542997</v>
      </c>
      <c r="C172" s="320">
        <f t="shared" si="42"/>
        <v>0.6504074790503096</v>
      </c>
      <c r="D172" s="320">
        <f t="shared" si="42"/>
        <v>0.63393654066822636</v>
      </c>
      <c r="E172" s="320">
        <f t="shared" si="42"/>
        <v>0.64581611466424105</v>
      </c>
      <c r="F172" s="320">
        <f t="shared" si="42"/>
        <v>0.65286593731007914</v>
      </c>
      <c r="G172" s="320">
        <f t="shared" si="42"/>
        <v>0.65150807004057254</v>
      </c>
      <c r="H172" s="320">
        <f t="shared" si="42"/>
        <v>0.65086059926848561</v>
      </c>
      <c r="I172" s="320">
        <f t="shared" si="42"/>
        <v>0.64848151175323343</v>
      </c>
      <c r="J172" s="320">
        <f t="shared" si="42"/>
        <v>0.63667038401869835</v>
      </c>
      <c r="K172" s="320">
        <f t="shared" si="42"/>
        <v>0.63960050474847518</v>
      </c>
      <c r="L172" s="320">
        <f t="shared" si="42"/>
        <v>0.64719717850408753</v>
      </c>
      <c r="M172" s="320">
        <f t="shared" si="42"/>
        <v>0.6484303071578249</v>
      </c>
      <c r="N172" s="320">
        <f t="shared" si="42"/>
        <v>0.64656849313958953</v>
      </c>
      <c r="O172" s="320">
        <f t="shared" si="42"/>
        <v>0.62344454419708917</v>
      </c>
      <c r="P172" s="320">
        <f t="shared" si="42"/>
        <v>0.63827055837524671</v>
      </c>
      <c r="Q172" s="320">
        <f t="shared" si="42"/>
        <v>0.65305116881394454</v>
      </c>
      <c r="R172" s="320">
        <f t="shared" si="42"/>
        <v>0.64254173782070623</v>
      </c>
      <c r="S172" s="320">
        <f t="shared" si="42"/>
        <v>0.64466386990240321</v>
      </c>
      <c r="T172" s="320">
        <f t="shared" si="42"/>
        <v>0.64459908061085702</v>
      </c>
      <c r="U172" s="320">
        <f t="shared" si="42"/>
        <v>0.64908825829949957</v>
      </c>
      <c r="V172" s="320">
        <f t="shared" si="42"/>
        <v>0.65535672129761857</v>
      </c>
      <c r="W172" s="320">
        <f t="shared" si="42"/>
        <v>0.64984366042203079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8.9198868190343658E-2</v>
      </c>
      <c r="C173" s="320">
        <f t="shared" si="43"/>
        <v>8.7802835935689286E-2</v>
      </c>
      <c r="D173" s="320">
        <f t="shared" si="43"/>
        <v>9.3818855245098184E-2</v>
      </c>
      <c r="E173" s="320">
        <f t="shared" si="43"/>
        <v>8.9504691896790944E-2</v>
      </c>
      <c r="F173" s="320">
        <f t="shared" si="43"/>
        <v>8.6943579270226029E-2</v>
      </c>
      <c r="G173" s="320">
        <f t="shared" si="43"/>
        <v>8.7442748104950604E-2</v>
      </c>
      <c r="H173" s="320">
        <f t="shared" si="43"/>
        <v>8.7668775908184809E-2</v>
      </c>
      <c r="I173" s="320">
        <f t="shared" si="43"/>
        <v>8.8512855017049794E-2</v>
      </c>
      <c r="J173" s="320">
        <f t="shared" si="43"/>
        <v>9.2809117648652198E-2</v>
      </c>
      <c r="K173" s="320">
        <f t="shared" si="43"/>
        <v>9.1754369871063751E-2</v>
      </c>
      <c r="L173" s="320">
        <f t="shared" si="43"/>
        <v>8.8996943468712605E-2</v>
      </c>
      <c r="M173" s="320">
        <f t="shared" si="43"/>
        <v>8.8536452600208607E-2</v>
      </c>
      <c r="N173" s="320">
        <f t="shared" si="43"/>
        <v>8.9214028805496615E-2</v>
      </c>
      <c r="O173" s="320">
        <f t="shared" si="43"/>
        <v>9.7626574196800958E-2</v>
      </c>
      <c r="P173" s="320">
        <f t="shared" si="43"/>
        <v>9.223677975886517E-2</v>
      </c>
      <c r="Q173" s="320">
        <f t="shared" si="43"/>
        <v>8.6887093103550306E-2</v>
      </c>
      <c r="R173" s="320">
        <f t="shared" si="43"/>
        <v>9.0707783488193347E-2</v>
      </c>
      <c r="S173" s="320">
        <f t="shared" si="43"/>
        <v>8.9918016028107423E-2</v>
      </c>
      <c r="T173" s="320">
        <f t="shared" si="43"/>
        <v>8.9951765324752603E-2</v>
      </c>
      <c r="U173" s="320">
        <f t="shared" si="43"/>
        <v>8.8353698347810067E-2</v>
      </c>
      <c r="V173" s="320">
        <f t="shared" si="43"/>
        <v>8.607428663748766E-2</v>
      </c>
      <c r="W173" s="320">
        <f t="shared" si="43"/>
        <v>8.8080711494873468E-2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7.1503060941085897E-2</v>
      </c>
      <c r="C174" s="271">
        <f t="shared" si="44"/>
        <v>7.0383981950450397E-2</v>
      </c>
      <c r="D174" s="271">
        <f t="shared" si="44"/>
        <v>7.5206507213724821E-2</v>
      </c>
      <c r="E174" s="271">
        <f t="shared" si="44"/>
        <v>7.1748213503702113E-2</v>
      </c>
      <c r="F174" s="271">
        <f t="shared" si="44"/>
        <v>6.9695189783451725E-2</v>
      </c>
      <c r="G174" s="271">
        <f t="shared" si="44"/>
        <v>7.0095330506460052E-2</v>
      </c>
      <c r="H174" s="271">
        <f t="shared" si="44"/>
        <v>7.0276517556440862E-2</v>
      </c>
      <c r="I174" s="271">
        <f t="shared" si="44"/>
        <v>7.0953143181683942E-2</v>
      </c>
      <c r="J174" s="271">
        <f t="shared" si="44"/>
        <v>7.4397087426703354E-2</v>
      </c>
      <c r="K174" s="271">
        <f t="shared" si="44"/>
        <v>7.3551586848630529E-2</v>
      </c>
      <c r="L174" s="271">
        <f t="shared" si="44"/>
        <v>7.1341195258603357E-2</v>
      </c>
      <c r="M174" s="271">
        <f t="shared" si="44"/>
        <v>7.0972059334555623E-2</v>
      </c>
      <c r="N174" s="271">
        <f t="shared" si="44"/>
        <v>7.1515213902341751E-2</v>
      </c>
      <c r="O174" s="271">
        <f t="shared" si="44"/>
        <v>7.8258828008526155E-2</v>
      </c>
      <c r="P174" s="271">
        <f t="shared" si="44"/>
        <v>7.3938293365269692E-2</v>
      </c>
      <c r="Q174" s="271">
        <f t="shared" si="44"/>
        <v>6.9649909681808272E-2</v>
      </c>
      <c r="R174" s="271">
        <f t="shared" si="44"/>
        <v>7.2712628558769643E-2</v>
      </c>
      <c r="S174" s="271">
        <f t="shared" si="44"/>
        <v>7.207953991119502E-2</v>
      </c>
      <c r="T174" s="271">
        <f t="shared" si="44"/>
        <v>7.2106593819654771E-2</v>
      </c>
      <c r="U174" s="271">
        <f t="shared" si="44"/>
        <v>7.0825560968470855E-2</v>
      </c>
      <c r="V174" s="271">
        <f t="shared" si="44"/>
        <v>6.8998352644647612E-2</v>
      </c>
      <c r="W174" s="271">
        <f t="shared" si="44"/>
        <v>7.0606730887129598E-2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7.7473518453721399E-2</v>
      </c>
      <c r="C175" s="271">
        <f t="shared" si="45"/>
        <v>7.7460766908600112E-2</v>
      </c>
      <c r="D175" s="271">
        <f t="shared" si="45"/>
        <v>7.7522302481403502E-2</v>
      </c>
      <c r="E175" s="271">
        <f t="shared" si="45"/>
        <v>7.7484023872755409E-2</v>
      </c>
      <c r="F175" s="271">
        <f t="shared" si="45"/>
        <v>7.7461083723660271E-2</v>
      </c>
      <c r="G175" s="271">
        <f t="shared" si="45"/>
        <v>7.7466944197971455E-2</v>
      </c>
      <c r="H175" s="271">
        <f t="shared" si="45"/>
        <v>7.7466794476417536E-2</v>
      </c>
      <c r="I175" s="271">
        <f t="shared" si="45"/>
        <v>7.7469572719270269E-2</v>
      </c>
      <c r="J175" s="271">
        <f t="shared" si="45"/>
        <v>7.7509338793652571E-2</v>
      </c>
      <c r="K175" s="271">
        <f t="shared" si="45"/>
        <v>7.7502192934445116E-2</v>
      </c>
      <c r="L175" s="271">
        <f t="shared" si="45"/>
        <v>7.7478050454674499E-2</v>
      </c>
      <c r="M175" s="271">
        <f t="shared" si="45"/>
        <v>7.7470965967552846E-2</v>
      </c>
      <c r="N175" s="271">
        <f t="shared" si="45"/>
        <v>7.7477319556406646E-2</v>
      </c>
      <c r="O175" s="271">
        <f t="shared" si="45"/>
        <v>7.7555487707331741E-2</v>
      </c>
      <c r="P175" s="271">
        <f t="shared" si="45"/>
        <v>7.7506338137364864E-2</v>
      </c>
      <c r="Q175" s="271">
        <f t="shared" si="45"/>
        <v>7.7463134339242068E-2</v>
      </c>
      <c r="R175" s="271">
        <f t="shared" si="45"/>
        <v>7.7498006129279623E-2</v>
      </c>
      <c r="S175" s="271">
        <f t="shared" si="45"/>
        <v>7.7486478779178553E-2</v>
      </c>
      <c r="T175" s="271">
        <f t="shared" si="45"/>
        <v>7.7489197118005587E-2</v>
      </c>
      <c r="U175" s="271">
        <f t="shared" si="45"/>
        <v>7.7482641939315464E-2</v>
      </c>
      <c r="V175" s="271">
        <f t="shared" si="45"/>
        <v>7.7461714630151071E-2</v>
      </c>
      <c r="W175" s="271">
        <f t="shared" si="45"/>
        <v>7.7480537761580842E-2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5.5571439350246214E-2</v>
      </c>
      <c r="C176" s="320">
        <f t="shared" si="46"/>
        <v>5.5901472523056529E-2</v>
      </c>
      <c r="D176" s="320">
        <f t="shared" si="46"/>
        <v>5.4485821966978348E-2</v>
      </c>
      <c r="E176" s="320">
        <f t="shared" si="46"/>
        <v>5.5506852168373769E-2</v>
      </c>
      <c r="F176" s="320">
        <f t="shared" si="46"/>
        <v>5.6112773040477168E-2</v>
      </c>
      <c r="G176" s="320">
        <f t="shared" si="46"/>
        <v>5.5996066541395863E-2</v>
      </c>
      <c r="H176" s="320">
        <f t="shared" si="46"/>
        <v>5.5940417474093986E-2</v>
      </c>
      <c r="I176" s="320">
        <f t="shared" si="46"/>
        <v>5.5735938743993872E-2</v>
      </c>
      <c r="J176" s="320">
        <f t="shared" si="46"/>
        <v>5.4720791388243144E-2</v>
      </c>
      <c r="K176" s="320">
        <f t="shared" si="46"/>
        <v>5.4972630533303445E-2</v>
      </c>
      <c r="L176" s="320">
        <f t="shared" si="46"/>
        <v>5.5625552375217178E-2</v>
      </c>
      <c r="M176" s="320">
        <f t="shared" si="46"/>
        <v>5.5731537791705511E-2</v>
      </c>
      <c r="N176" s="320">
        <f t="shared" si="46"/>
        <v>5.5571517883362238E-2</v>
      </c>
      <c r="O176" s="320">
        <f t="shared" si="46"/>
        <v>5.3584051813136177E-2</v>
      </c>
      <c r="P176" s="320">
        <f t="shared" si="46"/>
        <v>5.4858323790169597E-2</v>
      </c>
      <c r="Q176" s="320">
        <f t="shared" si="46"/>
        <v>5.6128693389115941E-2</v>
      </c>
      <c r="R176" s="320">
        <f t="shared" si="46"/>
        <v>5.5225424766253063E-2</v>
      </c>
      <c r="S176" s="320">
        <f t="shared" si="46"/>
        <v>5.5407818591779956E-2</v>
      </c>
      <c r="T176" s="320">
        <f t="shared" si="46"/>
        <v>5.5402250056795638E-2</v>
      </c>
      <c r="U176" s="320">
        <f t="shared" si="46"/>
        <v>5.5788087629849339E-2</v>
      </c>
      <c r="V176" s="320">
        <f t="shared" si="46"/>
        <v>5.6326851901998917E-2</v>
      </c>
      <c r="W176" s="320">
        <f t="shared" si="46"/>
        <v>5.5853013222430511E-2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2.1902079103475178E-2</v>
      </c>
      <c r="C177" s="320">
        <f t="shared" si="47"/>
        <v>2.1559294385543586E-2</v>
      </c>
      <c r="D177" s="320">
        <f t="shared" si="47"/>
        <v>2.3036480514425143E-2</v>
      </c>
      <c r="E177" s="320">
        <f t="shared" si="47"/>
        <v>2.197717170438165E-2</v>
      </c>
      <c r="F177" s="320">
        <f t="shared" si="47"/>
        <v>2.1348310683183089E-2</v>
      </c>
      <c r="G177" s="320">
        <f t="shared" si="47"/>
        <v>2.1470877656575595E-2</v>
      </c>
      <c r="H177" s="320">
        <f t="shared" si="47"/>
        <v>2.152637700232354E-2</v>
      </c>
      <c r="I177" s="320">
        <f t="shared" si="47"/>
        <v>2.1733633975276397E-2</v>
      </c>
      <c r="J177" s="320">
        <f t="shared" si="47"/>
        <v>2.2788547405409434E-2</v>
      </c>
      <c r="K177" s="320">
        <f t="shared" si="47"/>
        <v>2.2529562401141671E-2</v>
      </c>
      <c r="L177" s="320">
        <f t="shared" si="47"/>
        <v>2.1852498079457314E-2</v>
      </c>
      <c r="M177" s="320">
        <f t="shared" si="47"/>
        <v>2.1739428175847328E-2</v>
      </c>
      <c r="N177" s="320">
        <f t="shared" si="47"/>
        <v>2.1905801673044421E-2</v>
      </c>
      <c r="O177" s="320">
        <f t="shared" si="47"/>
        <v>2.3971435894195554E-2</v>
      </c>
      <c r="P177" s="320">
        <f t="shared" si="47"/>
        <v>2.2648014347195263E-2</v>
      </c>
      <c r="Q177" s="320">
        <f t="shared" si="47"/>
        <v>2.1334440950126123E-2</v>
      </c>
      <c r="R177" s="320">
        <f t="shared" si="47"/>
        <v>2.2272581363026556E-2</v>
      </c>
      <c r="S177" s="320">
        <f t="shared" si="47"/>
        <v>2.20786601873986E-2</v>
      </c>
      <c r="T177" s="320">
        <f t="shared" si="47"/>
        <v>2.2086947061209953E-2</v>
      </c>
      <c r="U177" s="320">
        <f t="shared" si="47"/>
        <v>2.1694554309466121E-2</v>
      </c>
      <c r="V177" s="320">
        <f t="shared" si="47"/>
        <v>2.1134862728152147E-2</v>
      </c>
      <c r="W177" s="320">
        <f t="shared" si="47"/>
        <v>2.1627524539150327E-2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6.5575029392978879E-2</v>
      </c>
      <c r="C178" s="321">
        <f t="shared" si="48"/>
        <v>6.4548728746011474E-2</v>
      </c>
      <c r="D178" s="321">
        <f t="shared" si="48"/>
        <v>6.8971437812245212E-2</v>
      </c>
      <c r="E178" s="321">
        <f t="shared" si="48"/>
        <v>6.5799857341429499E-2</v>
      </c>
      <c r="F178" s="321">
        <f t="shared" si="48"/>
        <v>6.3917041570635796E-2</v>
      </c>
      <c r="G178" s="321">
        <f t="shared" si="48"/>
        <v>6.4284008233702353E-2</v>
      </c>
      <c r="H178" s="321">
        <f t="shared" si="48"/>
        <v>6.4450173793214688E-2</v>
      </c>
      <c r="I178" s="321">
        <f t="shared" si="48"/>
        <v>6.5070703105937613E-2</v>
      </c>
      <c r="J178" s="321">
        <f t="shared" si="48"/>
        <v>6.8229123768250285E-2</v>
      </c>
      <c r="K178" s="321">
        <f t="shared" si="48"/>
        <v>6.7453720246650153E-2</v>
      </c>
      <c r="L178" s="321">
        <f t="shared" si="48"/>
        <v>6.5426583344001338E-2</v>
      </c>
      <c r="M178" s="321">
        <f t="shared" si="48"/>
        <v>6.5088050996562674E-2</v>
      </c>
      <c r="N178" s="321">
        <f t="shared" si="48"/>
        <v>6.5586174801036609E-2</v>
      </c>
      <c r="O178" s="321">
        <f t="shared" si="48"/>
        <v>7.1770702951409165E-2</v>
      </c>
      <c r="P178" s="321">
        <f t="shared" si="48"/>
        <v>6.7808366479431226E-2</v>
      </c>
      <c r="Q178" s="321">
        <f t="shared" si="48"/>
        <v>6.3875515460325161E-2</v>
      </c>
      <c r="R178" s="321">
        <f t="shared" si="48"/>
        <v>6.6684316618427344E-2</v>
      </c>
      <c r="S178" s="321">
        <f t="shared" si="48"/>
        <v>6.6103714807446479E-2</v>
      </c>
      <c r="T178" s="321">
        <f t="shared" si="48"/>
        <v>6.6128525785033934E-2</v>
      </c>
      <c r="U178" s="321">
        <f t="shared" si="48"/>
        <v>6.4953698221512313E-2</v>
      </c>
      <c r="V178" s="321">
        <f t="shared" si="48"/>
        <v>6.3277976399749594E-2</v>
      </c>
      <c r="W178" s="321">
        <f t="shared" si="48"/>
        <v>6.4753010463154001E-2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0.59509334378583767</v>
      </c>
      <c r="C183" s="322">
        <f>IF(C$5=0,0,C$5/NMM_fec!C$5)</f>
        <v>0.59501150580360762</v>
      </c>
      <c r="D183" s="322">
        <f>IF(D$5=0,0,D$5/NMM_fec!D$5)</f>
        <v>0.59730466119445658</v>
      </c>
      <c r="E183" s="322">
        <f>IF(E$5=0,0,E$5/NMM_fec!E$5)</f>
        <v>0.59646122425831338</v>
      </c>
      <c r="F183" s="322">
        <f>IF(F$5=0,0,F$5/NMM_fec!F$5)</f>
        <v>0.59615413155655073</v>
      </c>
      <c r="G183" s="322">
        <f>IF(G$5=0,0,G$5/NMM_fec!G$5)</f>
        <v>0.59635268426356125</v>
      </c>
      <c r="H183" s="322">
        <f>IF(H$5=0,0,H$5/NMM_fec!H$5)</f>
        <v>0.59580551213426458</v>
      </c>
      <c r="I183" s="322">
        <f>IF(I$5=0,0,I$5/NMM_fec!I$5)</f>
        <v>0.59524674458048343</v>
      </c>
      <c r="J183" s="322">
        <f>IF(J$5=0,0,J$5/NMM_fec!J$5)</f>
        <v>0.60186165630247779</v>
      </c>
      <c r="K183" s="322">
        <f>IF(K$5=0,0,K$5/NMM_fec!K$5)</f>
        <v>0.60252625870485887</v>
      </c>
      <c r="L183" s="322">
        <f>IF(L$5=0,0,L$5/NMM_fec!L$5)</f>
        <v>0.60219516677172791</v>
      </c>
      <c r="M183" s="322">
        <f>IF(M$5=0,0,M$5/NMM_fec!M$5)</f>
        <v>0.60159810403875724</v>
      </c>
      <c r="N183" s="322">
        <f>IF(N$5=0,0,N$5/NMM_fec!N$5)</f>
        <v>0.60193664699832061</v>
      </c>
      <c r="O183" s="322">
        <f>IF(O$5=0,0,O$5/NMM_fec!O$5)</f>
        <v>0.6044846047161333</v>
      </c>
      <c r="P183" s="322">
        <f>IF(P$5=0,0,P$5/NMM_fec!P$5)</f>
        <v>0.60302932682417976</v>
      </c>
      <c r="Q183" s="322">
        <f>IF(Q$5=0,0,Q$5/NMM_fec!Q$5)</f>
        <v>0.60286530305601072</v>
      </c>
      <c r="R183" s="322">
        <f>IF(R$5=0,0,R$5/NMM_fec!R$5)</f>
        <v>0.61744364275380648</v>
      </c>
      <c r="S183" s="322">
        <f>IF(S$5=0,0,S$5/NMM_fec!S$5)</f>
        <v>0.61700902186971174</v>
      </c>
      <c r="T183" s="322">
        <f>IF(T$5=0,0,T$5/NMM_fec!T$5)</f>
        <v>0.61777419332261019</v>
      </c>
      <c r="U183" s="322">
        <f>IF(U$5=0,0,U$5/NMM_fec!U$5)</f>
        <v>0.61870829274693628</v>
      </c>
      <c r="V183" s="322">
        <f>IF(V$5=0,0,V$5/NMM_fec!V$5)</f>
        <v>0.63385284233387706</v>
      </c>
      <c r="W183" s="322">
        <f>IF(W$5=0,0,W$5/NMM_fec!W$5)</f>
        <v>0.63575898467948055</v>
      </c>
      <c r="DA183" s="95"/>
    </row>
    <row r="184" spans="1:105" ht="12" customHeight="1" x14ac:dyDescent="0.25">
      <c r="A184" s="55" t="s">
        <v>92</v>
      </c>
      <c r="B184" s="275">
        <f>IF(B$6=0,0,B$6/NMM_fec!B$6)</f>
        <v>0.52061240232513473</v>
      </c>
      <c r="C184" s="275">
        <f>IF(C$6=0,0,C$6/NMM_fec!C$6)</f>
        <v>0.52061240232513484</v>
      </c>
      <c r="D184" s="275">
        <f>IF(D$6=0,0,D$6/NMM_fec!D$6)</f>
        <v>0.52061240232513484</v>
      </c>
      <c r="E184" s="275">
        <f>IF(E$6=0,0,E$6/NMM_fec!E$6)</f>
        <v>0.52061240232513462</v>
      </c>
      <c r="F184" s="275">
        <f>IF(F$6=0,0,F$6/NMM_fec!F$6)</f>
        <v>0.52061240232513462</v>
      </c>
      <c r="G184" s="275">
        <f>IF(G$6=0,0,G$6/NMM_fec!G$6)</f>
        <v>0.5206124023251345</v>
      </c>
      <c r="H184" s="275">
        <f>IF(H$6=0,0,H$6/NMM_fec!H$6)</f>
        <v>0.52061240232513473</v>
      </c>
      <c r="I184" s="275">
        <f>IF(I$6=0,0,I$6/NMM_fec!I$6)</f>
        <v>0.52061240232513473</v>
      </c>
      <c r="J184" s="275">
        <f>IF(J$6=0,0,J$6/NMM_fec!J$6)</f>
        <v>0.5235511620926212</v>
      </c>
      <c r="K184" s="275">
        <f>IF(K$6=0,0,K$6/NMM_fec!K$6)</f>
        <v>0.52603452255759198</v>
      </c>
      <c r="L184" s="275">
        <f>IF(L$6=0,0,L$6/NMM_fec!L$6)</f>
        <v>0.52603452255759198</v>
      </c>
      <c r="M184" s="275">
        <f>IF(M$6=0,0,M$6/NMM_fec!M$6)</f>
        <v>0.52603452255759198</v>
      </c>
      <c r="N184" s="275">
        <f>IF(N$6=0,0,N$6/NMM_fec!N$6)</f>
        <v>0.52603452255759187</v>
      </c>
      <c r="O184" s="275">
        <f>IF(O$6=0,0,O$6/NMM_fec!O$6)</f>
        <v>0.52603452255759198</v>
      </c>
      <c r="P184" s="275">
        <f>IF(P$6=0,0,P$6/NMM_fec!P$6)</f>
        <v>0.52603452255759198</v>
      </c>
      <c r="Q184" s="275">
        <f>IF(Q$6=0,0,Q$6/NMM_fec!Q$6)</f>
        <v>0.52603452255759198</v>
      </c>
      <c r="R184" s="275">
        <f>IF(R$6=0,0,R$6/NMM_fec!R$6)</f>
        <v>0.52843107030183278</v>
      </c>
      <c r="S184" s="275">
        <f>IF(S$6=0,0,S$6/NMM_fec!S$6)</f>
        <v>0.53058796327164937</v>
      </c>
      <c r="T184" s="275">
        <f>IF(T$6=0,0,T$6/NMM_fec!T$6)</f>
        <v>0.53252916694448449</v>
      </c>
      <c r="U184" s="275">
        <f>IF(U$6=0,0,U$6/NMM_fec!U$6)</f>
        <v>0.53427625025003611</v>
      </c>
      <c r="V184" s="275">
        <f>IF(V$6=0,0,V$6/NMM_fec!V$6)</f>
        <v>0.5358486252250324</v>
      </c>
      <c r="W184" s="275">
        <f>IF(W$6=0,0,W$6/NMM_fec!W$6)</f>
        <v>0.53726376270252918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0.13486069693537509</v>
      </c>
      <c r="C185" s="276">
        <f>IF(C$7=0,0,C$7/NMM_fec!C$7)</f>
        <v>0.13486069693537509</v>
      </c>
      <c r="D185" s="276">
        <f>IF(D$7=0,0,D$7/NMM_fec!D$7)</f>
        <v>0.13486069693537506</v>
      </c>
      <c r="E185" s="276">
        <f>IF(E$7=0,0,E$7/NMM_fec!E$7)</f>
        <v>0.13486069693537511</v>
      </c>
      <c r="F185" s="276">
        <f>IF(F$7=0,0,F$7/NMM_fec!F$7)</f>
        <v>0.13486069693537509</v>
      </c>
      <c r="G185" s="276">
        <f>IF(G$7=0,0,G$7/NMM_fec!G$7)</f>
        <v>0.13486069693537503</v>
      </c>
      <c r="H185" s="276">
        <f>IF(H$7=0,0,H$7/NMM_fec!H$7)</f>
        <v>0.13486069693537503</v>
      </c>
      <c r="I185" s="276">
        <f>IF(I$7=0,0,I$7/NMM_fec!I$7)</f>
        <v>0.13486069693537509</v>
      </c>
      <c r="J185" s="276">
        <f>IF(J$7=0,0,J$7/NMM_fec!J$7)</f>
        <v>0.13626525608561965</v>
      </c>
      <c r="K185" s="276">
        <f>IF(K$7=0,0,K$7/NMM_fec!K$7)</f>
        <v>0.13626525608561965</v>
      </c>
      <c r="L185" s="276">
        <f>IF(L$7=0,0,L$7/NMM_fec!L$7)</f>
        <v>0.13626525608561968</v>
      </c>
      <c r="M185" s="276">
        <f>IF(M$7=0,0,M$7/NMM_fec!M$7)</f>
        <v>0.13626525608561968</v>
      </c>
      <c r="N185" s="276">
        <f>IF(N$7=0,0,N$7/NMM_fec!N$7)</f>
        <v>0.13626525608561965</v>
      </c>
      <c r="O185" s="276">
        <f>IF(O$7=0,0,O$7/NMM_fec!O$7)</f>
        <v>0.13626525608561968</v>
      </c>
      <c r="P185" s="276">
        <f>IF(P$7=0,0,P$7/NMM_fec!P$7)</f>
        <v>0.13626525608561962</v>
      </c>
      <c r="Q185" s="276">
        <f>IF(Q$7=0,0,Q$7/NMM_fec!Q$7)</f>
        <v>0.13626525608561968</v>
      </c>
      <c r="R185" s="276">
        <f>IF(R$7=0,0,R$7/NMM_fec!R$7)</f>
        <v>0.13941411663231509</v>
      </c>
      <c r="S185" s="276">
        <f>IF(S$7=0,0,S$7/NMM_fec!S$7)</f>
        <v>0.13969730952611051</v>
      </c>
      <c r="T185" s="276">
        <f>IF(T$7=0,0,T$7/NMM_fec!T$7)</f>
        <v>0.13969730952611054</v>
      </c>
      <c r="U185" s="276">
        <f>IF(U$7=0,0,U$7/NMM_fec!U$7)</f>
        <v>0.13969730952611048</v>
      </c>
      <c r="V185" s="276">
        <f>IF(V$7=0,0,V$7/NMM_fec!V$7)</f>
        <v>0.14250296472875684</v>
      </c>
      <c r="W185" s="276">
        <f>IF(W$7=0,0,W$7/NMM_fec!W$7)</f>
        <v>0.14383258678850253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0.73925046420254037</v>
      </c>
      <c r="C186" s="276">
        <f>IF(C$8=0,0,C$8/NMM_fec!C$8)</f>
        <v>0.73925046420254004</v>
      </c>
      <c r="D186" s="276">
        <f>IF(D$8=0,0,D$8/NMM_fec!D$8)</f>
        <v>0.73925046420254015</v>
      </c>
      <c r="E186" s="276">
        <f>IF(E$8=0,0,E$8/NMM_fec!E$8)</f>
        <v>0.73925046420254004</v>
      </c>
      <c r="F186" s="276">
        <f>IF(F$8=0,0,F$8/NMM_fec!F$8)</f>
        <v>0.7392504642025397</v>
      </c>
      <c r="G186" s="276">
        <f>IF(G$8=0,0,G$8/NMM_fec!G$8)</f>
        <v>0.73925046420254004</v>
      </c>
      <c r="H186" s="276">
        <f>IF(H$8=0,0,H$8/NMM_fec!H$8)</f>
        <v>0.7392504642025397</v>
      </c>
      <c r="I186" s="276">
        <f>IF(I$8=0,0,I$8/NMM_fec!I$8)</f>
        <v>0.7392504642025397</v>
      </c>
      <c r="J186" s="276">
        <f>IF(J$8=0,0,J$8/NMM_fec!J$8)</f>
        <v>0.74194141969801897</v>
      </c>
      <c r="K186" s="276">
        <f>IF(K$8=0,0,K$8/NMM_fec!K$8)</f>
        <v>0.74436327964395022</v>
      </c>
      <c r="L186" s="276">
        <f>IF(L$8=0,0,L$8/NMM_fec!L$8)</f>
        <v>0.74654295359528822</v>
      </c>
      <c r="M186" s="276">
        <f>IF(M$8=0,0,M$8/NMM_fec!M$8)</f>
        <v>0.74694967551772218</v>
      </c>
      <c r="N186" s="276">
        <f>IF(N$8=0,0,N$8/NMM_fec!N$8)</f>
        <v>0.7469496755177224</v>
      </c>
      <c r="O186" s="276">
        <f>IF(O$8=0,0,O$8/NMM_fec!O$8)</f>
        <v>0.74694967551772262</v>
      </c>
      <c r="P186" s="276">
        <f>IF(P$8=0,0,P$8/NMM_fec!P$8)</f>
        <v>0.74694967551772251</v>
      </c>
      <c r="Q186" s="276">
        <f>IF(Q$8=0,0,Q$8/NMM_fec!Q$8)</f>
        <v>0.74694967551772251</v>
      </c>
      <c r="R186" s="276">
        <f>IF(R$8=0,0,R$8/NMM_fec!R$8)</f>
        <v>0.74887070988168325</v>
      </c>
      <c r="S186" s="276">
        <f>IF(S$8=0,0,S$8/NMM_fec!S$8)</f>
        <v>0.75059964080924813</v>
      </c>
      <c r="T186" s="276">
        <f>IF(T$8=0,0,T$8/NMM_fec!T$8)</f>
        <v>0.75215567864405619</v>
      </c>
      <c r="U186" s="276">
        <f>IF(U$8=0,0,U$8/NMM_fec!U$8)</f>
        <v>0.75355611269538358</v>
      </c>
      <c r="V186" s="276">
        <f>IF(V$8=0,0,V$8/NMM_fec!V$8)</f>
        <v>0.75481650334157835</v>
      </c>
      <c r="W186" s="276">
        <f>IF(W$8=0,0,W$8/NMM_fec!W$8)</f>
        <v>0.7559508549231535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0.51457317935997982</v>
      </c>
      <c r="C187" s="276">
        <f>IF(C$9=0,0,C$9/NMM_fec!C$9)</f>
        <v>0.51457317935997982</v>
      </c>
      <c r="D187" s="276">
        <f>IF(D$9=0,0,D$9/NMM_fec!D$9)</f>
        <v>0.51457317935997982</v>
      </c>
      <c r="E187" s="276">
        <f>IF(E$9=0,0,E$9/NMM_fec!E$9)</f>
        <v>0.51457317935997959</v>
      </c>
      <c r="F187" s="276">
        <f>IF(F$9=0,0,F$9/NMM_fec!F$9)</f>
        <v>0.51457317935997982</v>
      </c>
      <c r="G187" s="276">
        <f>IF(G$9=0,0,G$9/NMM_fec!G$9)</f>
        <v>0.5145731793599797</v>
      </c>
      <c r="H187" s="276">
        <f>IF(H$9=0,0,H$9/NMM_fec!H$9)</f>
        <v>0.51457317935997959</v>
      </c>
      <c r="I187" s="276">
        <f>IF(I$9=0,0,I$9/NMM_fec!I$9)</f>
        <v>0.51457317935997982</v>
      </c>
      <c r="J187" s="276">
        <f>IF(J$9=0,0,J$9/NMM_fec!J$9)</f>
        <v>0.51993240175734601</v>
      </c>
      <c r="K187" s="276">
        <f>IF(K$9=0,0,K$9/NMM_fec!K$9)</f>
        <v>0.51993240175734612</v>
      </c>
      <c r="L187" s="276">
        <f>IF(L$9=0,0,L$9/NMM_fec!L$9)</f>
        <v>0.51993240175734623</v>
      </c>
      <c r="M187" s="276">
        <f>IF(M$9=0,0,M$9/NMM_fec!M$9)</f>
        <v>0.51993240175734579</v>
      </c>
      <c r="N187" s="276">
        <f>IF(N$9=0,0,N$9/NMM_fec!N$9)</f>
        <v>0.51993240175734623</v>
      </c>
      <c r="O187" s="276">
        <f>IF(O$9=0,0,O$9/NMM_fec!O$9)</f>
        <v>0.51993240175734601</v>
      </c>
      <c r="P187" s="276">
        <f>IF(P$9=0,0,P$9/NMM_fec!P$9)</f>
        <v>0.51993240175734601</v>
      </c>
      <c r="Q187" s="276">
        <f>IF(Q$9=0,0,Q$9/NMM_fec!Q$9)</f>
        <v>0.51993240175734601</v>
      </c>
      <c r="R187" s="276">
        <f>IF(R$9=0,0,R$9/NMM_fec!R$9)</f>
        <v>0.53302771188653064</v>
      </c>
      <c r="S187" s="276">
        <f>IF(S$9=0,0,S$9/NMM_fec!S$9)</f>
        <v>0.53302771188653097</v>
      </c>
      <c r="T187" s="276">
        <f>IF(T$9=0,0,T$9/NMM_fec!T$9)</f>
        <v>0.53302771188653086</v>
      </c>
      <c r="U187" s="276">
        <f>IF(U$9=0,0,U$9/NMM_fec!U$9)</f>
        <v>0.53302771188653097</v>
      </c>
      <c r="V187" s="276">
        <f>IF(V$9=0,0,V$9/NMM_fec!V$9)</f>
        <v>0.54487715862310615</v>
      </c>
      <c r="W187" s="276">
        <f>IF(W$9=0,0,W$9/NMM_fec!W$9)</f>
        <v>0.54880623607333501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0.7633653812820822</v>
      </c>
      <c r="C188" s="277">
        <f>IF(C$10=0,0,C$10/NMM_fec!C$10)</f>
        <v>0.76158497561518479</v>
      </c>
      <c r="D188" s="277">
        <f>IF(D$10=0,0,D$10/NMM_fec!D$10)</f>
        <v>0.76800853450405093</v>
      </c>
      <c r="E188" s="277">
        <f>IF(E$10=0,0,E$10/NMM_fec!E$10)</f>
        <v>0.76390263643345269</v>
      </c>
      <c r="F188" s="277">
        <f>IF(F$10=0,0,F$10/NMM_fec!F$10)</f>
        <v>0.76150164504155438</v>
      </c>
      <c r="G188" s="277">
        <f>IF(G$10=0,0,G$10/NMM_fec!G$10)</f>
        <v>0.76163471842601094</v>
      </c>
      <c r="H188" s="277">
        <f>IF(H$10=0,0,H$10/NMM_fec!H$10)</f>
        <v>0.76221837940156667</v>
      </c>
      <c r="I188" s="277">
        <f>IF(I$10=0,0,I$10/NMM_fec!I$10)</f>
        <v>0.76290441634890971</v>
      </c>
      <c r="J188" s="277">
        <f>IF(J$10=0,0,J$10/NMM_fec!J$10)</f>
        <v>0.77503005141336223</v>
      </c>
      <c r="K188" s="277">
        <f>IF(K$10=0,0,K$10/NMM_fec!K$10)</f>
        <v>0.77480746034757286</v>
      </c>
      <c r="L188" s="277">
        <f>IF(L$10=0,0,L$10/NMM_fec!L$10)</f>
        <v>0.77160845830377778</v>
      </c>
      <c r="M188" s="277">
        <f>IF(M$10=0,0,M$10/NMM_fec!M$10)</f>
        <v>0.77132659123092051</v>
      </c>
      <c r="N188" s="277">
        <f>IF(N$10=0,0,N$10/NMM_fec!N$10)</f>
        <v>0.77254864247554411</v>
      </c>
      <c r="O188" s="277">
        <f>IF(O$10=0,0,O$10/NMM_fec!O$10)</f>
        <v>0.78111618019806839</v>
      </c>
      <c r="P188" s="277">
        <f>IF(P$10=0,0,P$10/NMM_fec!P$10)</f>
        <v>0.77458539038135987</v>
      </c>
      <c r="Q188" s="277">
        <f>IF(Q$10=0,0,Q$10/NMM_fec!Q$10)</f>
        <v>0.76888997685307203</v>
      </c>
      <c r="R188" s="277">
        <f>IF(R$10=0,0,R$10/NMM_fec!R$10)</f>
        <v>0.79207204768696415</v>
      </c>
      <c r="S188" s="277">
        <f>IF(S$10=0,0,S$10/NMM_fec!S$10)</f>
        <v>0.79139376849324805</v>
      </c>
      <c r="T188" s="277">
        <f>IF(T$10=0,0,T$10/NMM_fec!T$10)</f>
        <v>0.79073133181780964</v>
      </c>
      <c r="U188" s="277">
        <f>IF(U$10=0,0,U$10/NMM_fec!U$10)</f>
        <v>0.78904836941225187</v>
      </c>
      <c r="V188" s="277">
        <f>IF(V$10=0,0,V$10/NMM_fec!V$10)</f>
        <v>0.81021235150101545</v>
      </c>
      <c r="W188" s="277">
        <f>IF(W$10=0,0,W$10/NMM_fec!W$10)</f>
        <v>0.81305714210984625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0.7270539242497891</v>
      </c>
      <c r="C189" s="278">
        <f>IF(C$16=0,0,C$16/NMM_fec!C$16)</f>
        <v>0.7270539242497891</v>
      </c>
      <c r="D189" s="278">
        <f>IF(D$16=0,0,D$16/NMM_fec!D$16)</f>
        <v>0.72705392424978921</v>
      </c>
      <c r="E189" s="278">
        <f>IF(E$16=0,0,E$16/NMM_fec!E$16)</f>
        <v>0.72705392424978899</v>
      </c>
      <c r="F189" s="278">
        <f>IF(F$16=0,0,F$16/NMM_fec!F$16)</f>
        <v>0.7270539242497891</v>
      </c>
      <c r="G189" s="278">
        <f>IF(G$16=0,0,G$16/NMM_fec!G$16)</f>
        <v>0.7270539242497891</v>
      </c>
      <c r="H189" s="278">
        <f>IF(H$16=0,0,H$16/NMM_fec!H$16)</f>
        <v>0.72705392424978921</v>
      </c>
      <c r="I189" s="278">
        <f>IF(I$16=0,0,I$16/NMM_fec!I$16)</f>
        <v>0.72705392424978899</v>
      </c>
      <c r="J189" s="278">
        <f>IF(J$16=0,0,J$16/NMM_fec!J$16)</f>
        <v>0.73129853182481031</v>
      </c>
      <c r="K189" s="278">
        <f>IF(K$16=0,0,K$16/NMM_fec!K$16)</f>
        <v>0.73462610995868871</v>
      </c>
      <c r="L189" s="278">
        <f>IF(L$16=0,0,L$16/NMM_fec!L$16)</f>
        <v>0.73462610995868871</v>
      </c>
      <c r="M189" s="278">
        <f>IF(M$16=0,0,M$16/NMM_fec!M$16)</f>
        <v>0.7346261099586886</v>
      </c>
      <c r="N189" s="278">
        <f>IF(N$16=0,0,N$16/NMM_fec!N$16)</f>
        <v>0.73462610995868893</v>
      </c>
      <c r="O189" s="278">
        <f>IF(O$16=0,0,O$16/NMM_fec!O$16)</f>
        <v>0.73462610995868849</v>
      </c>
      <c r="P189" s="278">
        <f>IF(P$16=0,0,P$16/NMM_fec!P$16)</f>
        <v>0.7346261099586886</v>
      </c>
      <c r="Q189" s="278">
        <f>IF(Q$16=0,0,Q$16/NMM_fec!Q$16)</f>
        <v>0.73462610995868882</v>
      </c>
      <c r="R189" s="278">
        <f>IF(R$16=0,0,R$16/NMM_fec!R$16)</f>
        <v>0.73811349896281986</v>
      </c>
      <c r="S189" s="278">
        <f>IF(S$16=0,0,S$16/NMM_fec!S$16)</f>
        <v>0.74125214906653758</v>
      </c>
      <c r="T189" s="278">
        <f>IF(T$16=0,0,T$16/NMM_fec!T$16)</f>
        <v>0.7440769341598843</v>
      </c>
      <c r="U189" s="278">
        <f>IF(U$16=0,0,U$16/NMM_fec!U$16)</f>
        <v>0.74661924074389563</v>
      </c>
      <c r="V189" s="278">
        <f>IF(V$16=0,0,V$16/NMM_fec!V$16)</f>
        <v>0.74890731666950594</v>
      </c>
      <c r="W189" s="278">
        <f>IF(W$16=0,0,W$16/NMM_fec!W$16)</f>
        <v>0.75096658500255564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0.5114655676795703</v>
      </c>
      <c r="C190" s="278">
        <f>IF(C$17=0,0,C$17/NMM_fec!C$17)</f>
        <v>0.51140972455091149</v>
      </c>
      <c r="D190" s="278">
        <f>IF(D$17=0,0,D$17/NMM_fec!D$17)</f>
        <v>0.51369128747373738</v>
      </c>
      <c r="E190" s="278">
        <f>IF(E$17=0,0,E$17/NMM_fec!E$17)</f>
        <v>0.51376578425944186</v>
      </c>
      <c r="F190" s="278">
        <f>IF(F$17=0,0,F$17/NMM_fec!F$17)</f>
        <v>0.51396594797385242</v>
      </c>
      <c r="G190" s="278">
        <f>IF(G$17=0,0,G$17/NMM_fec!G$17)</f>
        <v>0.51431207453864447</v>
      </c>
      <c r="H190" s="278">
        <f>IF(H$17=0,0,H$17/NMM_fec!H$17)</f>
        <v>0.51367228094978701</v>
      </c>
      <c r="I190" s="278">
        <f>IF(I$17=0,0,I$17/NMM_fec!I$17)</f>
        <v>0.51223312790614905</v>
      </c>
      <c r="J190" s="278">
        <f>IF(J$17=0,0,J$17/NMM_fec!J$17)</f>
        <v>0.51787398141023888</v>
      </c>
      <c r="K190" s="278">
        <f>IF(K$17=0,0,K$17/NMM_fec!K$17)</f>
        <v>0.51863957024581697</v>
      </c>
      <c r="L190" s="278">
        <f>IF(L$17=0,0,L$17/NMM_fec!L$17)</f>
        <v>0.5187574719332454</v>
      </c>
      <c r="M190" s="278">
        <f>IF(M$17=0,0,M$17/NMM_fec!M$17)</f>
        <v>0.51786195238736532</v>
      </c>
      <c r="N190" s="278">
        <f>IF(N$17=0,0,N$17/NMM_fec!N$17)</f>
        <v>0.51796264523468416</v>
      </c>
      <c r="O190" s="278">
        <f>IF(O$17=0,0,O$17/NMM_fec!O$17)</f>
        <v>0.51953148830903906</v>
      </c>
      <c r="P190" s="278">
        <f>IF(P$17=0,0,P$17/NMM_fec!P$17)</f>
        <v>0.5183943304426849</v>
      </c>
      <c r="Q190" s="278">
        <f>IF(Q$17=0,0,Q$17/NMM_fec!Q$17)</f>
        <v>0.52002788288769675</v>
      </c>
      <c r="R190" s="278">
        <f>IF(R$17=0,0,R$17/NMM_fec!R$17)</f>
        <v>0.5330863400795377</v>
      </c>
      <c r="S190" s="278">
        <f>IF(S$17=0,0,S$17/NMM_fec!S$17)</f>
        <v>0.53171263946163971</v>
      </c>
      <c r="T190" s="278">
        <f>IF(T$17=0,0,T$17/NMM_fec!T$17)</f>
        <v>0.53239707845339346</v>
      </c>
      <c r="U190" s="278">
        <f>IF(U$17=0,0,U$17/NMM_fec!U$17)</f>
        <v>0.53482920494769748</v>
      </c>
      <c r="V190" s="278">
        <f>IF(V$17=0,0,V$17/NMM_fec!V$17)</f>
        <v>0.55057844367408437</v>
      </c>
      <c r="W190" s="278">
        <f>IF(W$17=0,0,W$17/NMM_fec!W$17)</f>
        <v>0.55094152875303859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0.69035300874043326</v>
      </c>
      <c r="C191" s="278">
        <f>IF(C$25=0,0,C$25/NMM_fec!C$25)</f>
        <v>0.69079858084296697</v>
      </c>
      <c r="D191" s="278">
        <f>IF(D$25=0,0,D$25/NMM_fec!D$25)</f>
        <v>0.69071215468153491</v>
      </c>
      <c r="E191" s="278">
        <f>IF(E$25=0,0,E$25/NMM_fec!E$25)</f>
        <v>0.69046130227482505</v>
      </c>
      <c r="F191" s="278">
        <f>IF(F$25=0,0,F$25/NMM_fec!F$25)</f>
        <v>0.69050757527748408</v>
      </c>
      <c r="G191" s="278">
        <f>IF(G$25=0,0,G$25/NMM_fec!G$25)</f>
        <v>0.69027891809625519</v>
      </c>
      <c r="H191" s="278">
        <f>IF(H$25=0,0,H$25/NMM_fec!H$25)</f>
        <v>0.68962232021526426</v>
      </c>
      <c r="I191" s="278">
        <f>IF(I$25=0,0,I$25/NMM_fec!I$25)</f>
        <v>0.69011748664390038</v>
      </c>
      <c r="J191" s="278">
        <f>IF(J$25=0,0,J$25/NMM_fec!J$25)</f>
        <v>0.69672604145617134</v>
      </c>
      <c r="K191" s="278">
        <f>IF(K$25=0,0,K$25/NMM_fec!K$25)</f>
        <v>0.69715467474615311</v>
      </c>
      <c r="L191" s="278">
        <f>IF(L$25=0,0,L$25/NMM_fec!L$25)</f>
        <v>0.69733120287372041</v>
      </c>
      <c r="M191" s="278">
        <f>IF(M$25=0,0,M$25/NMM_fec!M$25)</f>
        <v>0.6972655749303992</v>
      </c>
      <c r="N191" s="278">
        <f>IF(N$25=0,0,N$25/NMM_fec!N$25)</f>
        <v>0.69771234997212017</v>
      </c>
      <c r="O191" s="278">
        <f>IF(O$25=0,0,O$25/NMM_fec!O$25)</f>
        <v>0.6981951998839625</v>
      </c>
      <c r="P191" s="278">
        <f>IF(P$25=0,0,P$25/NMM_fec!P$25)</f>
        <v>0.69862161868586858</v>
      </c>
      <c r="Q191" s="278">
        <f>IF(Q$25=0,0,Q$25/NMM_fec!Q$25)</f>
        <v>0.69815883565666614</v>
      </c>
      <c r="R191" s="278">
        <f>IF(R$25=0,0,R$25/NMM_fec!R$25)</f>
        <v>0.71556625632906212</v>
      </c>
      <c r="S191" s="278">
        <f>IF(S$25=0,0,S$25/NMM_fec!S$25)</f>
        <v>0.71620837013352567</v>
      </c>
      <c r="T191" s="278">
        <f>IF(T$25=0,0,T$25/NMM_fec!T$25)</f>
        <v>0.71665885124671391</v>
      </c>
      <c r="U191" s="278">
        <f>IF(U$25=0,0,U$25/NMM_fec!U$25)</f>
        <v>0.71568048848076349</v>
      </c>
      <c r="V191" s="278">
        <f>IF(V$25=0,0,V$25/NMM_fec!V$25)</f>
        <v>0.73347486539969842</v>
      </c>
      <c r="W191" s="278">
        <f>IF(W$25=0,0,W$25/NMM_fec!W$25)</f>
        <v>0.73679819865878926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0.76782097436636099</v>
      </c>
      <c r="C192" s="279">
        <f>IF(C$33=0,0,C$33/NMM_fec!C$33)</f>
        <v>0.76806742832132657</v>
      </c>
      <c r="D192" s="279">
        <f>IF(D$33=0,0,D$33/NMM_fec!D$33)</f>
        <v>0.76802340748767073</v>
      </c>
      <c r="E192" s="279">
        <f>IF(E$33=0,0,E$33/NMM_fec!E$33)</f>
        <v>0.76757961647977313</v>
      </c>
      <c r="F192" s="279">
        <f>IF(F$33=0,0,F$33/NMM_fec!F$33)</f>
        <v>0.76752945227762215</v>
      </c>
      <c r="G192" s="279">
        <f>IF(G$33=0,0,G$33/NMM_fec!G$33)</f>
        <v>0.76758712720733568</v>
      </c>
      <c r="H192" s="279">
        <f>IF(H$33=0,0,H$33/NMM_fec!H$33)</f>
        <v>0.76777987394811098</v>
      </c>
      <c r="I192" s="279">
        <f>IF(I$33=0,0,I$33/NMM_fec!I$33)</f>
        <v>0.76697722180205163</v>
      </c>
      <c r="J192" s="279">
        <f>IF(J$33=0,0,J$33/NMM_fec!J$33)</f>
        <v>0.77142706300410258</v>
      </c>
      <c r="K192" s="279">
        <f>IF(K$33=0,0,K$33/NMM_fec!K$33)</f>
        <v>0.77481696292476498</v>
      </c>
      <c r="L192" s="279">
        <f>IF(L$33=0,0,L$33/NMM_fec!L$33)</f>
        <v>0.77480687660149761</v>
      </c>
      <c r="M192" s="279">
        <f>IF(M$33=0,0,M$33/NMM_fec!M$33)</f>
        <v>0.77490836837049448</v>
      </c>
      <c r="N192" s="279">
        <f>IF(N$33=0,0,N$33/NMM_fec!N$33)</f>
        <v>0.77488646250829296</v>
      </c>
      <c r="O192" s="279">
        <f>IF(O$33=0,0,O$33/NMM_fec!O$33)</f>
        <v>0.77491656615403082</v>
      </c>
      <c r="P192" s="279">
        <f>IF(P$33=0,0,P$33/NMM_fec!P$33)</f>
        <v>0.77480963693333715</v>
      </c>
      <c r="Q192" s="279">
        <f>IF(Q$33=0,0,Q$33/NMM_fec!Q$33)</f>
        <v>0.77484838737372119</v>
      </c>
      <c r="R192" s="279">
        <f>IF(R$33=0,0,R$33/NMM_fec!R$33)</f>
        <v>0.77892576765020827</v>
      </c>
      <c r="S192" s="279">
        <f>IF(S$33=0,0,S$33/NMM_fec!S$33)</f>
        <v>0.782124619624184</v>
      </c>
      <c r="T192" s="279">
        <f>IF(T$33=0,0,T$33/NMM_fec!T$33)</f>
        <v>0.7850522436777676</v>
      </c>
      <c r="U192" s="279">
        <f>IF(U$33=0,0,U$33/NMM_fec!U$33)</f>
        <v>0.78775669127069137</v>
      </c>
      <c r="V192" s="279">
        <f>IF(V$33=0,0,V$33/NMM_fec!V$33)</f>
        <v>0.79053786105928914</v>
      </c>
      <c r="W192" s="279">
        <f>IF(W$33=0,0,W$33/NMM_fec!W$33)</f>
        <v>0.79288057997855532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0.49029500078355992</v>
      </c>
      <c r="C194" s="322">
        <f>IF(C$48=0,0,C$48/NMM_fec!C$48)</f>
        <v>0.49123837551058203</v>
      </c>
      <c r="D194" s="322">
        <f>IF(D$48=0,0,D$48/NMM_fec!D$48)</f>
        <v>0.49210838951308722</v>
      </c>
      <c r="E194" s="322">
        <f>IF(E$48=0,0,E$48/NMM_fec!E$48)</f>
        <v>0.49336456792712247</v>
      </c>
      <c r="F194" s="322">
        <f>IF(F$48=0,0,F$48/NMM_fec!F$48)</f>
        <v>0.49569189438661981</v>
      </c>
      <c r="G194" s="322">
        <f>IF(G$48=0,0,G$48/NMM_fec!G$48)</f>
        <v>0.49571358042750524</v>
      </c>
      <c r="H194" s="322">
        <f>IF(H$48=0,0,H$48/NMM_fec!H$48)</f>
        <v>0.49542492038734454</v>
      </c>
      <c r="I194" s="322">
        <f>IF(I$48=0,0,I$48/NMM_fec!I$48)</f>
        <v>0.50267148779766357</v>
      </c>
      <c r="J194" s="322">
        <f>IF(J$48=0,0,J$48/NMM_fec!J$48)</f>
        <v>0.5027683004212381</v>
      </c>
      <c r="K194" s="322">
        <f>IF(K$48=0,0,K$48/NMM_fec!K$48)</f>
        <v>0.50298664945892524</v>
      </c>
      <c r="L194" s="322">
        <f>IF(L$48=0,0,L$48/NMM_fec!L$48)</f>
        <v>0.50283607969756361</v>
      </c>
      <c r="M194" s="322">
        <f>IF(M$48=0,0,M$48/NMM_fec!M$48)</f>
        <v>0.50267435825421658</v>
      </c>
      <c r="N194" s="322">
        <f>IF(N$48=0,0,N$48/NMM_fec!N$48)</f>
        <v>0.5029540840676634</v>
      </c>
      <c r="O194" s="322">
        <f>IF(O$48=0,0,O$48/NMM_fec!O$48)</f>
        <v>0.50421658788822055</v>
      </c>
      <c r="P194" s="322">
        <f>IF(P$48=0,0,P$48/NMM_fec!P$48)</f>
        <v>0.50367415680349548</v>
      </c>
      <c r="Q194" s="322">
        <f>IF(Q$48=0,0,Q$48/NMM_fec!Q$48)</f>
        <v>0.52019114427708901</v>
      </c>
      <c r="R194" s="322">
        <f>IF(R$48=0,0,R$48/NMM_fec!R$48)</f>
        <v>0.52086932236304195</v>
      </c>
      <c r="S194" s="322">
        <f>IF(S$48=0,0,S$48/NMM_fec!S$48)</f>
        <v>0.5294725136957007</v>
      </c>
      <c r="T194" s="322">
        <f>IF(T$48=0,0,T$48/NMM_fec!T$48)</f>
        <v>0.53800959951553939</v>
      </c>
      <c r="U194" s="322">
        <f>IF(U$48=0,0,U$48/NMM_fec!U$48)</f>
        <v>0.53784739404042559</v>
      </c>
      <c r="V194" s="322">
        <f>IF(V$48=0,0,V$48/NMM_fec!V$48)</f>
        <v>0.53760927417164894</v>
      </c>
      <c r="W194" s="322">
        <f>IF(W$48=0,0,W$48/NMM_fec!W$48)</f>
        <v>0.53784396871831308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0.43470419131687366</v>
      </c>
      <c r="C195" s="275">
        <f>IF(C$49=0,0,C$49/NMM_fec!C$49)</f>
        <v>0.43536662883697202</v>
      </c>
      <c r="D195" s="275">
        <f>IF(D$49=0,0,D$49/NMM_fec!D$49)</f>
        <v>0.43536662883697175</v>
      </c>
      <c r="E195" s="275">
        <f>IF(E$49=0,0,E$49/NMM_fec!E$49)</f>
        <v>0.43714055604224061</v>
      </c>
      <c r="F195" s="275">
        <f>IF(F$49=0,0,F$49/NMM_fec!F$49)</f>
        <v>0.43938322752982312</v>
      </c>
      <c r="G195" s="275">
        <f>IF(G$49=0,0,G$49/NMM_fec!G$49)</f>
        <v>0.43938322752982301</v>
      </c>
      <c r="H195" s="275">
        <f>IF(H$49=0,0,H$49/NMM_fec!H$49)</f>
        <v>0.43938322752982306</v>
      </c>
      <c r="I195" s="275">
        <f>IF(I$49=0,0,I$49/NMM_fec!I$49)</f>
        <v>0.44613008091676942</v>
      </c>
      <c r="J195" s="275">
        <f>IF(J$49=0,0,J$49/NMM_fec!J$49)</f>
        <v>0.44613008091676942</v>
      </c>
      <c r="K195" s="275">
        <f>IF(K$49=0,0,K$49/NMM_fec!K$49)</f>
        <v>0.44613008091676942</v>
      </c>
      <c r="L195" s="275">
        <f>IF(L$49=0,0,L$49/NMM_fec!L$49)</f>
        <v>0.44613008091676948</v>
      </c>
      <c r="M195" s="275">
        <f>IF(M$49=0,0,M$49/NMM_fec!M$49)</f>
        <v>0.44613008091676937</v>
      </c>
      <c r="N195" s="275">
        <f>IF(N$49=0,0,N$49/NMM_fec!N$49)</f>
        <v>0.44613008091676942</v>
      </c>
      <c r="O195" s="275">
        <f>IF(O$49=0,0,O$49/NMM_fec!O$49)</f>
        <v>0.44613008091676942</v>
      </c>
      <c r="P195" s="275">
        <f>IF(P$49=0,0,P$49/NMM_fec!P$49)</f>
        <v>0.44613008091676931</v>
      </c>
      <c r="Q195" s="275">
        <f>IF(Q$49=0,0,Q$49/NMM_fec!Q$49)</f>
        <v>0.45651707282509241</v>
      </c>
      <c r="R195" s="275">
        <f>IF(R$49=0,0,R$49/NMM_fec!R$49)</f>
        <v>0.46139786816895878</v>
      </c>
      <c r="S195" s="275">
        <f>IF(S$49=0,0,S$49/NMM_fec!S$49)</f>
        <v>0.46914469526178021</v>
      </c>
      <c r="T195" s="275">
        <f>IF(T$49=0,0,T$49/NMM_fec!T$49)</f>
        <v>0.47639596263861983</v>
      </c>
      <c r="U195" s="275">
        <f>IF(U$49=0,0,U$49/NMM_fec!U$49)</f>
        <v>0.47639596263861977</v>
      </c>
      <c r="V195" s="275">
        <f>IF(V$49=0,0,V$49/NMM_fec!V$49)</f>
        <v>0.47639596263862011</v>
      </c>
      <c r="W195" s="275">
        <f>IF(W$49=0,0,W$49/NMM_fec!W$49)</f>
        <v>0.47639596263861977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0.11284443403043251</v>
      </c>
      <c r="C196" s="276">
        <f>IF(C$50=0,0,C$50/NMM_fec!C$50)</f>
        <v>0.11301639553558743</v>
      </c>
      <c r="D196" s="276">
        <f>IF(D$50=0,0,D$50/NMM_fec!D$50)</f>
        <v>0.11301639553558741</v>
      </c>
      <c r="E196" s="276">
        <f>IF(E$50=0,0,E$50/NMM_fec!E$50)</f>
        <v>0.11347688755634136</v>
      </c>
      <c r="F196" s="276">
        <f>IF(F$50=0,0,F$50/NMM_fec!F$50)</f>
        <v>0.1140590604449114</v>
      </c>
      <c r="G196" s="276">
        <f>IF(G$50=0,0,G$50/NMM_fec!G$50)</f>
        <v>0.11405906044491142</v>
      </c>
      <c r="H196" s="276">
        <f>IF(H$50=0,0,H$50/NMM_fec!H$50)</f>
        <v>0.11405906044491143</v>
      </c>
      <c r="I196" s="276">
        <f>IF(I$50=0,0,I$50/NMM_fec!I$50)</f>
        <v>0.11581046948844942</v>
      </c>
      <c r="J196" s="276">
        <f>IF(J$50=0,0,J$50/NMM_fec!J$50)</f>
        <v>0.11581046948844939</v>
      </c>
      <c r="K196" s="276">
        <f>IF(K$50=0,0,K$50/NMM_fec!K$50)</f>
        <v>0.11581046948844946</v>
      </c>
      <c r="L196" s="276">
        <f>IF(L$50=0,0,L$50/NMM_fec!L$50)</f>
        <v>0.11581046948844942</v>
      </c>
      <c r="M196" s="276">
        <f>IF(M$50=0,0,M$50/NMM_fec!M$50)</f>
        <v>0.11581046948844943</v>
      </c>
      <c r="N196" s="276">
        <f>IF(N$50=0,0,N$50/NMM_fec!N$50)</f>
        <v>0.11581046948844945</v>
      </c>
      <c r="O196" s="276">
        <f>IF(O$50=0,0,O$50/NMM_fec!O$50)</f>
        <v>0.11581046948844953</v>
      </c>
      <c r="P196" s="276">
        <f>IF(P$50=0,0,P$50/NMM_fec!P$50)</f>
        <v>0.11581046948844938</v>
      </c>
      <c r="Q196" s="276">
        <f>IF(Q$50=0,0,Q$50/NMM_fec!Q$50)</f>
        <v>0.11977381938427432</v>
      </c>
      <c r="R196" s="276">
        <f>IF(R$50=0,0,R$50/NMM_fec!R$50)</f>
        <v>0.11977381938427435</v>
      </c>
      <c r="S196" s="276">
        <f>IF(S$50=0,0,S$50/NMM_fec!S$50)</f>
        <v>0.12178481061988407</v>
      </c>
      <c r="T196" s="276">
        <f>IF(T$50=0,0,T$50/NMM_fec!T$50)</f>
        <v>0.12366715999559173</v>
      </c>
      <c r="U196" s="276">
        <f>IF(U$50=0,0,U$50/NMM_fec!U$50)</f>
        <v>0.12366715999559172</v>
      </c>
      <c r="V196" s="276">
        <f>IF(V$50=0,0,V$50/NMM_fec!V$50)</f>
        <v>0.12366715999559177</v>
      </c>
      <c r="W196" s="276">
        <f>IF(W$50=0,0,W$50/NMM_fec!W$50)</f>
        <v>0.12366715999559175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0.61630434786277666</v>
      </c>
      <c r="C197" s="276">
        <f>IF(C$51=0,0,C$51/NMM_fec!C$51)</f>
        <v>0.61724352243707081</v>
      </c>
      <c r="D197" s="276">
        <f>IF(D$51=0,0,D$51/NMM_fec!D$51)</f>
        <v>0.61724352243707103</v>
      </c>
      <c r="E197" s="276">
        <f>IF(E$51=0,0,E$51/NMM_fec!E$51)</f>
        <v>0.61975851785519021</v>
      </c>
      <c r="F197" s="276">
        <f>IF(F$51=0,0,F$51/NMM_fec!F$51)</f>
        <v>0.62293807815443136</v>
      </c>
      <c r="G197" s="276">
        <f>IF(G$51=0,0,G$51/NMM_fec!G$51)</f>
        <v>0.62293807815443147</v>
      </c>
      <c r="H197" s="276">
        <f>IF(H$51=0,0,H$51/NMM_fec!H$51)</f>
        <v>0.62293807815443147</v>
      </c>
      <c r="I197" s="276">
        <f>IF(I$51=0,0,I$51/NMM_fec!I$51)</f>
        <v>0.63250346804444235</v>
      </c>
      <c r="J197" s="276">
        <f>IF(J$51=0,0,J$51/NMM_fec!J$51)</f>
        <v>0.63250346804444235</v>
      </c>
      <c r="K197" s="276">
        <f>IF(K$51=0,0,K$51/NMM_fec!K$51)</f>
        <v>0.63250346804444213</v>
      </c>
      <c r="L197" s="276">
        <f>IF(L$51=0,0,L$51/NMM_fec!L$51)</f>
        <v>0.63250346804444257</v>
      </c>
      <c r="M197" s="276">
        <f>IF(M$51=0,0,M$51/NMM_fec!M$51)</f>
        <v>0.63250346804444268</v>
      </c>
      <c r="N197" s="276">
        <f>IF(N$51=0,0,N$51/NMM_fec!N$51)</f>
        <v>0.63250346804444224</v>
      </c>
      <c r="O197" s="276">
        <f>IF(O$51=0,0,O$51/NMM_fec!O$51)</f>
        <v>0.63250346804444246</v>
      </c>
      <c r="P197" s="276">
        <f>IF(P$51=0,0,P$51/NMM_fec!P$51)</f>
        <v>0.63250346804444202</v>
      </c>
      <c r="Q197" s="276">
        <f>IF(Q$51=0,0,Q$51/NMM_fec!Q$51)</f>
        <v>0.6458691231557312</v>
      </c>
      <c r="R197" s="276">
        <f>IF(R$51=0,0,R$51/NMM_fec!R$51)</f>
        <v>0.6541494605462933</v>
      </c>
      <c r="S197" s="276">
        <f>IF(S$51=0,0,S$51/NMM_fec!S$51)</f>
        <v>0.66513256886412087</v>
      </c>
      <c r="T197" s="276">
        <f>IF(T$51=0,0,T$51/NMM_fec!T$51)</f>
        <v>0.67523531389344216</v>
      </c>
      <c r="U197" s="276">
        <f>IF(U$51=0,0,U$51/NMM_fec!U$51)</f>
        <v>0.67541309456672283</v>
      </c>
      <c r="V197" s="276">
        <f>IF(V$51=0,0,V$51/NMM_fec!V$51)</f>
        <v>0.67541309456672283</v>
      </c>
      <c r="W197" s="276">
        <f>IF(W$51=0,0,W$51/NMM_fec!W$51)</f>
        <v>0.67541309456672305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0.43055060048420341</v>
      </c>
      <c r="C198" s="276">
        <f>IF(C$52=0,0,C$52/NMM_fec!C$52)</f>
        <v>0.43120670842555447</v>
      </c>
      <c r="D198" s="276">
        <f>IF(D$52=0,0,D$52/NMM_fec!D$52)</f>
        <v>0.43120670842555431</v>
      </c>
      <c r="E198" s="276">
        <f>IF(E$52=0,0,E$52/NMM_fec!E$52)</f>
        <v>0.4329636857878611</v>
      </c>
      <c r="F198" s="276">
        <f>IF(F$52=0,0,F$52/NMM_fec!F$52)</f>
        <v>0.43518492858918401</v>
      </c>
      <c r="G198" s="276">
        <f>IF(G$52=0,0,G$52/NMM_fec!G$52)</f>
        <v>0.43518492858918389</v>
      </c>
      <c r="H198" s="276">
        <f>IF(H$52=0,0,H$52/NMM_fec!H$52)</f>
        <v>0.43518492858918389</v>
      </c>
      <c r="I198" s="276">
        <f>IF(I$52=0,0,I$52/NMM_fec!I$52)</f>
        <v>0.44186731591176504</v>
      </c>
      <c r="J198" s="276">
        <f>IF(J$52=0,0,J$52/NMM_fec!J$52)</f>
        <v>0.44186731591176481</v>
      </c>
      <c r="K198" s="276">
        <f>IF(K$52=0,0,K$52/NMM_fec!K$52)</f>
        <v>0.44186731591176492</v>
      </c>
      <c r="L198" s="276">
        <f>IF(L$52=0,0,L$52/NMM_fec!L$52)</f>
        <v>0.44186731591176476</v>
      </c>
      <c r="M198" s="276">
        <f>IF(M$52=0,0,M$52/NMM_fec!M$52)</f>
        <v>0.44186731591176487</v>
      </c>
      <c r="N198" s="276">
        <f>IF(N$52=0,0,N$52/NMM_fec!N$52)</f>
        <v>0.44186731591176476</v>
      </c>
      <c r="O198" s="276">
        <f>IF(O$52=0,0,O$52/NMM_fec!O$52)</f>
        <v>0.44186731591176492</v>
      </c>
      <c r="P198" s="276">
        <f>IF(P$52=0,0,P$52/NMM_fec!P$52)</f>
        <v>0.4418673159117652</v>
      </c>
      <c r="Q198" s="276">
        <f>IF(Q$52=0,0,Q$52/NMM_fec!Q$52)</f>
        <v>0.45698921972774048</v>
      </c>
      <c r="R198" s="276">
        <f>IF(R$52=0,0,R$52/NMM_fec!R$52)</f>
        <v>0.45698921972774043</v>
      </c>
      <c r="S198" s="276">
        <f>IF(S$52=0,0,S$52/NMM_fec!S$52)</f>
        <v>0.4646620260251848</v>
      </c>
      <c r="T198" s="276">
        <f>IF(T$52=0,0,T$52/NMM_fec!T$52)</f>
        <v>0.47184400767093826</v>
      </c>
      <c r="U198" s="276">
        <f>IF(U$52=0,0,U$52/NMM_fec!U$52)</f>
        <v>0.47184400767093798</v>
      </c>
      <c r="V198" s="276">
        <f>IF(V$52=0,0,V$52/NMM_fec!V$52)</f>
        <v>0.47184400767093809</v>
      </c>
      <c r="W198" s="276">
        <f>IF(W$52=0,0,W$52/NMM_fec!W$52)</f>
        <v>0.47184400767093804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0.63652651763899382</v>
      </c>
      <c r="C199" s="277">
        <f>IF(C$53=0,0,C$53/NMM_fec!C$53)</f>
        <v>0.63600966811789161</v>
      </c>
      <c r="D199" s="277">
        <f>IF(D$53=0,0,D$53/NMM_fec!D$53)</f>
        <v>0.64137406695433596</v>
      </c>
      <c r="E199" s="277">
        <f>IF(E$53=0,0,E$53/NMM_fec!E$53)</f>
        <v>0.64054452280774654</v>
      </c>
      <c r="F199" s="277">
        <f>IF(F$53=0,0,F$53/NMM_fec!F$53)</f>
        <v>0.64180712376222215</v>
      </c>
      <c r="G199" s="277">
        <f>IF(G$53=0,0,G$53/NMM_fec!G$53)</f>
        <v>0.64191928037630608</v>
      </c>
      <c r="H199" s="277">
        <f>IF(H$53=0,0,H$53/NMM_fec!H$53)</f>
        <v>0.64241120022232756</v>
      </c>
      <c r="I199" s="277">
        <f>IF(I$53=0,0,I$53/NMM_fec!I$53)</f>
        <v>0.65286268801666414</v>
      </c>
      <c r="J199" s="277">
        <f>IF(J$53=0,0,J$53/NMM_fec!J$53)</f>
        <v>0.65640295150586192</v>
      </c>
      <c r="K199" s="277">
        <f>IF(K$53=0,0,K$53/NMM_fec!K$53)</f>
        <v>0.65621443051587425</v>
      </c>
      <c r="L199" s="277">
        <f>IF(L$53=0,0,L$53/NMM_fec!L$53)</f>
        <v>0.65350507185346951</v>
      </c>
      <c r="M199" s="277">
        <f>IF(M$53=0,0,M$53/NMM_fec!M$53)</f>
        <v>0.65326634771855574</v>
      </c>
      <c r="N199" s="277">
        <f>IF(N$53=0,0,N$53/NMM_fec!N$53)</f>
        <v>0.65430135022252234</v>
      </c>
      <c r="O199" s="277">
        <f>IF(O$53=0,0,O$53/NMM_fec!O$53)</f>
        <v>0.66155752956414604</v>
      </c>
      <c r="P199" s="277">
        <f>IF(P$53=0,0,P$53/NMM_fec!P$53)</f>
        <v>0.6560263508652886</v>
      </c>
      <c r="Q199" s="277">
        <f>IF(Q$53=0,0,Q$53/NMM_fec!Q$53)</f>
        <v>0.67348861534007287</v>
      </c>
      <c r="R199" s="277">
        <f>IF(R$53=0,0,R$53/NMM_fec!R$53)</f>
        <v>0.67674934058615366</v>
      </c>
      <c r="S199" s="277">
        <f>IF(S$53=0,0,S$53/NMM_fec!S$53)</f>
        <v>0.68752264432168197</v>
      </c>
      <c r="T199" s="277">
        <f>IF(T$53=0,0,T$53/NMM_fec!T$53)</f>
        <v>0.69756485271852386</v>
      </c>
      <c r="U199" s="277">
        <f>IF(U$53=0,0,U$53/NMM_fec!U$53)</f>
        <v>0.69608018229340618</v>
      </c>
      <c r="V199" s="277">
        <f>IF(V$53=0,0,V$53/NMM_fec!V$53)</f>
        <v>0.69420102904189696</v>
      </c>
      <c r="W199" s="277">
        <f>IF(W$53=0,0,W$53/NMM_fec!W$53)</f>
        <v>0.69663848456130562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0.52342205844319567</v>
      </c>
      <c r="C200" s="278">
        <f>IF(C$59=0,0,C$59/NMM_fec!C$59)</f>
        <v>0.524219691448089</v>
      </c>
      <c r="D200" s="278">
        <f>IF(D$59=0,0,D$59/NMM_fec!D$59)</f>
        <v>0.52421969144808889</v>
      </c>
      <c r="E200" s="278">
        <f>IF(E$59=0,0,E$59/NMM_fec!E$59)</f>
        <v>0.52635565573795984</v>
      </c>
      <c r="F200" s="278">
        <f>IF(F$59=0,0,F$59/NMM_fec!F$59)</f>
        <v>0.52905602934808382</v>
      </c>
      <c r="G200" s="278">
        <f>IF(G$59=0,0,G$59/NMM_fec!G$59)</f>
        <v>0.52905602934808371</v>
      </c>
      <c r="H200" s="278">
        <f>IF(H$59=0,0,H$59/NMM_fec!H$59)</f>
        <v>0.52905602934808382</v>
      </c>
      <c r="I200" s="278">
        <f>IF(I$59=0,0,I$59/NMM_fec!I$59)</f>
        <v>0.53717983389920132</v>
      </c>
      <c r="J200" s="278">
        <f>IF(J$59=0,0,J$59/NMM_fec!J$59)</f>
        <v>0.53717983389920121</v>
      </c>
      <c r="K200" s="278">
        <f>IF(K$59=0,0,K$59/NMM_fec!K$59)</f>
        <v>0.53717983389920132</v>
      </c>
      <c r="L200" s="278">
        <f>IF(L$59=0,0,L$59/NMM_fec!L$59)</f>
        <v>0.53717983389920121</v>
      </c>
      <c r="M200" s="278">
        <f>IF(M$59=0,0,M$59/NMM_fec!M$59)</f>
        <v>0.53717983389920132</v>
      </c>
      <c r="N200" s="278">
        <f>IF(N$59=0,0,N$59/NMM_fec!N$59)</f>
        <v>0.53717983389920121</v>
      </c>
      <c r="O200" s="278">
        <f>IF(O$59=0,0,O$59/NMM_fec!O$59)</f>
        <v>0.53717983389920132</v>
      </c>
      <c r="P200" s="278">
        <f>IF(P$59=0,0,P$59/NMM_fec!P$59)</f>
        <v>0.53717983389920132</v>
      </c>
      <c r="Q200" s="278">
        <f>IF(Q$59=0,0,Q$59/NMM_fec!Q$59)</f>
        <v>0.55015185050928128</v>
      </c>
      <c r="R200" s="278">
        <f>IF(R$59=0,0,R$59/NMM_fec!R$59)</f>
        <v>0.55556359184550663</v>
      </c>
      <c r="S200" s="278">
        <f>IF(S$59=0,0,S$59/NMM_fec!S$59)</f>
        <v>0.5648914526398654</v>
      </c>
      <c r="T200" s="278">
        <f>IF(T$59=0,0,T$59/NMM_fec!T$59)</f>
        <v>0.5736226159746598</v>
      </c>
      <c r="U200" s="278">
        <f>IF(U$59=0,0,U$59/NMM_fec!U$59)</f>
        <v>0.57362261597465991</v>
      </c>
      <c r="V200" s="278">
        <f>IF(V$59=0,0,V$59/NMM_fec!V$59)</f>
        <v>0.57362261597465991</v>
      </c>
      <c r="W200" s="278">
        <f>IF(W$59=0,0,W$59/NMM_fec!W$59)</f>
        <v>0.57362261597465991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0.39992647051794455</v>
      </c>
      <c r="C201" s="278">
        <f>IF(C$60=0,0,C$60/NMM_fec!C$60)</f>
        <v>0.40251610756160966</v>
      </c>
      <c r="D201" s="278">
        <f>IF(D$60=0,0,D$60/NMM_fec!D$60)</f>
        <v>0.40358896680572059</v>
      </c>
      <c r="E201" s="278">
        <f>IF(E$60=0,0,E$60/NMM_fec!E$60)</f>
        <v>0.40108899803293219</v>
      </c>
      <c r="F201" s="278">
        <f>IF(F$60=0,0,F$60/NMM_fec!F$60)</f>
        <v>0.40278096842929917</v>
      </c>
      <c r="G201" s="278">
        <f>IF(G$60=0,0,G$60/NMM_fec!G$60)</f>
        <v>0.40341357998960514</v>
      </c>
      <c r="H201" s="278">
        <f>IF(H$60=0,0,H$60/NMM_fec!H$60)</f>
        <v>0.40476800237155808</v>
      </c>
      <c r="I201" s="278">
        <f>IF(I$60=0,0,I$60/NMM_fec!I$60)</f>
        <v>0.40361763548571494</v>
      </c>
      <c r="J201" s="278">
        <f>IF(J$60=0,0,J$60/NMM_fec!J$60)</f>
        <v>0.40251604895249737</v>
      </c>
      <c r="K201" s="278">
        <f>IF(K$60=0,0,K$60/NMM_fec!K$60)</f>
        <v>0.40264154643220584</v>
      </c>
      <c r="L201" s="278">
        <f>IF(L$60=0,0,L$60/NMM_fec!L$60)</f>
        <v>0.40282139544068291</v>
      </c>
      <c r="M201" s="278">
        <f>IF(M$60=0,0,M$60/NMM_fec!M$60)</f>
        <v>0.40327916812565751</v>
      </c>
      <c r="N201" s="278">
        <f>IF(N$60=0,0,N$60/NMM_fec!N$60)</f>
        <v>0.40309295282852969</v>
      </c>
      <c r="O201" s="278">
        <f>IF(O$60=0,0,O$60/NMM_fec!O$60)</f>
        <v>0.40345624013216586</v>
      </c>
      <c r="P201" s="278">
        <f>IF(P$60=0,0,P$60/NMM_fec!P$60)</f>
        <v>0.40240987073634921</v>
      </c>
      <c r="Q201" s="278">
        <f>IF(Q$60=0,0,Q$60/NMM_fec!Q$60)</f>
        <v>0.41766015176822041</v>
      </c>
      <c r="R201" s="278">
        <f>IF(R$60=0,0,R$60/NMM_fec!R$60)</f>
        <v>0.41763418397117641</v>
      </c>
      <c r="S201" s="278">
        <f>IF(S$60=0,0,S$60/NMM_fec!S$60)</f>
        <v>0.42337082583044744</v>
      </c>
      <c r="T201" s="278">
        <f>IF(T$60=0,0,T$60/NMM_fec!T$60)</f>
        <v>0.43047123549507466</v>
      </c>
      <c r="U201" s="278">
        <f>IF(U$60=0,0,U$60/NMM_fec!U$60)</f>
        <v>0.43246249121598729</v>
      </c>
      <c r="V201" s="278">
        <f>IF(V$60=0,0,V$60/NMM_fec!V$60)</f>
        <v>0.43241153396736409</v>
      </c>
      <c r="W201" s="278">
        <f>IF(W$60=0,0,W$60/NMM_fec!W$60)</f>
        <v>0.43268348554467273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0.5224269771709763</v>
      </c>
      <c r="C202" s="278">
        <f>IF(C$79=0,0,C$79/NMM_fec!C$79)</f>
        <v>0.52348481382611756</v>
      </c>
      <c r="D202" s="278">
        <f>IF(D$79=0,0,D$79/NMM_fec!D$79)</f>
        <v>0.52367594670871032</v>
      </c>
      <c r="E202" s="278">
        <f>IF(E$79=0,0,E$79/NMM_fec!E$79)</f>
        <v>0.5254558567123998</v>
      </c>
      <c r="F202" s="278">
        <f>IF(F$79=0,0,F$79/NMM_fec!F$79)</f>
        <v>0.52808336946290213</v>
      </c>
      <c r="G202" s="278">
        <f>IF(G$79=0,0,G$79/NMM_fec!G$79)</f>
        <v>0.52794049903947682</v>
      </c>
      <c r="H202" s="278">
        <f>IF(H$79=0,0,H$79/NMM_fec!H$79)</f>
        <v>0.52747457445785173</v>
      </c>
      <c r="I202" s="278">
        <f>IF(I$79=0,0,I$79/NMM_fec!I$79)</f>
        <v>0.53596271772159054</v>
      </c>
      <c r="J202" s="278">
        <f>IF(J$79=0,0,J$79/NMM_fec!J$79)</f>
        <v>0.53572604015617431</v>
      </c>
      <c r="K202" s="278">
        <f>IF(K$79=0,0,K$79/NMM_fec!K$79)</f>
        <v>0.53599387489402195</v>
      </c>
      <c r="L202" s="278">
        <f>IF(L$79=0,0,L$79/NMM_fec!L$79)</f>
        <v>0.53600730973173427</v>
      </c>
      <c r="M202" s="278">
        <f>IF(M$79=0,0,M$79/NMM_fec!M$79)</f>
        <v>0.53593667584396698</v>
      </c>
      <c r="N202" s="278">
        <f>IF(N$79=0,0,N$79/NMM_fec!N$79)</f>
        <v>0.53628719896117782</v>
      </c>
      <c r="O202" s="278">
        <f>IF(O$79=0,0,O$79/NMM_fec!O$79)</f>
        <v>0.5369947664112763</v>
      </c>
      <c r="P202" s="278">
        <f>IF(P$79=0,0,P$79/NMM_fec!P$79)</f>
        <v>0.5370680381849795</v>
      </c>
      <c r="Q202" s="278">
        <f>IF(Q$79=0,0,Q$79/NMM_fec!Q$79)</f>
        <v>0.55488688844208778</v>
      </c>
      <c r="R202" s="278">
        <f>IF(R$79=0,0,R$79/NMM_fec!R$79)</f>
        <v>0.55507266288991131</v>
      </c>
      <c r="S202" s="278">
        <f>IF(S$79=0,0,S$79/NMM_fec!S$79)</f>
        <v>0.5646690703568239</v>
      </c>
      <c r="T202" s="278">
        <f>IF(T$79=0,0,T$79/NMM_fec!T$79)</f>
        <v>0.57373992756244985</v>
      </c>
      <c r="U202" s="278">
        <f>IF(U$79=0,0,U$79/NMM_fec!U$79)</f>
        <v>0.57294824532488009</v>
      </c>
      <c r="V202" s="278">
        <f>IF(V$79=0,0,V$79/NMM_fec!V$79)</f>
        <v>0.57284497214999297</v>
      </c>
      <c r="W202" s="278">
        <f>IF(W$79=0,0,W$79/NMM_fec!W$79)</f>
        <v>0.57288860030486266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0.43497034288709185</v>
      </c>
      <c r="C203" s="279">
        <f>IF(C$89=0,0,C$89/NMM_fec!C$89)</f>
        <v>0.43507662272468384</v>
      </c>
      <c r="D203" s="279">
        <f>IF(D$89=0,0,D$89/NMM_fec!D$89)</f>
        <v>0.43853832801058706</v>
      </c>
      <c r="E203" s="279">
        <f>IF(E$89=0,0,E$89/NMM_fec!E$89)</f>
        <v>0.43877167139436074</v>
      </c>
      <c r="F203" s="279">
        <f>IF(F$89=0,0,F$89/NMM_fec!F$89)</f>
        <v>0.44017389259332507</v>
      </c>
      <c r="G203" s="279">
        <f>IF(G$89=0,0,G$89/NMM_fec!G$89)</f>
        <v>0.44055128702692048</v>
      </c>
      <c r="H203" s="279">
        <f>IF(H$89=0,0,H$89/NMM_fec!H$89)</f>
        <v>0.44028447386295272</v>
      </c>
      <c r="I203" s="279">
        <f>IF(I$89=0,0,I$89/NMM_fec!I$89)</f>
        <v>0.44656621042745198</v>
      </c>
      <c r="J203" s="279">
        <f>IF(J$89=0,0,J$89/NMM_fec!J$89)</f>
        <v>0.44837204031279282</v>
      </c>
      <c r="K203" s="279">
        <f>IF(K$89=0,0,K$89/NMM_fec!K$89)</f>
        <v>0.44838677564886786</v>
      </c>
      <c r="L203" s="279">
        <f>IF(L$89=0,0,L$89/NMM_fec!L$89)</f>
        <v>0.44740522799867838</v>
      </c>
      <c r="M203" s="279">
        <f>IF(M$89=0,0,M$89/NMM_fec!M$89)</f>
        <v>0.44673708758988512</v>
      </c>
      <c r="N203" s="279">
        <f>IF(N$89=0,0,N$89/NMM_fec!N$89)</f>
        <v>0.44705187597386392</v>
      </c>
      <c r="O203" s="279">
        <f>IF(O$89=0,0,O$89/NMM_fec!O$89)</f>
        <v>0.45105909210306477</v>
      </c>
      <c r="P203" s="279">
        <f>IF(P$89=0,0,P$89/NMM_fec!P$89)</f>
        <v>0.44843618055318435</v>
      </c>
      <c r="Q203" s="279">
        <f>IF(Q$89=0,0,Q$89/NMM_fec!Q$89)</f>
        <v>0.46261176685900629</v>
      </c>
      <c r="R203" s="279">
        <f>IF(R$89=0,0,R$89/NMM_fec!R$89)</f>
        <v>0.46408117966753593</v>
      </c>
      <c r="S203" s="279">
        <f>IF(S$89=0,0,S$89/NMM_fec!S$89)</f>
        <v>0.47079151339151587</v>
      </c>
      <c r="T203" s="279">
        <f>IF(T$89=0,0,T$89/NMM_fec!T$89)</f>
        <v>0.47847113465103536</v>
      </c>
      <c r="U203" s="279">
        <f>IF(U$89=0,0,U$89/NMM_fec!U$89)</f>
        <v>0.47922247038616955</v>
      </c>
      <c r="V203" s="279">
        <f>IF(V$89=0,0,V$89/NMM_fec!V$89)</f>
        <v>0.47826264213110192</v>
      </c>
      <c r="W203" s="279">
        <f>IF(W$89=0,0,W$89/NMM_fec!W$89)</f>
        <v>0.4792632087116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0.41604481206864069</v>
      </c>
      <c r="C205" s="322">
        <f>IF(C$99=0,0,C$99/NMM_fec!C$99)</f>
        <v>0.41591931032790663</v>
      </c>
      <c r="D205" s="322">
        <f>IF(D$99=0,0,D$99/NMM_fec!D$99)</f>
        <v>0.41990688607321652</v>
      </c>
      <c r="E205" s="322">
        <f>IF(E$99=0,0,E$99/NMM_fec!E$99)</f>
        <v>0.41960170341153796</v>
      </c>
      <c r="F205" s="322">
        <f>IF(F$99=0,0,F$99/NMM_fec!F$99)</f>
        <v>0.42010312191587551</v>
      </c>
      <c r="G205" s="322">
        <f>IF(G$99=0,0,G$99/NMM_fec!G$99)</f>
        <v>0.42252794986527265</v>
      </c>
      <c r="H205" s="322">
        <f>IF(H$99=0,0,H$99/NMM_fec!H$99)</f>
        <v>0.4247171524203559</v>
      </c>
      <c r="I205" s="322">
        <f>IF(I$99=0,0,I$99/NMM_fec!I$99)</f>
        <v>0.42611494564829411</v>
      </c>
      <c r="J205" s="322">
        <f>IF(J$99=0,0,J$99/NMM_fec!J$99)</f>
        <v>0.42756291430005189</v>
      </c>
      <c r="K205" s="322">
        <f>IF(K$99=0,0,K$99/NMM_fec!K$99)</f>
        <v>0.42772268064851238</v>
      </c>
      <c r="L205" s="322">
        <f>IF(L$99=0,0,L$99/NMM_fec!L$99)</f>
        <v>0.43145042047347565</v>
      </c>
      <c r="M205" s="322">
        <f>IF(M$99=0,0,M$99/NMM_fec!M$99)</f>
        <v>0.43075997220967832</v>
      </c>
      <c r="N205" s="322">
        <f>IF(N$99=0,0,N$99/NMM_fec!N$99)</f>
        <v>0.43640398548548059</v>
      </c>
      <c r="O205" s="322">
        <f>IF(O$99=0,0,O$99/NMM_fec!O$99)</f>
        <v>0.43990194631740948</v>
      </c>
      <c r="P205" s="322">
        <f>IF(P$99=0,0,P$99/NMM_fec!P$99)</f>
        <v>0.43757394206846367</v>
      </c>
      <c r="Q205" s="322">
        <f>IF(Q$99=0,0,Q$99/NMM_fec!Q$99)</f>
        <v>0.44411788758362308</v>
      </c>
      <c r="R205" s="322">
        <f>IF(R$99=0,0,R$99/NMM_fec!R$99)</f>
        <v>0.45244075884638302</v>
      </c>
      <c r="S205" s="322">
        <f>IF(S$99=0,0,S$99/NMM_fec!S$99)</f>
        <v>0.45347829317560812</v>
      </c>
      <c r="T205" s="322">
        <f>IF(T$99=0,0,T$99/NMM_fec!T$99)</f>
        <v>0.46168372760805337</v>
      </c>
      <c r="U205" s="322">
        <f>IF(U$99=0,0,U$99/NMM_fec!U$99)</f>
        <v>0.46507441803221633</v>
      </c>
      <c r="V205" s="322">
        <f>IF(V$99=0,0,V$99/NMM_fec!V$99)</f>
        <v>0.47264244604163869</v>
      </c>
      <c r="W205" s="322">
        <f>IF(W$99=0,0,W$99/NMM_fec!W$99)</f>
        <v>0.47597741336512878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0.40161321254087562</v>
      </c>
      <c r="C206" s="275">
        <f>IF(C$100=0,0,C$100/NMM_fec!C$100)</f>
        <v>0.40191469245289257</v>
      </c>
      <c r="D206" s="275">
        <f>IF(D$100=0,0,D$100/NMM_fec!D$100)</f>
        <v>0.40276196158369154</v>
      </c>
      <c r="E206" s="275">
        <f>IF(E$100=0,0,E$100/NMM_fec!E$100)</f>
        <v>0.40361076999975454</v>
      </c>
      <c r="F206" s="275">
        <f>IF(F$100=0,0,F$100/NMM_fec!F$100)</f>
        <v>0.40467732992757804</v>
      </c>
      <c r="G206" s="275">
        <f>IF(G$100=0,0,G$100/NMM_fec!G$100)</f>
        <v>0.40667222819972992</v>
      </c>
      <c r="H206" s="275">
        <f>IF(H$100=0,0,H$100/NMM_fec!H$100)</f>
        <v>0.40909596924908359</v>
      </c>
      <c r="I206" s="275">
        <f>IF(I$100=0,0,I$100/NMM_fec!I$100)</f>
        <v>0.41106726932190618</v>
      </c>
      <c r="J206" s="275">
        <f>IF(J$100=0,0,J$100/NMM_fec!J$100)</f>
        <v>0.41106726932190579</v>
      </c>
      <c r="K206" s="275">
        <f>IF(K$100=0,0,K$100/NMM_fec!K$100)</f>
        <v>0.41106726932190607</v>
      </c>
      <c r="L206" s="275">
        <f>IF(L$100=0,0,L$100/NMM_fec!L$100)</f>
        <v>0.415363802723275</v>
      </c>
      <c r="M206" s="275">
        <f>IF(M$100=0,0,M$100/NMM_fec!M$100)</f>
        <v>0.41536380272327478</v>
      </c>
      <c r="N206" s="275">
        <f>IF(N$100=0,0,N$100/NMM_fec!N$100)</f>
        <v>0.42054691558288265</v>
      </c>
      <c r="O206" s="275">
        <f>IF(O$100=0,0,O$100/NMM_fec!O$100)</f>
        <v>0.42054691558288243</v>
      </c>
      <c r="P206" s="275">
        <f>IF(P$100=0,0,P$100/NMM_fec!P$100)</f>
        <v>0.42054691558288254</v>
      </c>
      <c r="Q206" s="275">
        <f>IF(Q$100=0,0,Q$100/NMM_fec!Q$100)</f>
        <v>0.42739156514017457</v>
      </c>
      <c r="R206" s="275">
        <f>IF(R$100=0,0,R$100/NMM_fec!R$100)</f>
        <v>0.43430424517794736</v>
      </c>
      <c r="S206" s="275">
        <f>IF(S$100=0,0,S$100/NMM_fec!S$100)</f>
        <v>0.43636714358066786</v>
      </c>
      <c r="T206" s="275">
        <f>IF(T$100=0,0,T$100/NMM_fec!T$100)</f>
        <v>0.44383234913704067</v>
      </c>
      <c r="U206" s="275">
        <f>IF(U$100=0,0,U$100/NMM_fec!U$100)</f>
        <v>0.44605082143229685</v>
      </c>
      <c r="V206" s="275">
        <f>IF(V$100=0,0,V$100/NMM_fec!V$100)</f>
        <v>0.45404994167659074</v>
      </c>
      <c r="W206" s="275">
        <f>IF(W$100=0,0,W$100/NMM_fec!W$100)</f>
        <v>0.45641912123140133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0.10424334908442391</v>
      </c>
      <c r="C207" s="276">
        <f>IF(C$101=0,0,C$101/NMM_fec!C$101)</f>
        <v>0.10432160167853433</v>
      </c>
      <c r="D207" s="276">
        <f>IF(D$101=0,0,D$101/NMM_fec!D$101)</f>
        <v>0.10454152016978993</v>
      </c>
      <c r="E207" s="276">
        <f>IF(E$101=0,0,E$101/NMM_fec!E$101)</f>
        <v>0.10476183820031909</v>
      </c>
      <c r="F207" s="276">
        <f>IF(F$101=0,0,F$101/NMM_fec!F$101)</f>
        <v>0.1050386761513718</v>
      </c>
      <c r="G207" s="276">
        <f>IF(G$101=0,0,G$101/NMM_fec!G$101)</f>
        <v>0.10555647504463091</v>
      </c>
      <c r="H207" s="276">
        <f>IF(H$101=0,0,H$101/NMM_fec!H$101)</f>
        <v>0.10618558503506055</v>
      </c>
      <c r="I207" s="276">
        <f>IF(I$101=0,0,I$101/NMM_fec!I$101)</f>
        <v>0.10669725874305754</v>
      </c>
      <c r="J207" s="276">
        <f>IF(J$101=0,0,J$101/NMM_fec!J$101)</f>
        <v>0.10669725874305755</v>
      </c>
      <c r="K207" s="276">
        <f>IF(K$101=0,0,K$101/NMM_fec!K$101)</f>
        <v>0.10669725874305752</v>
      </c>
      <c r="L207" s="276">
        <f>IF(L$101=0,0,L$101/NMM_fec!L$101)</f>
        <v>0.10781247362450563</v>
      </c>
      <c r="M207" s="276">
        <f>IF(M$101=0,0,M$101/NMM_fec!M$101)</f>
        <v>0.10781247362450563</v>
      </c>
      <c r="N207" s="276">
        <f>IF(N$101=0,0,N$101/NMM_fec!N$101)</f>
        <v>0.10915781044684207</v>
      </c>
      <c r="O207" s="276">
        <f>IF(O$101=0,0,O$101/NMM_fec!O$101)</f>
        <v>0.10915781044684202</v>
      </c>
      <c r="P207" s="276">
        <f>IF(P$101=0,0,P$101/NMM_fec!P$101)</f>
        <v>0.10915781044684204</v>
      </c>
      <c r="Q207" s="276">
        <f>IF(Q$101=0,0,Q$101/NMM_fec!Q$101)</f>
        <v>0.1109344183145146</v>
      </c>
      <c r="R207" s="276">
        <f>IF(R$101=0,0,R$101/NMM_fec!R$101)</f>
        <v>0.11272868427934041</v>
      </c>
      <c r="S207" s="276">
        <f>IF(S$101=0,0,S$101/NMM_fec!S$101)</f>
        <v>0.11326413339208249</v>
      </c>
      <c r="T207" s="276">
        <f>IF(T$101=0,0,T$101/NMM_fec!T$101)</f>
        <v>0.11520181373849475</v>
      </c>
      <c r="U207" s="276">
        <f>IF(U$101=0,0,U$101/NMM_fec!U$101)</f>
        <v>0.11577764385236322</v>
      </c>
      <c r="V207" s="276">
        <f>IF(V$101=0,0,V$101/NMM_fec!V$101)</f>
        <v>0.11785390792425145</v>
      </c>
      <c r="W207" s="276">
        <f>IF(W$101=0,0,W$101/NMM_fec!W$101)</f>
        <v>0.11846885584843264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0.56959084514046521</v>
      </c>
      <c r="C208" s="276">
        <f>IF(C$102=0,0,C$102/NMM_fec!C$102)</f>
        <v>0.57001842120747837</v>
      </c>
      <c r="D208" s="276">
        <f>IF(D$102=0,0,D$102/NMM_fec!D$102)</f>
        <v>0.57122006678387693</v>
      </c>
      <c r="E208" s="276">
        <f>IF(E$102=0,0,E$102/NMM_fec!E$102)</f>
        <v>0.57242389546274242</v>
      </c>
      <c r="F208" s="276">
        <f>IF(F$102=0,0,F$102/NMM_fec!F$102)</f>
        <v>0.57393655179901726</v>
      </c>
      <c r="G208" s="276">
        <f>IF(G$102=0,0,G$102/NMM_fec!G$102)</f>
        <v>0.57676583071047438</v>
      </c>
      <c r="H208" s="276">
        <f>IF(H$102=0,0,H$102/NMM_fec!H$102)</f>
        <v>0.58020331899421052</v>
      </c>
      <c r="I208" s="276">
        <f>IF(I$102=0,0,I$102/NMM_fec!I$102)</f>
        <v>0.58299912958868938</v>
      </c>
      <c r="J208" s="276">
        <f>IF(J$102=0,0,J$102/NMM_fec!J$102)</f>
        <v>0.58299912958868938</v>
      </c>
      <c r="K208" s="276">
        <f>IF(K$102=0,0,K$102/NMM_fec!K$102)</f>
        <v>0.58299912958868927</v>
      </c>
      <c r="L208" s="276">
        <f>IF(L$102=0,0,L$102/NMM_fec!L$102)</f>
        <v>0.58909271917897388</v>
      </c>
      <c r="M208" s="276">
        <f>IF(M$102=0,0,M$102/NMM_fec!M$102)</f>
        <v>0.58909271917897377</v>
      </c>
      <c r="N208" s="276">
        <f>IF(N$102=0,0,N$102/NMM_fec!N$102)</f>
        <v>0.59644370650203626</v>
      </c>
      <c r="O208" s="276">
        <f>IF(O$102=0,0,O$102/NMM_fec!O$102)</f>
        <v>0.59644370650203637</v>
      </c>
      <c r="P208" s="276">
        <f>IF(P$102=0,0,P$102/NMM_fec!P$102)</f>
        <v>0.59644370650203626</v>
      </c>
      <c r="Q208" s="276">
        <f>IF(Q$102=0,0,Q$102/NMM_fec!Q$102)</f>
        <v>0.60615118027104642</v>
      </c>
      <c r="R208" s="276">
        <f>IF(R$102=0,0,R$102/NMM_fec!R$102)</f>
        <v>0.6159551387613309</v>
      </c>
      <c r="S208" s="276">
        <f>IF(S$102=0,0,S$102/NMM_fec!S$102)</f>
        <v>0.61888085935008008</v>
      </c>
      <c r="T208" s="276">
        <f>IF(T$102=0,0,T$102/NMM_fec!T$102)</f>
        <v>0.62946844115571798</v>
      </c>
      <c r="U208" s="276">
        <f>IF(U$102=0,0,U$102/NMM_fec!U$102)</f>
        <v>0.6326148055434363</v>
      </c>
      <c r="V208" s="276">
        <f>IF(V$102=0,0,V$102/NMM_fec!V$102)</f>
        <v>0.64395961571913207</v>
      </c>
      <c r="W208" s="276">
        <f>IF(W$102=0,0,W$102/NMM_fec!W$102)</f>
        <v>0.64731972176837349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0.39789434533871781</v>
      </c>
      <c r="C209" s="276">
        <f>IF(C$103=0,0,C$103/NMM_fec!C$103)</f>
        <v>0.39819303360015706</v>
      </c>
      <c r="D209" s="276">
        <f>IF(D$103=0,0,D$103/NMM_fec!D$103)</f>
        <v>0.39903245716889874</v>
      </c>
      <c r="E209" s="276">
        <f>IF(E$103=0,0,E$103/NMM_fec!E$103)</f>
        <v>0.39987340576939606</v>
      </c>
      <c r="F209" s="276">
        <f>IF(F$103=0,0,F$103/NMM_fec!F$103)</f>
        <v>0.40093008954122916</v>
      </c>
      <c r="G209" s="276">
        <f>IF(G$103=0,0,G$103/NMM_fec!G$103)</f>
        <v>0.40290651540877825</v>
      </c>
      <c r="H209" s="276">
        <f>IF(H$103=0,0,H$103/NMM_fec!H$103)</f>
        <v>0.40530781304538188</v>
      </c>
      <c r="I209" s="276">
        <f>IF(I$103=0,0,I$103/NMM_fec!I$103)</f>
        <v>0.40726085922874661</v>
      </c>
      <c r="J209" s="276">
        <f>IF(J$103=0,0,J$103/NMM_fec!J$103)</f>
        <v>0.40726085922874672</v>
      </c>
      <c r="K209" s="276">
        <f>IF(K$103=0,0,K$103/NMM_fec!K$103)</f>
        <v>0.40726085922874666</v>
      </c>
      <c r="L209" s="276">
        <f>IF(L$103=0,0,L$103/NMM_fec!L$103)</f>
        <v>0.41151760749195176</v>
      </c>
      <c r="M209" s="276">
        <f>IF(M$103=0,0,M$103/NMM_fec!M$103)</f>
        <v>0.41151760749195165</v>
      </c>
      <c r="N209" s="276">
        <f>IF(N$103=0,0,N$103/NMM_fec!N$103)</f>
        <v>0.41665272564467021</v>
      </c>
      <c r="O209" s="276">
        <f>IF(O$103=0,0,O$103/NMM_fec!O$103)</f>
        <v>0.41665272564467037</v>
      </c>
      <c r="P209" s="276">
        <f>IF(P$103=0,0,P$103/NMM_fec!P$103)</f>
        <v>0.41665272564467021</v>
      </c>
      <c r="Q209" s="276">
        <f>IF(Q$103=0,0,Q$103/NMM_fec!Q$103)</f>
        <v>0.42343399495959488</v>
      </c>
      <c r="R209" s="276">
        <f>IF(R$103=0,0,R$103/NMM_fec!R$103)</f>
        <v>0.43028266480480243</v>
      </c>
      <c r="S209" s="276">
        <f>IF(S$103=0,0,S$103/NMM_fec!S$103)</f>
        <v>0.43232646113375711</v>
      </c>
      <c r="T209" s="276">
        <f>IF(T$103=0,0,T$103/NMM_fec!T$103)</f>
        <v>0.43972254020914237</v>
      </c>
      <c r="U209" s="276">
        <f>IF(U$103=0,0,U$103/NMM_fec!U$103)</f>
        <v>0.44192046984394789</v>
      </c>
      <c r="V209" s="276">
        <f>IF(V$103=0,0,V$103/NMM_fec!V$103)</f>
        <v>0.44984551965182773</v>
      </c>
      <c r="W209" s="276">
        <f>IF(W$103=0,0,W$103/NMM_fec!W$103)</f>
        <v>0.45219276102366174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0.5874184768400762</v>
      </c>
      <c r="C210" s="277">
        <f>IF(C$104=0,0,C$104/NMM_fec!C$104)</f>
        <v>0.58648836444097807</v>
      </c>
      <c r="D210" s="277">
        <f>IF(D$104=0,0,D$104/NMM_fec!D$104)</f>
        <v>0.59268187141018791</v>
      </c>
      <c r="E210" s="277">
        <f>IF(E$104=0,0,E$104/NMM_fec!E$104)</f>
        <v>0.59075567918956984</v>
      </c>
      <c r="F210" s="277">
        <f>IF(F$104=0,0,F$104/NMM_fec!F$104)</f>
        <v>0.5904550912628751</v>
      </c>
      <c r="G210" s="277">
        <f>IF(G$104=0,0,G$104/NMM_fec!G$104)</f>
        <v>0.59346949143440353</v>
      </c>
      <c r="H210" s="277">
        <f>IF(H$104=0,0,H$104/NMM_fec!H$104)</f>
        <v>0.59746403450230301</v>
      </c>
      <c r="I210" s="277">
        <f>IF(I$104=0,0,I$104/NMM_fec!I$104)</f>
        <v>0.60088335939792481</v>
      </c>
      <c r="J210" s="277">
        <f>IF(J$104=0,0,J$104/NMM_fec!J$104)</f>
        <v>0.60414175577680995</v>
      </c>
      <c r="K210" s="277">
        <f>IF(K$104=0,0,K$104/NMM_fec!K$104)</f>
        <v>0.60396824436643182</v>
      </c>
      <c r="L210" s="277">
        <f>IF(L$104=0,0,L$104/NMM_fec!L$104)</f>
        <v>0.60776129601527429</v>
      </c>
      <c r="M210" s="277">
        <f>IF(M$104=0,0,M$104/NMM_fec!M$104)</f>
        <v>0.60753928199292884</v>
      </c>
      <c r="N210" s="277">
        <f>IF(N$104=0,0,N$104/NMM_fec!N$104)</f>
        <v>0.61609502061688415</v>
      </c>
      <c r="O210" s="277">
        <f>IF(O$104=0,0,O$104/NMM_fec!O$104)</f>
        <v>0.62292749308474094</v>
      </c>
      <c r="P210" s="277">
        <f>IF(P$104=0,0,P$104/NMM_fec!P$104)</f>
        <v>0.61771929405940029</v>
      </c>
      <c r="Q210" s="277">
        <f>IF(Q$104=0,0,Q$104/NMM_fec!Q$104)</f>
        <v>0.62315711687896602</v>
      </c>
      <c r="R210" s="277">
        <f>IF(R$104=0,0,R$104/NMM_fec!R$104)</f>
        <v>0.63630197237709141</v>
      </c>
      <c r="S210" s="277">
        <f>IF(S$104=0,0,S$104/NMM_fec!S$104)</f>
        <v>0.63877686228490049</v>
      </c>
      <c r="T210" s="277">
        <f>IF(T$104=0,0,T$104/NMM_fec!T$104)</f>
        <v>0.64916098160678426</v>
      </c>
      <c r="U210" s="277">
        <f>IF(U$104=0,0,U$104/NMM_fec!U$104)</f>
        <v>0.6510172225330817</v>
      </c>
      <c r="V210" s="277">
        <f>IF(V$104=0,0,V$104/NMM_fec!V$104)</f>
        <v>0.66090302908854337</v>
      </c>
      <c r="W210" s="277">
        <f>IF(W$104=0,0,W$104/NMM_fec!W$104)</f>
        <v>0.66668419289131842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0.40262748669440224</v>
      </c>
      <c r="C211" s="278">
        <f>IF(C$110=0,0,C$110/NMM_fec!C$110)</f>
        <v>0.40269160705192708</v>
      </c>
      <c r="D211" s="278">
        <f>IF(D$110=0,0,D$110/NMM_fec!D$110)</f>
        <v>0.40602178254947591</v>
      </c>
      <c r="E211" s="278">
        <f>IF(E$110=0,0,E$110/NMM_fec!E$110)</f>
        <v>0.40631213865083909</v>
      </c>
      <c r="F211" s="278">
        <f>IF(F$110=0,0,F$110/NMM_fec!F$110)</f>
        <v>0.40716822291811117</v>
      </c>
      <c r="G211" s="278">
        <f>IF(G$110=0,0,G$110/NMM_fec!G$110)</f>
        <v>0.40949444025153092</v>
      </c>
      <c r="H211" s="278">
        <f>IF(H$110=0,0,H$110/NMM_fec!H$110)</f>
        <v>0.41150437431116726</v>
      </c>
      <c r="I211" s="278">
        <f>IF(I$110=0,0,I$110/NMM_fec!I$110)</f>
        <v>0.41256312501417441</v>
      </c>
      <c r="J211" s="278">
        <f>IF(J$110=0,0,J$110/NMM_fec!J$110)</f>
        <v>0.41341106572763253</v>
      </c>
      <c r="K211" s="278">
        <f>IF(K$110=0,0,K$110/NMM_fec!K$110)</f>
        <v>0.4138035987158617</v>
      </c>
      <c r="L211" s="278">
        <f>IF(L$110=0,0,L$110/NMM_fec!L$110)</f>
        <v>0.41780943457118203</v>
      </c>
      <c r="M211" s="278">
        <f>IF(M$110=0,0,M$110/NMM_fec!M$110)</f>
        <v>0.41709221547261033</v>
      </c>
      <c r="N211" s="278">
        <f>IF(N$110=0,0,N$110/NMM_fec!N$110)</f>
        <v>0.42247123510092593</v>
      </c>
      <c r="O211" s="278">
        <f>IF(O$110=0,0,O$110/NMM_fec!O$110)</f>
        <v>0.42488895841678531</v>
      </c>
      <c r="P211" s="278">
        <f>IF(P$110=0,0,P$110/NMM_fec!P$110)</f>
        <v>0.4232390972381303</v>
      </c>
      <c r="Q211" s="278">
        <f>IF(Q$110=0,0,Q$110/NMM_fec!Q$110)</f>
        <v>0.43054441596236609</v>
      </c>
      <c r="R211" s="278">
        <f>IF(R$110=0,0,R$110/NMM_fec!R$110)</f>
        <v>0.43805579996776445</v>
      </c>
      <c r="S211" s="278">
        <f>IF(S$110=0,0,S$110/NMM_fec!S$110)</f>
        <v>0.43899548112772824</v>
      </c>
      <c r="T211" s="278">
        <f>IF(T$110=0,0,T$110/NMM_fec!T$110)</f>
        <v>0.44702789292946182</v>
      </c>
      <c r="U211" s="278">
        <f>IF(U$110=0,0,U$110/NMM_fec!U$110)</f>
        <v>0.45087073680271184</v>
      </c>
      <c r="V211" s="278">
        <f>IF(V$110=0,0,V$110/NMM_fec!V$110)</f>
        <v>0.45853861660274631</v>
      </c>
      <c r="W211" s="278">
        <f>IF(W$110=0,0,W$110/NMM_fec!W$110)</f>
        <v>0.46151166043416292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0.48565288940381635</v>
      </c>
      <c r="C212" s="278">
        <f>IF(C$118=0,0,C$118/NMM_fec!C$118)</f>
        <v>0.48601745557294695</v>
      </c>
      <c r="D212" s="278">
        <f>IF(D$118=0,0,D$118/NMM_fec!D$118)</f>
        <v>0.48704202022526943</v>
      </c>
      <c r="E212" s="278">
        <f>IF(E$118=0,0,E$118/NMM_fec!E$118)</f>
        <v>0.48806844626639356</v>
      </c>
      <c r="F212" s="278">
        <f>IF(F$118=0,0,F$118/NMM_fec!F$118)</f>
        <v>0.48935818946829784</v>
      </c>
      <c r="G212" s="278">
        <f>IF(G$118=0,0,G$118/NMM_fec!G$118)</f>
        <v>0.49177053069534049</v>
      </c>
      <c r="H212" s="278">
        <f>IF(H$118=0,0,H$118/NMM_fec!H$118)</f>
        <v>0.49470145230605694</v>
      </c>
      <c r="I212" s="278">
        <f>IF(I$118=0,0,I$118/NMM_fec!I$118)</f>
        <v>0.49708525728645375</v>
      </c>
      <c r="J212" s="278">
        <f>IF(J$118=0,0,J$118/NMM_fec!J$118)</f>
        <v>0.49708525728645381</v>
      </c>
      <c r="K212" s="278">
        <f>IF(K$118=0,0,K$118/NMM_fec!K$118)</f>
        <v>0.49708525728645375</v>
      </c>
      <c r="L212" s="278">
        <f>IF(L$118=0,0,L$118/NMM_fec!L$118)</f>
        <v>0.50228086289811535</v>
      </c>
      <c r="M212" s="278">
        <f>IF(M$118=0,0,M$118/NMM_fec!M$118)</f>
        <v>0.50228086289811513</v>
      </c>
      <c r="N212" s="278">
        <f>IF(N$118=0,0,N$118/NMM_fec!N$118)</f>
        <v>0.50854856938229442</v>
      </c>
      <c r="O212" s="278">
        <f>IF(O$118=0,0,O$118/NMM_fec!O$118)</f>
        <v>0.50854856938229476</v>
      </c>
      <c r="P212" s="278">
        <f>IF(P$118=0,0,P$118/NMM_fec!P$118)</f>
        <v>0.50854856938229454</v>
      </c>
      <c r="Q212" s="278">
        <f>IF(Q$118=0,0,Q$118/NMM_fec!Q$118)</f>
        <v>0.51682549785639753</v>
      </c>
      <c r="R212" s="278">
        <f>IF(R$118=0,0,R$118/NMM_fec!R$118)</f>
        <v>0.52518469254680289</v>
      </c>
      <c r="S212" s="278">
        <f>IF(S$118=0,0,S$118/NMM_fec!S$118)</f>
        <v>0.52767926328935744</v>
      </c>
      <c r="T212" s="278">
        <f>IF(T$118=0,0,T$118/NMM_fec!T$118)</f>
        <v>0.53670660236893719</v>
      </c>
      <c r="U212" s="278">
        <f>IF(U$118=0,0,U$118/NMM_fec!U$118)</f>
        <v>0.5393893016592245</v>
      </c>
      <c r="V212" s="278">
        <f>IF(V$118=0,0,V$118/NMM_fec!V$118)</f>
        <v>0.54906227988310363</v>
      </c>
      <c r="W212" s="278">
        <f>IF(W$118=0,0,W$118/NMM_fec!W$118)</f>
        <v>0.55192722271959682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0.42868596869133119</v>
      </c>
      <c r="C213" s="278">
        <f>IF(C$119=0,0,C$119/NMM_fec!C$119)</f>
        <v>0.42855414594959318</v>
      </c>
      <c r="D213" s="278">
        <f>IF(D$119=0,0,D$119/NMM_fec!D$119)</f>
        <v>0.43270517133455277</v>
      </c>
      <c r="E213" s="278">
        <f>IF(E$119=0,0,E$119/NMM_fec!E$119)</f>
        <v>0.43238181893209904</v>
      </c>
      <c r="F213" s="278">
        <f>IF(F$119=0,0,F$119/NMM_fec!F$119)</f>
        <v>0.43289366898743253</v>
      </c>
      <c r="G213" s="278">
        <f>IF(G$119=0,0,G$119/NMM_fec!G$119)</f>
        <v>0.43540032407841289</v>
      </c>
      <c r="H213" s="278">
        <f>IF(H$119=0,0,H$119/NMM_fec!H$119)</f>
        <v>0.43764614687203784</v>
      </c>
      <c r="I213" s="278">
        <f>IF(I$119=0,0,I$119/NMM_fec!I$119)</f>
        <v>0.43906934904151551</v>
      </c>
      <c r="J213" s="278">
        <f>IF(J$119=0,0,J$119/NMM_fec!J$119)</f>
        <v>0.44057667509920606</v>
      </c>
      <c r="K213" s="278">
        <f>IF(K$119=0,0,K$119/NMM_fec!K$119)</f>
        <v>0.44074489875062861</v>
      </c>
      <c r="L213" s="278">
        <f>IF(L$119=0,0,L$119/NMM_fec!L$119)</f>
        <v>0.44458369503855294</v>
      </c>
      <c r="M213" s="278">
        <f>IF(M$119=0,0,M$119/NMM_fec!M$119)</f>
        <v>0.44385791639731342</v>
      </c>
      <c r="N213" s="278">
        <f>IF(N$119=0,0,N$119/NMM_fec!N$119)</f>
        <v>0.44967396572733248</v>
      </c>
      <c r="O213" s="278">
        <f>IF(O$119=0,0,O$119/NMM_fec!O$119)</f>
        <v>0.45331354420064429</v>
      </c>
      <c r="P213" s="278">
        <f>IF(P$119=0,0,P$119/NMM_fec!P$119)</f>
        <v>0.45089824350424251</v>
      </c>
      <c r="Q213" s="278">
        <f>IF(Q$119=0,0,Q$119/NMM_fec!Q$119)</f>
        <v>0.45765237045070917</v>
      </c>
      <c r="R213" s="278">
        <f>IF(R$119=0,0,R$119/NMM_fec!R$119)</f>
        <v>0.4662391279753334</v>
      </c>
      <c r="S213" s="278">
        <f>IF(S$119=0,0,S$119/NMM_fec!S$119)</f>
        <v>0.4672866038938448</v>
      </c>
      <c r="T213" s="278">
        <f>IF(T$119=0,0,T$119/NMM_fec!T$119)</f>
        <v>0.47575553255203501</v>
      </c>
      <c r="U213" s="278">
        <f>IF(U$119=0,0,U$119/NMM_fec!U$119)</f>
        <v>0.47928095927944059</v>
      </c>
      <c r="V213" s="278">
        <f>IF(V$119=0,0,V$119/NMM_fec!V$119)</f>
        <v>0.48707211602600509</v>
      </c>
      <c r="W213" s="278">
        <f>IF(W$119=0,0,W$119/NMM_fec!W$119)</f>
        <v>0.49051468405205612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0.49914324744281113</v>
      </c>
      <c r="C214" s="279">
        <f>IF(C$127=0,0,C$127/NMM_fec!C$127)</f>
        <v>0.49951794044997327</v>
      </c>
      <c r="D214" s="279">
        <f>IF(D$127=0,0,D$127/NMM_fec!D$127)</f>
        <v>0.50057096523152689</v>
      </c>
      <c r="E214" s="279">
        <f>IF(E$127=0,0,E$127/NMM_fec!E$127)</f>
        <v>0.50162590310712685</v>
      </c>
      <c r="F214" s="279">
        <f>IF(F$127=0,0,F$127/NMM_fec!F$127)</f>
        <v>0.50295147250908434</v>
      </c>
      <c r="G214" s="279">
        <f>IF(G$127=0,0,G$127/NMM_fec!G$127)</f>
        <v>0.50543082321465571</v>
      </c>
      <c r="H214" s="279">
        <f>IF(H$127=0,0,H$127/NMM_fec!H$127)</f>
        <v>0.50844315931455852</v>
      </c>
      <c r="I214" s="279">
        <f>IF(I$127=0,0,I$127/NMM_fec!I$127)</f>
        <v>0.51089318109996629</v>
      </c>
      <c r="J214" s="279">
        <f>IF(J$127=0,0,J$127/NMM_fec!J$127)</f>
        <v>0.51089318109996651</v>
      </c>
      <c r="K214" s="279">
        <f>IF(K$127=0,0,K$127/NMM_fec!K$127)</f>
        <v>0.51089318109996629</v>
      </c>
      <c r="L214" s="279">
        <f>IF(L$127=0,0,L$127/NMM_fec!L$127)</f>
        <v>0.51623310908972964</v>
      </c>
      <c r="M214" s="279">
        <f>IF(M$127=0,0,M$127/NMM_fec!M$127)</f>
        <v>0.51623310908972941</v>
      </c>
      <c r="N214" s="279">
        <f>IF(N$127=0,0,N$127/NMM_fec!N$127)</f>
        <v>0.52267491853180281</v>
      </c>
      <c r="O214" s="279">
        <f>IF(O$127=0,0,O$127/NMM_fec!O$127)</f>
        <v>0.52267491853180281</v>
      </c>
      <c r="P214" s="279">
        <f>IF(P$127=0,0,P$127/NMM_fec!P$127)</f>
        <v>0.52267491853180315</v>
      </c>
      <c r="Q214" s="279">
        <f>IF(Q$127=0,0,Q$127/NMM_fec!Q$127)</f>
        <v>0.53118176168574194</v>
      </c>
      <c r="R214" s="279">
        <f>IF(R$127=0,0,R$127/NMM_fec!R$127)</f>
        <v>0.53977315622865885</v>
      </c>
      <c r="S214" s="279">
        <f>IF(S$127=0,0,S$127/NMM_fec!S$127)</f>
        <v>0.54233702060295086</v>
      </c>
      <c r="T214" s="279">
        <f>IF(T$127=0,0,T$127/NMM_fec!T$127)</f>
        <v>0.55161511910140748</v>
      </c>
      <c r="U214" s="279">
        <f>IF(U$127=0,0,U$127/NMM_fec!U$127)</f>
        <v>0.5543723378164257</v>
      </c>
      <c r="V214" s="279">
        <f>IF(V$127=0,0,V$127/NMM_fec!V$127)</f>
        <v>0.56431400987985658</v>
      </c>
      <c r="W214" s="279">
        <f>IF(W$127=0,0,W$127/NMM_fec!W$127)</f>
        <v>0.56725853446180785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NL: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1208.8592657589129</v>
      </c>
      <c r="C5" s="225">
        <f t="shared" si="0"/>
        <v>1211.3718097921537</v>
      </c>
      <c r="D5" s="225">
        <f t="shared" si="0"/>
        <v>1154.2731836161174</v>
      </c>
      <c r="E5" s="225">
        <f t="shared" si="0"/>
        <v>954.063479520393</v>
      </c>
      <c r="F5" s="225">
        <f t="shared" si="0"/>
        <v>967.82079847936416</v>
      </c>
      <c r="G5" s="225">
        <f t="shared" si="0"/>
        <v>991.86564693117521</v>
      </c>
      <c r="H5" s="225">
        <f t="shared" si="0"/>
        <v>995.15245429053448</v>
      </c>
      <c r="I5" s="225">
        <f t="shared" si="0"/>
        <v>991.71607328547645</v>
      </c>
      <c r="J5" s="225">
        <f t="shared" si="0"/>
        <v>1026.8270373203882</v>
      </c>
      <c r="K5" s="225">
        <f t="shared" si="0"/>
        <v>948.05433101834069</v>
      </c>
      <c r="L5" s="225">
        <f t="shared" si="0"/>
        <v>841.98233145783638</v>
      </c>
      <c r="M5" s="225">
        <f t="shared" si="0"/>
        <v>886.76083366379464</v>
      </c>
      <c r="N5" s="225">
        <f t="shared" si="0"/>
        <v>781.03617528867198</v>
      </c>
      <c r="O5" s="225">
        <f t="shared" si="0"/>
        <v>748.32869044180529</v>
      </c>
      <c r="P5" s="225">
        <f t="shared" si="0"/>
        <v>757.86448933356314</v>
      </c>
      <c r="Q5" s="225">
        <f t="shared" si="0"/>
        <v>670.72177275098193</v>
      </c>
      <c r="R5" s="225">
        <f t="shared" si="0"/>
        <v>711.7992320055339</v>
      </c>
      <c r="S5" s="225">
        <f t="shared" si="0"/>
        <v>850.86254742514279</v>
      </c>
      <c r="T5" s="225">
        <f t="shared" si="0"/>
        <v>749.81925110747716</v>
      </c>
      <c r="U5" s="225">
        <f t="shared" si="0"/>
        <v>539.2278412012048</v>
      </c>
      <c r="V5" s="225">
        <f t="shared" si="0"/>
        <v>507.2257778124835</v>
      </c>
      <c r="W5" s="225">
        <f t="shared" si="0"/>
        <v>496.33346859235644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2.1547315298594198</v>
      </c>
      <c r="C10" s="262">
        <v>2.1564805323909102</v>
      </c>
      <c r="D10" s="262">
        <v>1.9033244147155539</v>
      </c>
      <c r="E10" s="262">
        <v>1.426704462084236</v>
      </c>
      <c r="F10" s="262">
        <v>1.4646976576023201</v>
      </c>
      <c r="G10" s="262">
        <v>1.5242076401461599</v>
      </c>
      <c r="H10" s="262">
        <v>1.663743592413379</v>
      </c>
      <c r="I10" s="262">
        <v>1.5944936772678959</v>
      </c>
      <c r="J10" s="262">
        <v>1.753748555126164</v>
      </c>
      <c r="K10" s="262">
        <v>1.338972288940151</v>
      </c>
      <c r="L10" s="262">
        <v>1.2616098221246861</v>
      </c>
      <c r="M10" s="262">
        <v>1.343427063259877</v>
      </c>
      <c r="N10" s="262">
        <v>1.142526979318724</v>
      </c>
      <c r="O10" s="262">
        <v>1.1286346644217149</v>
      </c>
      <c r="P10" s="262">
        <v>1.088957793466802</v>
      </c>
      <c r="Q10" s="262">
        <v>1.073483997692571</v>
      </c>
      <c r="R10" s="262">
        <v>1.1077209439841591</v>
      </c>
      <c r="S10" s="262">
        <v>1.1704912499244351</v>
      </c>
      <c r="T10" s="262">
        <v>1.2565509271108659</v>
      </c>
      <c r="U10" s="262">
        <v>1.305086107879349</v>
      </c>
      <c r="V10" s="262">
        <v>1.2190564713102849</v>
      </c>
      <c r="W10" s="262">
        <v>1.166987381888031</v>
      </c>
      <c r="DA10" s="68" t="s">
        <v>1698</v>
      </c>
    </row>
    <row r="11" spans="1:105" ht="12" customHeight="1" x14ac:dyDescent="0.25">
      <c r="A11" s="37" t="s">
        <v>160</v>
      </c>
      <c r="B11" s="228">
        <v>2.7777195057210581E-2</v>
      </c>
      <c r="C11" s="228">
        <v>3.7607549665460947E-2</v>
      </c>
      <c r="D11" s="228">
        <v>2.8126511951950279E-2</v>
      </c>
      <c r="E11" s="228">
        <v>1.7643774134915351E-2</v>
      </c>
      <c r="F11" s="228">
        <v>1.4445917271366231E-2</v>
      </c>
      <c r="G11" s="228">
        <v>1.4786163993777799E-2</v>
      </c>
      <c r="H11" s="228">
        <v>1.6409693205073302E-2</v>
      </c>
      <c r="I11" s="228">
        <v>1.133733954546412E-2</v>
      </c>
      <c r="J11" s="228">
        <v>8.4436906954229816E-3</v>
      </c>
      <c r="K11" s="228">
        <v>1.418563994982306E-2</v>
      </c>
      <c r="L11" s="228">
        <v>1.2689103128815099E-2</v>
      </c>
      <c r="M11" s="228">
        <v>1.9408233001902989E-2</v>
      </c>
      <c r="N11" s="228">
        <v>1.78532203263762E-2</v>
      </c>
      <c r="O11" s="228">
        <v>1.508079621989509E-2</v>
      </c>
      <c r="P11" s="228">
        <v>2.5094452382173619E-2</v>
      </c>
      <c r="Q11" s="228">
        <v>1.328947556686471E-2</v>
      </c>
      <c r="R11" s="228">
        <v>1.45834003872753E-2</v>
      </c>
      <c r="S11" s="228">
        <v>1.992022063188735E-2</v>
      </c>
      <c r="T11" s="228">
        <v>1.7932589196294271E-2</v>
      </c>
      <c r="U11" s="228">
        <v>2.1197716355183908E-2</v>
      </c>
      <c r="V11" s="228">
        <v>3.3563235013292718E-2</v>
      </c>
      <c r="W11" s="228">
        <v>1.299930950109808E-2</v>
      </c>
      <c r="DA11" s="69" t="s">
        <v>1699</v>
      </c>
    </row>
    <row r="12" spans="1:105" ht="12" customHeight="1" x14ac:dyDescent="0.25">
      <c r="A12" s="37" t="s">
        <v>162</v>
      </c>
      <c r="B12" s="228">
        <v>2.1269543348022091</v>
      </c>
      <c r="C12" s="228">
        <v>2.1188729827254491</v>
      </c>
      <c r="D12" s="228">
        <v>1.8751979027636041</v>
      </c>
      <c r="E12" s="228">
        <v>1.4090606879493199</v>
      </c>
      <c r="F12" s="228">
        <v>1.4502517403309541</v>
      </c>
      <c r="G12" s="228">
        <v>1.509421476152383</v>
      </c>
      <c r="H12" s="228">
        <v>1.647333899208306</v>
      </c>
      <c r="I12" s="228">
        <v>1.583156337722432</v>
      </c>
      <c r="J12" s="228">
        <v>1.745304864430741</v>
      </c>
      <c r="K12" s="228">
        <v>1.3247866489903279</v>
      </c>
      <c r="L12" s="228">
        <v>1.2489207189958711</v>
      </c>
      <c r="M12" s="228">
        <v>1.324018830257975</v>
      </c>
      <c r="N12" s="228">
        <v>1.1246737589923479</v>
      </c>
      <c r="O12" s="228">
        <v>1.11355386820182</v>
      </c>
      <c r="P12" s="228">
        <v>1.063863341084629</v>
      </c>
      <c r="Q12" s="228">
        <v>1.0601945221257061</v>
      </c>
      <c r="R12" s="228">
        <v>1.093137543596884</v>
      </c>
      <c r="S12" s="228">
        <v>1.150571029292548</v>
      </c>
      <c r="T12" s="228">
        <v>1.2386183379145721</v>
      </c>
      <c r="U12" s="228">
        <v>1.283888391524165</v>
      </c>
      <c r="V12" s="228">
        <v>1.185493236296993</v>
      </c>
      <c r="W12" s="228">
        <v>1.1539880723869329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360.88728728343091</v>
      </c>
      <c r="C17" s="263">
        <v>358.89264643304358</v>
      </c>
      <c r="D17" s="263">
        <v>320.46635420156872</v>
      </c>
      <c r="E17" s="263">
        <v>236.03226272803781</v>
      </c>
      <c r="F17" s="263">
        <v>239.4420022033959</v>
      </c>
      <c r="G17" s="263">
        <v>247.7618294234683</v>
      </c>
      <c r="H17" s="263">
        <v>272.46082825683732</v>
      </c>
      <c r="I17" s="263">
        <v>265.55520377082712</v>
      </c>
      <c r="J17" s="263">
        <v>296.18265365560097</v>
      </c>
      <c r="K17" s="263">
        <v>225.11338602713019</v>
      </c>
      <c r="L17" s="263">
        <v>208.81546898279629</v>
      </c>
      <c r="M17" s="263">
        <v>223.903147686361</v>
      </c>
      <c r="N17" s="263">
        <v>191.94363750953491</v>
      </c>
      <c r="O17" s="263">
        <v>193.61862446600989</v>
      </c>
      <c r="P17" s="263">
        <v>183.37571087707019</v>
      </c>
      <c r="Q17" s="263">
        <v>173.43254844592289</v>
      </c>
      <c r="R17" s="263">
        <v>181.97080736545379</v>
      </c>
      <c r="S17" s="263">
        <v>194.16324626396869</v>
      </c>
      <c r="T17" s="263">
        <v>206.78560341466661</v>
      </c>
      <c r="U17" s="263">
        <v>208.83053514836831</v>
      </c>
      <c r="V17" s="263">
        <v>193.60448330318891</v>
      </c>
      <c r="W17" s="263">
        <v>187.1518573160098</v>
      </c>
      <c r="DA17" s="70" t="s">
        <v>1705</v>
      </c>
    </row>
    <row r="18" spans="1:105" ht="12" customHeight="1" x14ac:dyDescent="0.25">
      <c r="A18" s="18" t="s">
        <v>30</v>
      </c>
      <c r="B18" s="232">
        <v>48.490205793861321</v>
      </c>
      <c r="C18" s="232">
        <v>50.901115385239727</v>
      </c>
      <c r="D18" s="232">
        <v>37.636329281196083</v>
      </c>
      <c r="E18" s="232">
        <v>26.841975857713351</v>
      </c>
      <c r="F18" s="232">
        <v>27.216288961619931</v>
      </c>
      <c r="G18" s="232">
        <v>25.748389924263371</v>
      </c>
      <c r="H18" s="232">
        <v>26.944754119266669</v>
      </c>
      <c r="I18" s="232">
        <v>33.673520198817563</v>
      </c>
      <c r="J18" s="232">
        <v>33.821750974142716</v>
      </c>
      <c r="K18" s="232">
        <v>24.584656516553999</v>
      </c>
      <c r="L18" s="232">
        <v>23.247836273177139</v>
      </c>
      <c r="M18" s="232">
        <v>26.438137559703652</v>
      </c>
      <c r="N18" s="232">
        <v>24.011666426682819</v>
      </c>
      <c r="O18" s="232">
        <v>22.313540576071521</v>
      </c>
      <c r="P18" s="232">
        <v>24.19779891922958</v>
      </c>
      <c r="Q18" s="232">
        <v>19.122465147590301</v>
      </c>
      <c r="R18" s="232">
        <v>20.174834838674389</v>
      </c>
      <c r="S18" s="232">
        <v>25.580434009686979</v>
      </c>
      <c r="T18" s="232">
        <v>27.906921151996521</v>
      </c>
      <c r="U18" s="232">
        <v>18.842526867447791</v>
      </c>
      <c r="V18" s="232">
        <v>16.469255491807079</v>
      </c>
      <c r="W18" s="232">
        <v>16.478348428655309</v>
      </c>
      <c r="DA18" s="71" t="s">
        <v>1706</v>
      </c>
    </row>
    <row r="19" spans="1:105" ht="12" customHeight="1" x14ac:dyDescent="0.25">
      <c r="A19" s="18" t="s">
        <v>33</v>
      </c>
      <c r="B19" s="232">
        <v>0.57114597774790332</v>
      </c>
      <c r="C19" s="232">
        <v>0.57681570087027101</v>
      </c>
      <c r="D19" s="232">
        <v>0.60889702502728393</v>
      </c>
      <c r="E19" s="232">
        <v>0.45028936712142031</v>
      </c>
      <c r="F19" s="232">
        <v>0.45656868171274601</v>
      </c>
      <c r="G19" s="232">
        <v>0.46888527712362649</v>
      </c>
      <c r="H19" s="232">
        <v>0.51700215936876581</v>
      </c>
      <c r="I19" s="232">
        <v>0.4682602788574603</v>
      </c>
      <c r="J19" s="232">
        <v>0.53149509578951848</v>
      </c>
      <c r="K19" s="232">
        <v>0.90656812022073896</v>
      </c>
      <c r="L19" s="232">
        <v>0.80054514379763497</v>
      </c>
      <c r="M19" s="232">
        <v>0.96958348899056968</v>
      </c>
      <c r="N19" s="232">
        <v>0.90091254575882673</v>
      </c>
      <c r="O19" s="232">
        <v>1.0046821200313989</v>
      </c>
      <c r="P19" s="232">
        <v>0.46164849797717172</v>
      </c>
      <c r="Q19" s="232">
        <v>0.12006844104826229</v>
      </c>
      <c r="R19" s="232">
        <v>0.21229677620075779</v>
      </c>
      <c r="S19" s="232">
        <v>0.20624748538446491</v>
      </c>
      <c r="T19" s="232">
        <v>0.1893134360595041</v>
      </c>
      <c r="U19" s="232">
        <v>0.18670624108456599</v>
      </c>
      <c r="V19" s="232">
        <v>0.1779297299741423</v>
      </c>
      <c r="W19" s="232">
        <v>0.31544046624503441</v>
      </c>
      <c r="DA19" s="71" t="s">
        <v>1707</v>
      </c>
    </row>
    <row r="20" spans="1:105" ht="12" customHeight="1" x14ac:dyDescent="0.25">
      <c r="A20" s="18" t="s">
        <v>160</v>
      </c>
      <c r="B20" s="297">
        <v>3.8068049257319418</v>
      </c>
      <c r="C20" s="297">
        <v>5.1260329132270073</v>
      </c>
      <c r="D20" s="297">
        <v>4.0604012423194336</v>
      </c>
      <c r="E20" s="297">
        <v>2.500889336707131</v>
      </c>
      <c r="F20" s="297">
        <v>2.0284911395352712</v>
      </c>
      <c r="G20" s="297">
        <v>2.0833772346377071</v>
      </c>
      <c r="H20" s="297">
        <v>2.2972920207245342</v>
      </c>
      <c r="I20" s="297">
        <v>1.560205961805138</v>
      </c>
      <c r="J20" s="297">
        <v>1.183733226130818</v>
      </c>
      <c r="K20" s="297">
        <v>2.018695351405579</v>
      </c>
      <c r="L20" s="297">
        <v>1.7822067333534819</v>
      </c>
      <c r="M20" s="297">
        <v>2.6984525628675118</v>
      </c>
      <c r="N20" s="297">
        <v>2.507226112998437</v>
      </c>
      <c r="O20" s="297">
        <v>2.238206161902152</v>
      </c>
      <c r="P20" s="297">
        <v>3.598340778029792</v>
      </c>
      <c r="Q20" s="297">
        <v>1.8837116479183491</v>
      </c>
      <c r="R20" s="297">
        <v>2.1003025031417479</v>
      </c>
      <c r="S20" s="297">
        <v>2.8232782539483199</v>
      </c>
      <c r="T20" s="297">
        <v>2.5501258848937969</v>
      </c>
      <c r="U20" s="297">
        <v>3.081136170487428</v>
      </c>
      <c r="V20" s="297">
        <v>4.8700871193052109</v>
      </c>
      <c r="W20" s="297">
        <v>1.8976116587402529</v>
      </c>
      <c r="DA20" s="122" t="s">
        <v>1708</v>
      </c>
    </row>
    <row r="21" spans="1:105" ht="12" customHeight="1" x14ac:dyDescent="0.25">
      <c r="A21" s="18" t="s">
        <v>70</v>
      </c>
      <c r="B21" s="297">
        <v>16.52460704419196</v>
      </c>
      <c r="C21" s="297">
        <v>13.47931450050849</v>
      </c>
      <c r="D21" s="297">
        <v>7.4532920808489456</v>
      </c>
      <c r="E21" s="297">
        <v>6.5139914018124996</v>
      </c>
      <c r="F21" s="297">
        <v>6.096762202346925</v>
      </c>
      <c r="G21" s="297">
        <v>6.7830041893842443</v>
      </c>
      <c r="H21" s="297">
        <v>12.08156208830545</v>
      </c>
      <c r="I21" s="297">
        <v>11.98464713646807</v>
      </c>
      <c r="J21" s="297">
        <v>15.96885799127603</v>
      </c>
      <c r="K21" s="297">
        <v>9.0789680691345573</v>
      </c>
      <c r="L21" s="297">
        <v>7.5717809290897229</v>
      </c>
      <c r="M21" s="297">
        <v>9.7100453242962885</v>
      </c>
      <c r="N21" s="297">
        <v>6.5796987831874683</v>
      </c>
      <c r="O21" s="297">
        <v>2.7948520886169028</v>
      </c>
      <c r="P21" s="297">
        <v>2.5685550297529942</v>
      </c>
      <c r="Q21" s="297">
        <v>2.0294348454338902</v>
      </c>
      <c r="R21" s="297">
        <v>2.0481093124437542</v>
      </c>
      <c r="S21" s="297">
        <v>2.483698750206651</v>
      </c>
      <c r="T21" s="297">
        <v>0</v>
      </c>
      <c r="U21" s="297">
        <v>0</v>
      </c>
      <c r="V21" s="297">
        <v>0</v>
      </c>
      <c r="W21" s="297">
        <v>0</v>
      </c>
      <c r="DA21" s="122" t="s">
        <v>1709</v>
      </c>
    </row>
    <row r="22" spans="1:105" ht="12" customHeight="1" x14ac:dyDescent="0.25">
      <c r="A22" s="18" t="s">
        <v>34</v>
      </c>
      <c r="B22" s="297">
        <v>0</v>
      </c>
      <c r="C22" s="297">
        <v>0</v>
      </c>
      <c r="D22" s="297">
        <v>0</v>
      </c>
      <c r="E22" s="297">
        <v>0</v>
      </c>
      <c r="F22" s="297">
        <v>0</v>
      </c>
      <c r="G22" s="297">
        <v>0</v>
      </c>
      <c r="H22" s="297">
        <v>0</v>
      </c>
      <c r="I22" s="297">
        <v>0</v>
      </c>
      <c r="J22" s="297">
        <v>0</v>
      </c>
      <c r="K22" s="297">
        <v>0</v>
      </c>
      <c r="L22" s="297">
        <v>0</v>
      </c>
      <c r="M22" s="297">
        <v>0</v>
      </c>
      <c r="N22" s="297">
        <v>0</v>
      </c>
      <c r="O22" s="297">
        <v>0</v>
      </c>
      <c r="P22" s="297">
        <v>0</v>
      </c>
      <c r="Q22" s="297">
        <v>0</v>
      </c>
      <c r="R22" s="297">
        <v>1.506503629354409E-3</v>
      </c>
      <c r="S22" s="297">
        <v>0</v>
      </c>
      <c r="T22" s="297">
        <v>0</v>
      </c>
      <c r="U22" s="297">
        <v>0.10407497960386319</v>
      </c>
      <c r="V22" s="297">
        <v>6.9962391550400294E-2</v>
      </c>
      <c r="W22" s="297">
        <v>3.7229624963934379E-3</v>
      </c>
      <c r="DA22" s="122" t="s">
        <v>1710</v>
      </c>
    </row>
    <row r="23" spans="1:105" ht="12" customHeight="1" x14ac:dyDescent="0.25">
      <c r="A23" s="18" t="s">
        <v>162</v>
      </c>
      <c r="B23" s="297">
        <v>291.49452354189782</v>
      </c>
      <c r="C23" s="297">
        <v>288.80936793319808</v>
      </c>
      <c r="D23" s="297">
        <v>270.70743457217702</v>
      </c>
      <c r="E23" s="297">
        <v>199.72511676468341</v>
      </c>
      <c r="F23" s="297">
        <v>203.64389121818101</v>
      </c>
      <c r="G23" s="297">
        <v>212.67817279805931</v>
      </c>
      <c r="H23" s="297">
        <v>230.62021786917191</v>
      </c>
      <c r="I23" s="297">
        <v>217.86857019487891</v>
      </c>
      <c r="J23" s="297">
        <v>244.67681636826191</v>
      </c>
      <c r="K23" s="297">
        <v>188.52449796981529</v>
      </c>
      <c r="L23" s="297">
        <v>175.41309990337831</v>
      </c>
      <c r="M23" s="297">
        <v>184.08692875050301</v>
      </c>
      <c r="N23" s="297">
        <v>157.9441336409073</v>
      </c>
      <c r="O23" s="297">
        <v>165.26734351938799</v>
      </c>
      <c r="P23" s="297">
        <v>152.54936765208069</v>
      </c>
      <c r="Q23" s="297">
        <v>150.27686836393221</v>
      </c>
      <c r="R23" s="297">
        <v>157.4337574313638</v>
      </c>
      <c r="S23" s="297">
        <v>163.06958776474229</v>
      </c>
      <c r="T23" s="297">
        <v>176.13924294171679</v>
      </c>
      <c r="U23" s="297">
        <v>186.61609088974461</v>
      </c>
      <c r="V23" s="297">
        <v>172.01724857055211</v>
      </c>
      <c r="W23" s="297">
        <v>168.45673379987281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0</v>
      </c>
      <c r="N24" s="297">
        <v>0</v>
      </c>
      <c r="O24" s="297">
        <v>0</v>
      </c>
      <c r="P24" s="297">
        <v>0</v>
      </c>
      <c r="Q24" s="297">
        <v>0</v>
      </c>
      <c r="R24" s="297">
        <v>0</v>
      </c>
      <c r="S24" s="297">
        <v>0</v>
      </c>
      <c r="T24" s="297">
        <v>0</v>
      </c>
      <c r="U24" s="297">
        <v>0</v>
      </c>
      <c r="V24" s="297">
        <v>0</v>
      </c>
      <c r="W24" s="297">
        <v>0</v>
      </c>
      <c r="DA24" s="122" t="s">
        <v>1712</v>
      </c>
    </row>
    <row r="25" spans="1:105" ht="12" customHeight="1" x14ac:dyDescent="0.25">
      <c r="A25" s="57" t="s">
        <v>1463</v>
      </c>
      <c r="B25" s="263">
        <v>244.72640491979789</v>
      </c>
      <c r="C25" s="263">
        <v>243.37379067811611</v>
      </c>
      <c r="D25" s="263">
        <v>217.31599179305641</v>
      </c>
      <c r="E25" s="263">
        <v>160.05919060582531</v>
      </c>
      <c r="F25" s="263">
        <v>162.37141747809559</v>
      </c>
      <c r="G25" s="263">
        <v>168.01329370058241</v>
      </c>
      <c r="H25" s="263">
        <v>184.76228265807251</v>
      </c>
      <c r="I25" s="263">
        <v>180.0794115408637</v>
      </c>
      <c r="J25" s="263">
        <v>200.84862665670499</v>
      </c>
      <c r="K25" s="263">
        <v>152.65483601941099</v>
      </c>
      <c r="L25" s="263">
        <v>141.6028239744191</v>
      </c>
      <c r="M25" s="263">
        <v>151.83414410625991</v>
      </c>
      <c r="N25" s="263">
        <v>130.1616266633562</v>
      </c>
      <c r="O25" s="263">
        <v>131.29747586223289</v>
      </c>
      <c r="P25" s="263">
        <v>124.3515082239863</v>
      </c>
      <c r="Q25" s="263">
        <v>117.60880910142851</v>
      </c>
      <c r="R25" s="263">
        <v>123.3988091465398</v>
      </c>
      <c r="S25" s="263">
        <v>131.66679708620489</v>
      </c>
      <c r="T25" s="263">
        <v>140.22632299900869</v>
      </c>
      <c r="U25" s="263">
        <v>141.61304070597569</v>
      </c>
      <c r="V25" s="263">
        <v>131.28788639743189</v>
      </c>
      <c r="W25" s="263">
        <v>126.91220452728</v>
      </c>
      <c r="DA25" s="70" t="s">
        <v>1713</v>
      </c>
    </row>
    <row r="26" spans="1:105" ht="12" customHeight="1" x14ac:dyDescent="0.25">
      <c r="A26" s="18" t="s">
        <v>30</v>
      </c>
      <c r="B26" s="232">
        <v>32.882382272537498</v>
      </c>
      <c r="C26" s="232">
        <v>34.517278423427157</v>
      </c>
      <c r="D26" s="232">
        <v>25.522105887124479</v>
      </c>
      <c r="E26" s="232">
        <v>18.202193549264951</v>
      </c>
      <c r="F26" s="232">
        <v>18.456024325413871</v>
      </c>
      <c r="G26" s="232">
        <v>17.460606457132531</v>
      </c>
      <c r="H26" s="232">
        <v>18.271889976210851</v>
      </c>
      <c r="I26" s="232">
        <v>22.834829127075121</v>
      </c>
      <c r="J26" s="232">
        <v>22.93534800380494</v>
      </c>
      <c r="K26" s="232">
        <v>16.671450664758758</v>
      </c>
      <c r="L26" s="232">
        <v>15.76492049948672</v>
      </c>
      <c r="M26" s="232">
        <v>17.928341024326262</v>
      </c>
      <c r="N26" s="232">
        <v>16.282892215375881</v>
      </c>
      <c r="O26" s="232">
        <v>15.13135197229966</v>
      </c>
      <c r="P26" s="232">
        <v>16.409113163979011</v>
      </c>
      <c r="Q26" s="232">
        <v>12.967406483062231</v>
      </c>
      <c r="R26" s="232">
        <v>13.68104384359164</v>
      </c>
      <c r="S26" s="232">
        <v>17.346711486022031</v>
      </c>
      <c r="T26" s="232">
        <v>18.92435873072089</v>
      </c>
      <c r="U26" s="232">
        <v>12.777573559285941</v>
      </c>
      <c r="V26" s="232">
        <v>11.16820079353521</v>
      </c>
      <c r="W26" s="232">
        <v>11.174366934109971</v>
      </c>
      <c r="DA26" s="71" t="s">
        <v>1714</v>
      </c>
    </row>
    <row r="27" spans="1:105" ht="12" customHeight="1" x14ac:dyDescent="0.25">
      <c r="A27" s="18" t="s">
        <v>33</v>
      </c>
      <c r="B27" s="297">
        <v>0.38730791231466188</v>
      </c>
      <c r="C27" s="297">
        <v>0.39115268880172588</v>
      </c>
      <c r="D27" s="297">
        <v>0.41290781125314763</v>
      </c>
      <c r="E27" s="297">
        <v>0.30535211926900019</v>
      </c>
      <c r="F27" s="297">
        <v>0.30961027448655642</v>
      </c>
      <c r="G27" s="297">
        <v>0.3179624559625116</v>
      </c>
      <c r="H27" s="297">
        <v>0.35059167850022349</v>
      </c>
      <c r="I27" s="297">
        <v>0.31753862950990569</v>
      </c>
      <c r="J27" s="297">
        <v>0.36041968949412828</v>
      </c>
      <c r="K27" s="297">
        <v>0.61476578614496002</v>
      </c>
      <c r="L27" s="297">
        <v>0.54286903950632071</v>
      </c>
      <c r="M27" s="297">
        <v>0.65749803301855092</v>
      </c>
      <c r="N27" s="297">
        <v>0.6109306042070245</v>
      </c>
      <c r="O27" s="297">
        <v>0.68129926430293908</v>
      </c>
      <c r="P27" s="297">
        <v>0.31305502085433212</v>
      </c>
      <c r="Q27" s="297">
        <v>8.1421316176728015E-2</v>
      </c>
      <c r="R27" s="297">
        <v>0.14396358266527301</v>
      </c>
      <c r="S27" s="297">
        <v>0.13986141213737899</v>
      </c>
      <c r="T27" s="297">
        <v>0.12837802339507229</v>
      </c>
      <c r="U27" s="297">
        <v>0.126610021374429</v>
      </c>
      <c r="V27" s="297">
        <v>0.1206584567516891</v>
      </c>
      <c r="W27" s="297">
        <v>0.21390781551621699</v>
      </c>
      <c r="DA27" s="122" t="s">
        <v>1715</v>
      </c>
    </row>
    <row r="28" spans="1:105" ht="12" customHeight="1" x14ac:dyDescent="0.25">
      <c r="A28" s="18" t="s">
        <v>160</v>
      </c>
      <c r="B28" s="297">
        <v>2.5814865652878578</v>
      </c>
      <c r="C28" s="297">
        <v>3.4760869960192671</v>
      </c>
      <c r="D28" s="297">
        <v>2.7534563659603259</v>
      </c>
      <c r="E28" s="297">
        <v>1.6959135941907519</v>
      </c>
      <c r="F28" s="297">
        <v>1.375568942111979</v>
      </c>
      <c r="G28" s="297">
        <v>1.412788531739573</v>
      </c>
      <c r="H28" s="297">
        <v>1.557849326073129</v>
      </c>
      <c r="I28" s="297">
        <v>1.0580134280738269</v>
      </c>
      <c r="J28" s="297">
        <v>0.80271815334851093</v>
      </c>
      <c r="K28" s="297">
        <v>1.368926181070488</v>
      </c>
      <c r="L28" s="297">
        <v>1.2085575248731659</v>
      </c>
      <c r="M28" s="297">
        <v>1.829885999942511</v>
      </c>
      <c r="N28" s="297">
        <v>1.7002107155779469</v>
      </c>
      <c r="O28" s="297">
        <v>1.5177817750101741</v>
      </c>
      <c r="P28" s="297">
        <v>2.4401219807777079</v>
      </c>
      <c r="Q28" s="297">
        <v>1.277390464404343</v>
      </c>
      <c r="R28" s="297">
        <v>1.4242659659946719</v>
      </c>
      <c r="S28" s="297">
        <v>1.9145333225173391</v>
      </c>
      <c r="T28" s="297">
        <v>1.7293020893053499</v>
      </c>
      <c r="U28" s="297">
        <v>2.0893930172706332</v>
      </c>
      <c r="V28" s="297">
        <v>3.3025239578964189</v>
      </c>
      <c r="W28" s="297">
        <v>1.2868163981976819</v>
      </c>
      <c r="DA28" s="122" t="s">
        <v>1716</v>
      </c>
    </row>
    <row r="29" spans="1:105" ht="12" customHeight="1" x14ac:dyDescent="0.25">
      <c r="A29" s="18" t="s">
        <v>70</v>
      </c>
      <c r="B29" s="297">
        <v>11.20573602101261</v>
      </c>
      <c r="C29" s="297">
        <v>9.1406494346862388</v>
      </c>
      <c r="D29" s="297">
        <v>5.0542577697696194</v>
      </c>
      <c r="E29" s="297">
        <v>4.4172952431877954</v>
      </c>
      <c r="F29" s="297">
        <v>4.1343620238400529</v>
      </c>
      <c r="G29" s="297">
        <v>4.5997193259961797</v>
      </c>
      <c r="H29" s="297">
        <v>8.1927996908470373</v>
      </c>
      <c r="I29" s="297">
        <v>8.1270793161431438</v>
      </c>
      <c r="J29" s="297">
        <v>10.82886913611487</v>
      </c>
      <c r="K29" s="297">
        <v>6.1566680075265383</v>
      </c>
      <c r="L29" s="297">
        <v>5.1346079258289521</v>
      </c>
      <c r="M29" s="297">
        <v>6.5846167697146916</v>
      </c>
      <c r="N29" s="297">
        <v>4.4618530089701114</v>
      </c>
      <c r="O29" s="297">
        <v>1.895256851740051</v>
      </c>
      <c r="P29" s="297">
        <v>1.741799338518774</v>
      </c>
      <c r="Q29" s="297">
        <v>1.376208891924589</v>
      </c>
      <c r="R29" s="297">
        <v>1.3888725000264961</v>
      </c>
      <c r="S29" s="297">
        <v>1.684256241380147</v>
      </c>
      <c r="T29" s="297">
        <v>0</v>
      </c>
      <c r="U29" s="297">
        <v>0</v>
      </c>
      <c r="V29" s="297">
        <v>0</v>
      </c>
      <c r="W29" s="297">
        <v>0</v>
      </c>
      <c r="DA29" s="122" t="s">
        <v>1717</v>
      </c>
    </row>
    <row r="30" spans="1:105" ht="12" customHeight="1" x14ac:dyDescent="0.25">
      <c r="A30" s="18" t="s">
        <v>34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1.0215965765537759E-3</v>
      </c>
      <c r="S30" s="297">
        <v>0</v>
      </c>
      <c r="T30" s="297">
        <v>0</v>
      </c>
      <c r="U30" s="297">
        <v>7.0575762843514564E-2</v>
      </c>
      <c r="V30" s="297">
        <v>4.7443191176401403E-2</v>
      </c>
      <c r="W30" s="297">
        <v>2.524630984515793E-3</v>
      </c>
      <c r="DA30" s="122" t="s">
        <v>1718</v>
      </c>
    </row>
    <row r="31" spans="1:105" ht="12" customHeight="1" x14ac:dyDescent="0.25">
      <c r="A31" s="18" t="s">
        <v>162</v>
      </c>
      <c r="B31" s="297">
        <v>197.66949214864519</v>
      </c>
      <c r="C31" s="297">
        <v>195.8486231351817</v>
      </c>
      <c r="D31" s="297">
        <v>183.57326395894879</v>
      </c>
      <c r="E31" s="297">
        <v>135.43843609991279</v>
      </c>
      <c r="F31" s="297">
        <v>138.09585191224321</v>
      </c>
      <c r="G31" s="297">
        <v>144.2222169297516</v>
      </c>
      <c r="H31" s="297">
        <v>156.38915198644119</v>
      </c>
      <c r="I31" s="297">
        <v>147.74195104006171</v>
      </c>
      <c r="J31" s="297">
        <v>165.9212716739425</v>
      </c>
      <c r="K31" s="297">
        <v>127.8430253799102</v>
      </c>
      <c r="L31" s="297">
        <v>118.9518689847239</v>
      </c>
      <c r="M31" s="297">
        <v>124.8338022792579</v>
      </c>
      <c r="N31" s="297">
        <v>107.1057401192252</v>
      </c>
      <c r="O31" s="297">
        <v>112.0717859988801</v>
      </c>
      <c r="P31" s="297">
        <v>103.4474187198565</v>
      </c>
      <c r="Q31" s="297">
        <v>101.9063819458606</v>
      </c>
      <c r="R31" s="297">
        <v>106.75964165768519</v>
      </c>
      <c r="S31" s="297">
        <v>110.581434624148</v>
      </c>
      <c r="T31" s="297">
        <v>119.4442841555874</v>
      </c>
      <c r="U31" s="297">
        <v>126.54888834520111</v>
      </c>
      <c r="V31" s="297">
        <v>116.6490599980721</v>
      </c>
      <c r="W31" s="297">
        <v>114.23458874847169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</v>
      </c>
      <c r="W32" s="297">
        <v>0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0.49593346596370091</v>
      </c>
      <c r="C33" s="263">
        <f t="shared" si="1"/>
        <v>0.46250025155314461</v>
      </c>
      <c r="D33" s="263">
        <f t="shared" si="1"/>
        <v>0.41963797253762247</v>
      </c>
      <c r="E33" s="263">
        <f t="shared" si="1"/>
        <v>0.35396315301678299</v>
      </c>
      <c r="F33" s="263">
        <f t="shared" si="1"/>
        <v>0.36521377184937059</v>
      </c>
      <c r="G33" s="263">
        <f t="shared" si="1"/>
        <v>0.37309755795534411</v>
      </c>
      <c r="H33" s="263">
        <f t="shared" si="1"/>
        <v>0.38673440727124497</v>
      </c>
      <c r="I33" s="263">
        <f t="shared" si="1"/>
        <v>0.46237162734464748</v>
      </c>
      <c r="J33" s="263">
        <f t="shared" si="1"/>
        <v>0.53894367852007963</v>
      </c>
      <c r="K33" s="263">
        <f t="shared" si="1"/>
        <v>0.41624608135530738</v>
      </c>
      <c r="L33" s="263">
        <f t="shared" si="1"/>
        <v>0.3849747687223582</v>
      </c>
      <c r="M33" s="263">
        <f t="shared" si="1"/>
        <v>0.39735111618478902</v>
      </c>
      <c r="N33" s="263">
        <f t="shared" si="1"/>
        <v>0.34365684322916412</v>
      </c>
      <c r="O33" s="263">
        <f t="shared" si="1"/>
        <v>0.35670559951669528</v>
      </c>
      <c r="P33" s="263">
        <f t="shared" si="1"/>
        <v>0.33976055934086252</v>
      </c>
      <c r="Q33" s="263">
        <f t="shared" si="1"/>
        <v>0.31953127360703948</v>
      </c>
      <c r="R33" s="263">
        <f t="shared" si="1"/>
        <v>0.3352226322629871</v>
      </c>
      <c r="S33" s="263">
        <f t="shared" si="1"/>
        <v>0.3597478250448739</v>
      </c>
      <c r="T33" s="263">
        <f t="shared" si="1"/>
        <v>0.38313466894698789</v>
      </c>
      <c r="U33" s="263">
        <f t="shared" si="1"/>
        <v>0.38692354123728889</v>
      </c>
      <c r="V33" s="263">
        <f t="shared" si="1"/>
        <v>0.35871254280828158</v>
      </c>
      <c r="W33" s="263">
        <f t="shared" si="1"/>
        <v>0.34661594612573488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0.49593346596370091</v>
      </c>
      <c r="C35" s="264">
        <v>0.46250025155314461</v>
      </c>
      <c r="D35" s="264">
        <v>0.41963797253762247</v>
      </c>
      <c r="E35" s="264">
        <v>0.35396315301678299</v>
      </c>
      <c r="F35" s="264">
        <v>0.36521377184937059</v>
      </c>
      <c r="G35" s="264">
        <v>0.37309755795534411</v>
      </c>
      <c r="H35" s="264">
        <v>0.38673440727124497</v>
      </c>
      <c r="I35" s="264">
        <v>0.46237162734464748</v>
      </c>
      <c r="J35" s="264">
        <v>0.53894367852007963</v>
      </c>
      <c r="K35" s="264">
        <v>0.41624608135530738</v>
      </c>
      <c r="L35" s="264">
        <v>0.3849747687223582</v>
      </c>
      <c r="M35" s="264">
        <v>0.39735111618478902</v>
      </c>
      <c r="N35" s="264">
        <v>0.34365684322916412</v>
      </c>
      <c r="O35" s="264">
        <v>0.35670559951669528</v>
      </c>
      <c r="P35" s="264">
        <v>0.33976055934086252</v>
      </c>
      <c r="Q35" s="264">
        <v>0.31953127360703948</v>
      </c>
      <c r="R35" s="264">
        <v>0.3352226322629871</v>
      </c>
      <c r="S35" s="264">
        <v>0.3597478250448739</v>
      </c>
      <c r="T35" s="264">
        <v>0.38313466894698789</v>
      </c>
      <c r="U35" s="264">
        <v>0.38692354123728889</v>
      </c>
      <c r="V35" s="264">
        <v>0.35871254280828158</v>
      </c>
      <c r="W35" s="264">
        <v>0.34661594612573488</v>
      </c>
      <c r="DA35" s="72" t="s">
        <v>1722</v>
      </c>
    </row>
    <row r="36" spans="1:105" ht="12" customHeight="1" x14ac:dyDescent="0.25">
      <c r="A36" s="64" t="s">
        <v>30</v>
      </c>
      <c r="B36" s="231">
        <v>6.6635530460667641E-2</v>
      </c>
      <c r="C36" s="231">
        <v>6.5595600533991605E-2</v>
      </c>
      <c r="D36" s="231">
        <v>4.9283279527639633E-2</v>
      </c>
      <c r="E36" s="231">
        <v>4.0253270031749618E-2</v>
      </c>
      <c r="F36" s="231">
        <v>4.1512196924298153E-2</v>
      </c>
      <c r="G36" s="231">
        <v>3.8773774896556749E-2</v>
      </c>
      <c r="H36" s="231">
        <v>3.8245730881949387E-2</v>
      </c>
      <c r="I36" s="231">
        <v>5.8630673064071062E-2</v>
      </c>
      <c r="J36" s="231">
        <v>6.1543168241007022E-2</v>
      </c>
      <c r="K36" s="231">
        <v>4.5458278235166953E-2</v>
      </c>
      <c r="L36" s="231">
        <v>4.2859997088141838E-2</v>
      </c>
      <c r="M36" s="231">
        <v>4.6918605556679108E-2</v>
      </c>
      <c r="N36" s="231">
        <v>4.2990606992407407E-2</v>
      </c>
      <c r="O36" s="231">
        <v>4.1108467176023032E-2</v>
      </c>
      <c r="P36" s="231">
        <v>4.483395132481087E-2</v>
      </c>
      <c r="Q36" s="231">
        <v>3.5231135665523279E-2</v>
      </c>
      <c r="R36" s="231">
        <v>3.7165638477984653E-2</v>
      </c>
      <c r="S36" s="231">
        <v>4.7395713018610251E-2</v>
      </c>
      <c r="T36" s="231">
        <v>5.1706254305620238E-2</v>
      </c>
      <c r="U36" s="231">
        <v>3.4911643626406828E-2</v>
      </c>
      <c r="V36" s="231">
        <v>3.051441999085187E-2</v>
      </c>
      <c r="W36" s="231">
        <v>3.0518843965003369E-2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7.8487221439110257E-4</v>
      </c>
      <c r="C38" s="231">
        <v>7.4333483676454991E-4</v>
      </c>
      <c r="D38" s="231">
        <v>7.9732648908884614E-4</v>
      </c>
      <c r="E38" s="231">
        <v>6.7527143244768093E-4</v>
      </c>
      <c r="F38" s="231">
        <v>6.9639064500873866E-4</v>
      </c>
      <c r="G38" s="231">
        <v>7.0608112744048579E-4</v>
      </c>
      <c r="H38" s="231">
        <v>7.3383952086116422E-4</v>
      </c>
      <c r="I38" s="231">
        <v>8.1531170951193129E-4</v>
      </c>
      <c r="J38" s="231">
        <v>9.6712592214553668E-4</v>
      </c>
      <c r="K38" s="231">
        <v>1.67629048713279E-3</v>
      </c>
      <c r="L38" s="231">
        <v>1.4758948802336691E-3</v>
      </c>
      <c r="M38" s="231">
        <v>1.7206773802234199E-3</v>
      </c>
      <c r="N38" s="231">
        <v>1.612998302617082E-3</v>
      </c>
      <c r="O38" s="231">
        <v>1.8509362874459319E-3</v>
      </c>
      <c r="P38" s="231">
        <v>8.5534747836228187E-4</v>
      </c>
      <c r="Q38" s="231">
        <v>2.2121350480025701E-4</v>
      </c>
      <c r="R38" s="231">
        <v>3.9108846726189182E-4</v>
      </c>
      <c r="S38" s="231">
        <v>3.821376378676901E-4</v>
      </c>
      <c r="T38" s="231">
        <v>3.5076204268643188E-4</v>
      </c>
      <c r="U38" s="231">
        <v>3.4593140280092668E-4</v>
      </c>
      <c r="V38" s="231">
        <v>3.2967018527284389E-4</v>
      </c>
      <c r="W38" s="231">
        <v>5.8421378885515577E-4</v>
      </c>
      <c r="DA38" s="73" t="s">
        <v>1725</v>
      </c>
    </row>
    <row r="39" spans="1:105" ht="12" customHeight="1" x14ac:dyDescent="0.25">
      <c r="A39" s="64" t="s">
        <v>160</v>
      </c>
      <c r="B39" s="231">
        <v>5.2313340690862548E-3</v>
      </c>
      <c r="C39" s="231">
        <v>6.6058514583677728E-3</v>
      </c>
      <c r="D39" s="231">
        <v>5.316934282419061E-3</v>
      </c>
      <c r="E39" s="231">
        <v>3.7504308298178788E-3</v>
      </c>
      <c r="F39" s="231">
        <v>3.093997266208114E-3</v>
      </c>
      <c r="G39" s="231">
        <v>3.1372990760999741E-3</v>
      </c>
      <c r="H39" s="231">
        <v>3.260805869408745E-3</v>
      </c>
      <c r="I39" s="231">
        <v>2.716553693202047E-3</v>
      </c>
      <c r="J39" s="231">
        <v>2.153959833242652E-3</v>
      </c>
      <c r="K39" s="231">
        <v>3.7326702081211609E-3</v>
      </c>
      <c r="L39" s="231">
        <v>3.2856982690526271E-3</v>
      </c>
      <c r="M39" s="231">
        <v>4.7888256547829926E-3</v>
      </c>
      <c r="N39" s="231">
        <v>4.4889501024068506E-3</v>
      </c>
      <c r="O39" s="231">
        <v>4.1234704203955627E-3</v>
      </c>
      <c r="P39" s="231">
        <v>6.6670458677158982E-3</v>
      </c>
      <c r="Q39" s="231">
        <v>3.4705410683360969E-3</v>
      </c>
      <c r="R39" s="231">
        <v>3.869131229591836E-3</v>
      </c>
      <c r="S39" s="231">
        <v>5.2310013913425008E-3</v>
      </c>
      <c r="T39" s="231">
        <v>4.724901639901258E-3</v>
      </c>
      <c r="U39" s="231">
        <v>5.7087634108311568E-3</v>
      </c>
      <c r="V39" s="231">
        <v>9.023351652079516E-3</v>
      </c>
      <c r="W39" s="231">
        <v>3.5144853484561809E-3</v>
      </c>
      <c r="DA39" s="73" t="s">
        <v>1726</v>
      </c>
    </row>
    <row r="40" spans="1:105" ht="12" customHeight="1" x14ac:dyDescent="0.25">
      <c r="A40" s="64" t="s">
        <v>70</v>
      </c>
      <c r="B40" s="231">
        <v>2.2708213710720421E-2</v>
      </c>
      <c r="C40" s="231">
        <v>1.737061600233205E-2</v>
      </c>
      <c r="D40" s="231">
        <v>9.759790182438003E-3</v>
      </c>
      <c r="E40" s="231">
        <v>9.7686346292687291E-3</v>
      </c>
      <c r="F40" s="231">
        <v>9.2992102450612461E-3</v>
      </c>
      <c r="G40" s="231">
        <v>1.0214334889877981E-2</v>
      </c>
      <c r="H40" s="231">
        <v>1.7148724765407831E-2</v>
      </c>
      <c r="I40" s="231">
        <v>2.08670766791762E-2</v>
      </c>
      <c r="J40" s="231">
        <v>2.9057458164280039E-2</v>
      </c>
      <c r="K40" s="231">
        <v>1.678747296294399E-2</v>
      </c>
      <c r="L40" s="231">
        <v>1.3959428514526541E-2</v>
      </c>
      <c r="M40" s="231">
        <v>1.7231992438170841E-2</v>
      </c>
      <c r="N40" s="231">
        <v>1.178032542556485E-2</v>
      </c>
      <c r="O40" s="231">
        <v>5.1489849831341762E-3</v>
      </c>
      <c r="P40" s="231">
        <v>4.7590473647390061E-3</v>
      </c>
      <c r="Q40" s="231">
        <v>3.739020770176777E-3</v>
      </c>
      <c r="R40" s="231">
        <v>3.7729820778388992E-3</v>
      </c>
      <c r="S40" s="231">
        <v>4.6018247049638633E-3</v>
      </c>
      <c r="T40" s="231">
        <v>0</v>
      </c>
      <c r="U40" s="231">
        <v>0</v>
      </c>
      <c r="V40" s="231">
        <v>0</v>
      </c>
      <c r="W40" s="231">
        <v>0</v>
      </c>
      <c r="DA40" s="73" t="s">
        <v>1727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2.7752479612386578E-6</v>
      </c>
      <c r="S41" s="231">
        <v>0</v>
      </c>
      <c r="T41" s="231">
        <v>0</v>
      </c>
      <c r="U41" s="231">
        <v>1.9283128127749771E-4</v>
      </c>
      <c r="V41" s="231">
        <v>1.296270982252577E-4</v>
      </c>
      <c r="W41" s="231">
        <v>6.8951395224419711E-6</v>
      </c>
      <c r="DA41" s="73" t="s">
        <v>1728</v>
      </c>
    </row>
    <row r="42" spans="1:105" ht="12" customHeight="1" x14ac:dyDescent="0.25">
      <c r="A42" s="64" t="s">
        <v>162</v>
      </c>
      <c r="B42" s="231">
        <v>0.40057351550883552</v>
      </c>
      <c r="C42" s="231">
        <v>0.37218484872168861</v>
      </c>
      <c r="D42" s="231">
        <v>0.35448064205603702</v>
      </c>
      <c r="E42" s="231">
        <v>0.29951554609349912</v>
      </c>
      <c r="F42" s="231">
        <v>0.31061197676879437</v>
      </c>
      <c r="G42" s="231">
        <v>0.32026606796536877</v>
      </c>
      <c r="H42" s="231">
        <v>0.32734530623361779</v>
      </c>
      <c r="I42" s="231">
        <v>0.3793420121986863</v>
      </c>
      <c r="J42" s="231">
        <v>0.44522196635940442</v>
      </c>
      <c r="K42" s="231">
        <v>0.34859136946194258</v>
      </c>
      <c r="L42" s="231">
        <v>0.32339374997040349</v>
      </c>
      <c r="M42" s="231">
        <v>0.32669101515493271</v>
      </c>
      <c r="N42" s="231">
        <v>0.28278396240616788</v>
      </c>
      <c r="O42" s="231">
        <v>0.30447374064969662</v>
      </c>
      <c r="P42" s="231">
        <v>0.28264516730523442</v>
      </c>
      <c r="Q42" s="231">
        <v>0.27686936259820311</v>
      </c>
      <c r="R42" s="231">
        <v>0.29002101676234848</v>
      </c>
      <c r="S42" s="231">
        <v>0.3021371482920896</v>
      </c>
      <c r="T42" s="231">
        <v>0.32635275095878002</v>
      </c>
      <c r="U42" s="231">
        <v>0.3457643715159725</v>
      </c>
      <c r="V42" s="231">
        <v>0.31871547388185212</v>
      </c>
      <c r="W42" s="231">
        <v>0.31199150788389779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600.5949085598611</v>
      </c>
      <c r="C46" s="281">
        <v>606.48639189705011</v>
      </c>
      <c r="D46" s="281">
        <v>614.16787523423898</v>
      </c>
      <c r="E46" s="281">
        <v>556.19135857142896</v>
      </c>
      <c r="F46" s="281">
        <v>564.17746736842093</v>
      </c>
      <c r="G46" s="281">
        <v>574.19321860902301</v>
      </c>
      <c r="H46" s="281">
        <v>535.87886537594011</v>
      </c>
      <c r="I46" s="281">
        <v>544.0245926691731</v>
      </c>
      <c r="J46" s="281">
        <v>527.50306477443598</v>
      </c>
      <c r="K46" s="281">
        <v>568.53089060150398</v>
      </c>
      <c r="L46" s="281">
        <v>489.917453909774</v>
      </c>
      <c r="M46" s="281">
        <v>509.28276369172909</v>
      </c>
      <c r="N46" s="281">
        <v>457.44472729323292</v>
      </c>
      <c r="O46" s="281">
        <v>421.92724984962399</v>
      </c>
      <c r="P46" s="281">
        <v>448.70855187969897</v>
      </c>
      <c r="Q46" s="281">
        <v>378.28739993233091</v>
      </c>
      <c r="R46" s="281">
        <v>404.98667191729311</v>
      </c>
      <c r="S46" s="281">
        <v>523.50226499999997</v>
      </c>
      <c r="T46" s="281">
        <v>401.16763909774409</v>
      </c>
      <c r="U46" s="281">
        <v>187.09225569774409</v>
      </c>
      <c r="V46" s="281">
        <v>180.75563909774411</v>
      </c>
      <c r="W46" s="281">
        <v>180.75580342105289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1263.3336157405126</v>
      </c>
      <c r="C48" s="225">
        <f t="shared" si="2"/>
        <v>1363.7790895019484</v>
      </c>
      <c r="D48" s="225">
        <f t="shared" si="2"/>
        <v>1140.5107136763872</v>
      </c>
      <c r="E48" s="225">
        <f t="shared" si="2"/>
        <v>1328.5967559045148</v>
      </c>
      <c r="F48" s="225">
        <f t="shared" si="2"/>
        <v>1335.5741392297514</v>
      </c>
      <c r="G48" s="225">
        <f t="shared" si="2"/>
        <v>1368.3890893886442</v>
      </c>
      <c r="H48" s="225">
        <f t="shared" si="2"/>
        <v>1275.7157496367715</v>
      </c>
      <c r="I48" s="225">
        <f t="shared" si="2"/>
        <v>1435.6113066120993</v>
      </c>
      <c r="J48" s="225">
        <f t="shared" si="2"/>
        <v>1414.3889585113136</v>
      </c>
      <c r="K48" s="225">
        <f t="shared" si="2"/>
        <v>1227.2333536885719</v>
      </c>
      <c r="L48" s="225">
        <f t="shared" si="2"/>
        <v>1407.9108095508432</v>
      </c>
      <c r="M48" s="225">
        <f t="shared" si="2"/>
        <v>1269.8601340506384</v>
      </c>
      <c r="N48" s="225">
        <f t="shared" si="2"/>
        <v>1284.255023566888</v>
      </c>
      <c r="O48" s="225">
        <f t="shared" si="2"/>
        <v>1244.116984526815</v>
      </c>
      <c r="P48" s="225">
        <f t="shared" si="2"/>
        <v>1330.2642498100186</v>
      </c>
      <c r="Q48" s="225">
        <f t="shared" si="2"/>
        <v>1542.5536621619194</v>
      </c>
      <c r="R48" s="225">
        <f t="shared" si="2"/>
        <v>1587.3869388433159</v>
      </c>
      <c r="S48" s="225">
        <f t="shared" si="2"/>
        <v>1569.2619409978879</v>
      </c>
      <c r="T48" s="225">
        <f t="shared" si="2"/>
        <v>1632.2592015146329</v>
      </c>
      <c r="U48" s="225">
        <f t="shared" si="2"/>
        <v>1345.0081082430597</v>
      </c>
      <c r="V48" s="225">
        <f t="shared" si="2"/>
        <v>1208.8606616586048</v>
      </c>
      <c r="W48" s="225">
        <f t="shared" si="2"/>
        <v>1293.4656837665198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3.9754711347115901</v>
      </c>
      <c r="C53" s="262">
        <v>3.9725651168913299</v>
      </c>
      <c r="D53" s="262">
        <v>2.7666329108560221</v>
      </c>
      <c r="E53" s="262">
        <v>4.1732675109196018</v>
      </c>
      <c r="F53" s="262">
        <v>4.1134212960750176</v>
      </c>
      <c r="G53" s="262">
        <v>4.264091839692643</v>
      </c>
      <c r="H53" s="262">
        <v>3.5670167630078828</v>
      </c>
      <c r="I53" s="262">
        <v>4.6571227334857896</v>
      </c>
      <c r="J53" s="262">
        <v>4.1136148018334007</v>
      </c>
      <c r="K53" s="262">
        <v>3.6715399756720681</v>
      </c>
      <c r="L53" s="262">
        <v>4.5983881540306939</v>
      </c>
      <c r="M53" s="262">
        <v>3.142151809307165</v>
      </c>
      <c r="N53" s="262">
        <v>2.839629799172092</v>
      </c>
      <c r="O53" s="262">
        <v>2.5386437541355171</v>
      </c>
      <c r="P53" s="262">
        <v>2.8594393988014928</v>
      </c>
      <c r="Q53" s="262">
        <v>4.4184701433171156</v>
      </c>
      <c r="R53" s="262">
        <v>4.5353575015881118</v>
      </c>
      <c r="S53" s="262">
        <v>4.1525660016068144</v>
      </c>
      <c r="T53" s="262">
        <v>4.7033380966998406</v>
      </c>
      <c r="U53" s="262">
        <v>3.5612530559440199</v>
      </c>
      <c r="V53" s="262">
        <v>3.0681368270424541</v>
      </c>
      <c r="W53" s="262">
        <v>3.239748575739172</v>
      </c>
      <c r="DA53" s="68" t="s">
        <v>1738</v>
      </c>
    </row>
    <row r="54" spans="1:105" ht="12" customHeight="1" x14ac:dyDescent="0.25">
      <c r="A54" s="37" t="s">
        <v>160</v>
      </c>
      <c r="B54" s="228">
        <v>5.1248814816571918E-2</v>
      </c>
      <c r="C54" s="228">
        <v>6.9278826165487778E-2</v>
      </c>
      <c r="D54" s="228">
        <v>4.0884114674418347E-2</v>
      </c>
      <c r="E54" s="228">
        <v>5.1609980429779032E-2</v>
      </c>
      <c r="F54" s="228">
        <v>4.0569562897129617E-2</v>
      </c>
      <c r="G54" s="228">
        <v>4.1365467253647328E-2</v>
      </c>
      <c r="H54" s="228">
        <v>3.5181894016136077E-2</v>
      </c>
      <c r="I54" s="228">
        <v>3.3113572344104947E-2</v>
      </c>
      <c r="J54" s="228">
        <v>1.98056277368087E-2</v>
      </c>
      <c r="K54" s="228">
        <v>3.889785067732203E-2</v>
      </c>
      <c r="L54" s="228">
        <v>4.6249974032819823E-2</v>
      </c>
      <c r="M54" s="228">
        <v>4.539406426308356E-2</v>
      </c>
      <c r="N54" s="228">
        <v>4.4372288241449252E-2</v>
      </c>
      <c r="O54" s="228">
        <v>3.3921312483028668E-2</v>
      </c>
      <c r="P54" s="228">
        <v>6.5894258035927078E-2</v>
      </c>
      <c r="Q54" s="228">
        <v>5.4699605339948693E-2</v>
      </c>
      <c r="R54" s="228">
        <v>5.9709022118153467E-2</v>
      </c>
      <c r="S54" s="228">
        <v>7.0671208303199409E-2</v>
      </c>
      <c r="T54" s="228">
        <v>6.7122651473685291E-2</v>
      </c>
      <c r="U54" s="228">
        <v>5.7843257769097413E-2</v>
      </c>
      <c r="V54" s="228">
        <v>8.4472376630986765E-2</v>
      </c>
      <c r="W54" s="228">
        <v>3.6088217486670238E-2</v>
      </c>
      <c r="DA54" s="69" t="s">
        <v>1739</v>
      </c>
    </row>
    <row r="55" spans="1:105" ht="12" customHeight="1" x14ac:dyDescent="0.25">
      <c r="A55" s="37" t="s">
        <v>162</v>
      </c>
      <c r="B55" s="228">
        <v>3.9242223198950179</v>
      </c>
      <c r="C55" s="228">
        <v>3.9032862907258421</v>
      </c>
      <c r="D55" s="228">
        <v>2.7257487961816032</v>
      </c>
      <c r="E55" s="228">
        <v>4.1216575304898226</v>
      </c>
      <c r="F55" s="228">
        <v>4.0728517331778891</v>
      </c>
      <c r="G55" s="228">
        <v>4.2227263724389958</v>
      </c>
      <c r="H55" s="228">
        <v>3.5318348689917469</v>
      </c>
      <c r="I55" s="228">
        <v>4.6240091611416849</v>
      </c>
      <c r="J55" s="228">
        <v>4.0938091740965916</v>
      </c>
      <c r="K55" s="228">
        <v>3.6326421249947458</v>
      </c>
      <c r="L55" s="228">
        <v>4.5521381799978737</v>
      </c>
      <c r="M55" s="228">
        <v>3.0967577450440809</v>
      </c>
      <c r="N55" s="228">
        <v>2.795257510930643</v>
      </c>
      <c r="O55" s="228">
        <v>2.504722441652488</v>
      </c>
      <c r="P55" s="228">
        <v>2.7935451407655658</v>
      </c>
      <c r="Q55" s="228">
        <v>4.3637705379771674</v>
      </c>
      <c r="R55" s="228">
        <v>4.4756484794699576</v>
      </c>
      <c r="S55" s="228">
        <v>4.0818947933036149</v>
      </c>
      <c r="T55" s="228">
        <v>4.6362154452261546</v>
      </c>
      <c r="U55" s="228">
        <v>3.503409798174923</v>
      </c>
      <c r="V55" s="228">
        <v>2.9836644504114669</v>
      </c>
      <c r="W55" s="228">
        <v>3.2036603582525012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91.718077027303309</v>
      </c>
      <c r="C60" s="263">
        <f t="shared" si="3"/>
        <v>90.351300338072733</v>
      </c>
      <c r="D60" s="263">
        <f t="shared" si="3"/>
        <v>63.782936745124623</v>
      </c>
      <c r="E60" s="263">
        <f t="shared" si="3"/>
        <v>96.206264553863832</v>
      </c>
      <c r="F60" s="263">
        <f t="shared" si="3"/>
        <v>93.920493662546704</v>
      </c>
      <c r="G60" s="263">
        <f t="shared" si="3"/>
        <v>96.639271419411557</v>
      </c>
      <c r="H60" s="263">
        <f t="shared" si="3"/>
        <v>80.801625584936744</v>
      </c>
      <c r="I60" s="263">
        <f t="shared" si="3"/>
        <v>110.46149238321757</v>
      </c>
      <c r="J60" s="263">
        <f t="shared" si="3"/>
        <v>99.634796005959927</v>
      </c>
      <c r="K60" s="263">
        <f t="shared" si="3"/>
        <v>88.757465906948212</v>
      </c>
      <c r="L60" s="263">
        <f t="shared" si="3"/>
        <v>109.38584513616269</v>
      </c>
      <c r="M60" s="263">
        <f t="shared" si="3"/>
        <v>74.80528937003578</v>
      </c>
      <c r="N60" s="263">
        <f t="shared" si="3"/>
        <v>68.239636652782437</v>
      </c>
      <c r="O60" s="263">
        <f t="shared" si="3"/>
        <v>62.58400449399015</v>
      </c>
      <c r="P60" s="263">
        <f t="shared" si="3"/>
        <v>69.260084898865841</v>
      </c>
      <c r="Q60" s="263">
        <f t="shared" si="3"/>
        <v>102.58362795325482</v>
      </c>
      <c r="R60" s="263">
        <f t="shared" si="3"/>
        <v>107.0642695199943</v>
      </c>
      <c r="S60" s="263">
        <f t="shared" si="3"/>
        <v>99.080173102925514</v>
      </c>
      <c r="T60" s="263">
        <f t="shared" si="3"/>
        <v>111.33142379349916</v>
      </c>
      <c r="U60" s="263">
        <f t="shared" si="3"/>
        <v>81.950224654434351</v>
      </c>
      <c r="V60" s="263">
        <f t="shared" si="3"/>
        <v>70.07755561193423</v>
      </c>
      <c r="W60" s="263">
        <f t="shared" si="3"/>
        <v>74.727240469054067</v>
      </c>
      <c r="DA60" s="70"/>
    </row>
    <row r="61" spans="1:105" ht="12" customHeight="1" x14ac:dyDescent="0.25">
      <c r="A61" s="60" t="s">
        <v>1501</v>
      </c>
      <c r="B61" s="264">
        <v>80.078269559569037</v>
      </c>
      <c r="C61" s="264">
        <v>79.512919695657928</v>
      </c>
      <c r="D61" s="264">
        <v>56.023316926132267</v>
      </c>
      <c r="E61" s="264">
        <v>83.035008185287808</v>
      </c>
      <c r="F61" s="264">
        <v>80.872933913007898</v>
      </c>
      <c r="G61" s="264">
        <v>83.361298904009502</v>
      </c>
      <c r="H61" s="264">
        <v>70.253907587889188</v>
      </c>
      <c r="I61" s="264">
        <v>93.281894206005447</v>
      </c>
      <c r="J61" s="264">
        <v>83.553293555587231</v>
      </c>
      <c r="K61" s="264">
        <v>74.237895290330457</v>
      </c>
      <c r="L61" s="264">
        <v>91.53578119650119</v>
      </c>
      <c r="M61" s="264">
        <v>62.982649758000157</v>
      </c>
      <c r="N61" s="264">
        <v>57.374199591491447</v>
      </c>
      <c r="O61" s="264">
        <v>52.377306934216513</v>
      </c>
      <c r="P61" s="264">
        <v>57.91076714124263</v>
      </c>
      <c r="Q61" s="264">
        <v>85.852829655526321</v>
      </c>
      <c r="R61" s="264">
        <v>89.604382294761635</v>
      </c>
      <c r="S61" s="264">
        <v>82.844380587403663</v>
      </c>
      <c r="T61" s="264">
        <v>93.088077616750169</v>
      </c>
      <c r="U61" s="264">
        <v>68.518995301665555</v>
      </c>
      <c r="V61" s="264">
        <v>58.592730002511672</v>
      </c>
      <c r="W61" s="264">
        <v>62.486135299651423</v>
      </c>
      <c r="DA61" s="72" t="s">
        <v>1745</v>
      </c>
    </row>
    <row r="62" spans="1:105" ht="12" customHeight="1" x14ac:dyDescent="0.25">
      <c r="A62" s="59" t="s">
        <v>30</v>
      </c>
      <c r="B62" s="232">
        <v>10.759624701077909</v>
      </c>
      <c r="C62" s="232">
        <v>11.277178120731049</v>
      </c>
      <c r="D62" s="232">
        <v>6.5795113140972576</v>
      </c>
      <c r="E62" s="232">
        <v>9.4428772545498596</v>
      </c>
      <c r="F62" s="232">
        <v>9.1924604634766904</v>
      </c>
      <c r="G62" s="232">
        <v>8.6632361157815794</v>
      </c>
      <c r="H62" s="232">
        <v>6.9476932812115306</v>
      </c>
      <c r="I62" s="232">
        <v>11.82853773575707</v>
      </c>
      <c r="J62" s="232">
        <v>9.5411350152614673</v>
      </c>
      <c r="K62" s="232">
        <v>8.1075283368742781</v>
      </c>
      <c r="L62" s="232">
        <v>10.190858295890649</v>
      </c>
      <c r="M62" s="232">
        <v>7.4368939221396939</v>
      </c>
      <c r="N62" s="232">
        <v>7.177368106407692</v>
      </c>
      <c r="O62" s="232">
        <v>6.0362125119175376</v>
      </c>
      <c r="P62" s="232">
        <v>7.6417595974938912</v>
      </c>
      <c r="Q62" s="232">
        <v>9.4660302095584061</v>
      </c>
      <c r="R62" s="232">
        <v>9.9343878613401078</v>
      </c>
      <c r="S62" s="232">
        <v>10.91450236574838</v>
      </c>
      <c r="T62" s="232">
        <v>12.56277806261113</v>
      </c>
      <c r="U62" s="232">
        <v>6.1854688133851088</v>
      </c>
      <c r="V62" s="232">
        <v>4.9860801878049044</v>
      </c>
      <c r="W62" s="232">
        <v>5.5018892546519451</v>
      </c>
      <c r="DA62" s="71" t="s">
        <v>1746</v>
      </c>
    </row>
    <row r="63" spans="1:105" ht="12" customHeight="1" x14ac:dyDescent="0.25">
      <c r="A63" s="59" t="s">
        <v>33</v>
      </c>
      <c r="B63" s="297">
        <v>0.1267331468177767</v>
      </c>
      <c r="C63" s="297">
        <v>0.12779392656363359</v>
      </c>
      <c r="D63" s="297">
        <v>0.1064462167751514</v>
      </c>
      <c r="E63" s="297">
        <v>0.15840962100912709</v>
      </c>
      <c r="F63" s="297">
        <v>0.15420873732729071</v>
      </c>
      <c r="G63" s="297">
        <v>0.15775991737284781</v>
      </c>
      <c r="H63" s="297">
        <v>0.13330878482390049</v>
      </c>
      <c r="I63" s="297">
        <v>0.16448634849932009</v>
      </c>
      <c r="J63" s="297">
        <v>0.14993506612812679</v>
      </c>
      <c r="K63" s="297">
        <v>0.29896804614892097</v>
      </c>
      <c r="L63" s="297">
        <v>0.35092479248565212</v>
      </c>
      <c r="M63" s="297">
        <v>0.27273818134872402</v>
      </c>
      <c r="N63" s="297">
        <v>0.26929330341714469</v>
      </c>
      <c r="O63" s="297">
        <v>0.27178451410515991</v>
      </c>
      <c r="P63" s="297">
        <v>0.14579040233623081</v>
      </c>
      <c r="Q63" s="297">
        <v>5.9436452434620209E-2</v>
      </c>
      <c r="R63" s="297">
        <v>0.1045380808990564</v>
      </c>
      <c r="S63" s="297">
        <v>8.8000409465528909E-2</v>
      </c>
      <c r="T63" s="297">
        <v>8.5222682521383222E-2</v>
      </c>
      <c r="U63" s="297">
        <v>6.1290379980196943E-2</v>
      </c>
      <c r="V63" s="297">
        <v>5.3868367145490377E-2</v>
      </c>
      <c r="W63" s="297">
        <v>0.1053211442414911</v>
      </c>
      <c r="DA63" s="122" t="s">
        <v>1747</v>
      </c>
    </row>
    <row r="64" spans="1:105" ht="12" customHeight="1" x14ac:dyDescent="0.25">
      <c r="A64" s="59" t="s">
        <v>160</v>
      </c>
      <c r="B64" s="297">
        <v>0.84470238145031395</v>
      </c>
      <c r="C64" s="297">
        <v>1.1356762180491189</v>
      </c>
      <c r="D64" s="297">
        <v>0.70983160217388375</v>
      </c>
      <c r="E64" s="297">
        <v>0.87980077021609582</v>
      </c>
      <c r="F64" s="297">
        <v>0.68513472306919843</v>
      </c>
      <c r="G64" s="297">
        <v>0.70096767040577923</v>
      </c>
      <c r="H64" s="297">
        <v>0.59235576122611489</v>
      </c>
      <c r="I64" s="297">
        <v>0.54805541522841039</v>
      </c>
      <c r="J64" s="297">
        <v>0.33393181036664071</v>
      </c>
      <c r="K64" s="297">
        <v>0.66572537851064506</v>
      </c>
      <c r="L64" s="297">
        <v>0.78124329766304701</v>
      </c>
      <c r="M64" s="297">
        <v>0.75905896996916256</v>
      </c>
      <c r="N64" s="297">
        <v>0.74943922754941983</v>
      </c>
      <c r="O64" s="297">
        <v>0.60547486817097929</v>
      </c>
      <c r="P64" s="297">
        <v>1.136370099914785</v>
      </c>
      <c r="Q64" s="297">
        <v>0.93247765011819828</v>
      </c>
      <c r="R64" s="297">
        <v>1.034220099406008</v>
      </c>
      <c r="S64" s="297">
        <v>1.2046190135091439</v>
      </c>
      <c r="T64" s="297">
        <v>1.14798280144023</v>
      </c>
      <c r="U64" s="297">
        <v>1.0114498881393521</v>
      </c>
      <c r="V64" s="297">
        <v>1.474422745492739</v>
      </c>
      <c r="W64" s="297">
        <v>0.63358589848541225</v>
      </c>
      <c r="DA64" s="122" t="s">
        <v>1748</v>
      </c>
    </row>
    <row r="65" spans="1:105" ht="12" customHeight="1" x14ac:dyDescent="0.25">
      <c r="A65" s="59" t="s">
        <v>70</v>
      </c>
      <c r="B65" s="297">
        <v>3.6666903597840061</v>
      </c>
      <c r="C65" s="297">
        <v>2.9863516627705669</v>
      </c>
      <c r="D65" s="297">
        <v>1.3029703084704931</v>
      </c>
      <c r="E65" s="297">
        <v>2.2915906627206342</v>
      </c>
      <c r="F65" s="297">
        <v>2.059217021810948</v>
      </c>
      <c r="G65" s="297">
        <v>2.2821918978164022</v>
      </c>
      <c r="H65" s="297">
        <v>3.115225597380372</v>
      </c>
      <c r="I65" s="297">
        <v>4.209861341090896</v>
      </c>
      <c r="J65" s="297">
        <v>4.5048238410478536</v>
      </c>
      <c r="K65" s="297">
        <v>2.9940622046324492</v>
      </c>
      <c r="L65" s="297">
        <v>3.3191452997675142</v>
      </c>
      <c r="M65" s="297">
        <v>2.731379125813485</v>
      </c>
      <c r="N65" s="297">
        <v>1.966748969315216</v>
      </c>
      <c r="O65" s="297">
        <v>0.75605756463228069</v>
      </c>
      <c r="P65" s="297">
        <v>0.8111597305120134</v>
      </c>
      <c r="Q65" s="297">
        <v>1.004613757009698</v>
      </c>
      <c r="R65" s="297">
        <v>1.0085193982968821</v>
      </c>
      <c r="S65" s="297">
        <v>1.0597293179103691</v>
      </c>
      <c r="T65" s="297">
        <v>0</v>
      </c>
      <c r="U65" s="297">
        <v>0</v>
      </c>
      <c r="V65" s="297">
        <v>0</v>
      </c>
      <c r="W65" s="297">
        <v>0</v>
      </c>
      <c r="DA65" s="122" t="s">
        <v>1749</v>
      </c>
    </row>
    <row r="66" spans="1:105" ht="12" customHeight="1" x14ac:dyDescent="0.25">
      <c r="A66" s="59" t="s">
        <v>162</v>
      </c>
      <c r="B66" s="297">
        <v>64.680518970439024</v>
      </c>
      <c r="C66" s="297">
        <v>63.985919767543557</v>
      </c>
      <c r="D66" s="297">
        <v>47.324557484615489</v>
      </c>
      <c r="E66" s="297">
        <v>70.262329876792094</v>
      </c>
      <c r="F66" s="297">
        <v>68.781912967323777</v>
      </c>
      <c r="G66" s="297">
        <v>71.557143302632895</v>
      </c>
      <c r="H66" s="297">
        <v>59.465324163247267</v>
      </c>
      <c r="I66" s="297">
        <v>76.530953365429752</v>
      </c>
      <c r="J66" s="297">
        <v>69.023467822783147</v>
      </c>
      <c r="K66" s="297">
        <v>62.171611324164168</v>
      </c>
      <c r="L66" s="297">
        <v>76.893609510694333</v>
      </c>
      <c r="M66" s="297">
        <v>51.782579558729097</v>
      </c>
      <c r="N66" s="297">
        <v>47.211349984801977</v>
      </c>
      <c r="O66" s="297">
        <v>44.70777747539055</v>
      </c>
      <c r="P66" s="297">
        <v>48.175687310985708</v>
      </c>
      <c r="Q66" s="297">
        <v>74.390271586405404</v>
      </c>
      <c r="R66" s="297">
        <v>77.522716854819578</v>
      </c>
      <c r="S66" s="297">
        <v>69.577529480770238</v>
      </c>
      <c r="T66" s="297">
        <v>79.292094070177427</v>
      </c>
      <c r="U66" s="297">
        <v>61.260786220160902</v>
      </c>
      <c r="V66" s="297">
        <v>52.078358702068527</v>
      </c>
      <c r="W66" s="297">
        <v>56.245339002272573</v>
      </c>
      <c r="DA66" s="122" t="s">
        <v>1750</v>
      </c>
    </row>
    <row r="67" spans="1:105" ht="12" customHeight="1" x14ac:dyDescent="0.25">
      <c r="A67" s="60" t="s">
        <v>1508</v>
      </c>
      <c r="B67" s="264">
        <v>11.63980746773427</v>
      </c>
      <c r="C67" s="264">
        <v>10.838380642414799</v>
      </c>
      <c r="D67" s="264">
        <v>7.7596198189923538</v>
      </c>
      <c r="E67" s="264">
        <v>13.171256368576019</v>
      </c>
      <c r="F67" s="264">
        <v>13.0475597495388</v>
      </c>
      <c r="G67" s="264">
        <v>13.277972515402061</v>
      </c>
      <c r="H67" s="264">
        <v>10.547717997047551</v>
      </c>
      <c r="I67" s="264">
        <v>17.179598177212121</v>
      </c>
      <c r="J67" s="264">
        <v>16.0815024503727</v>
      </c>
      <c r="K67" s="264">
        <v>14.519570616617759</v>
      </c>
      <c r="L67" s="264">
        <v>17.850063939661489</v>
      </c>
      <c r="M67" s="264">
        <v>11.82263961203563</v>
      </c>
      <c r="N67" s="264">
        <v>10.86543706129099</v>
      </c>
      <c r="O67" s="264">
        <v>10.206697559773639</v>
      </c>
      <c r="P67" s="264">
        <v>11.34931775762321</v>
      </c>
      <c r="Q67" s="264">
        <v>16.730798297728491</v>
      </c>
      <c r="R67" s="264">
        <v>17.45988722523267</v>
      </c>
      <c r="S67" s="264">
        <v>16.235792515521851</v>
      </c>
      <c r="T67" s="264">
        <v>18.24334617674899</v>
      </c>
      <c r="U67" s="264">
        <v>13.431229352768799</v>
      </c>
      <c r="V67" s="264">
        <v>11.484825609422559</v>
      </c>
      <c r="W67" s="264">
        <v>12.24110516940264</v>
      </c>
      <c r="DA67" s="72" t="s">
        <v>1751</v>
      </c>
    </row>
    <row r="68" spans="1:105" ht="12" customHeight="1" x14ac:dyDescent="0.25">
      <c r="A68" s="147" t="s">
        <v>30</v>
      </c>
      <c r="B68" s="231">
        <v>1.5639693594085551</v>
      </c>
      <c r="C68" s="231">
        <v>1.5371885413417889</v>
      </c>
      <c r="D68" s="231">
        <v>0.9113081694086369</v>
      </c>
      <c r="E68" s="231">
        <v>1.497856866577731</v>
      </c>
      <c r="F68" s="231">
        <v>1.4830570790408011</v>
      </c>
      <c r="G68" s="231">
        <v>1.3798994563681579</v>
      </c>
      <c r="H68" s="231">
        <v>1.043106525690737</v>
      </c>
      <c r="I68" s="231">
        <v>2.1784455285130169</v>
      </c>
      <c r="J68" s="231">
        <v>1.836382260924097</v>
      </c>
      <c r="K68" s="231">
        <v>1.5856838310556001</v>
      </c>
      <c r="L68" s="231">
        <v>1.9872826757350159</v>
      </c>
      <c r="M68" s="231">
        <v>1.3959990094450969</v>
      </c>
      <c r="N68" s="231">
        <v>1.359238856160971</v>
      </c>
      <c r="O68" s="231">
        <v>1.1762688676041111</v>
      </c>
      <c r="P68" s="231">
        <v>1.4976275083318471</v>
      </c>
      <c r="Q68" s="231">
        <v>1.844717789172273</v>
      </c>
      <c r="R68" s="231">
        <v>1.935751927305142</v>
      </c>
      <c r="S68" s="231">
        <v>2.1390176927390399</v>
      </c>
      <c r="T68" s="231">
        <v>2.462045785083903</v>
      </c>
      <c r="U68" s="231">
        <v>1.2118835962499179</v>
      </c>
      <c r="V68" s="231">
        <v>0.97697390067264844</v>
      </c>
      <c r="W68" s="231">
        <v>1.077804938866481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1.842134497726227E-2</v>
      </c>
      <c r="C70" s="231">
        <v>1.7419549240387199E-2</v>
      </c>
      <c r="D70" s="231">
        <v>1.4743542843675111E-2</v>
      </c>
      <c r="E70" s="231">
        <v>2.51273983727969E-2</v>
      </c>
      <c r="F70" s="231">
        <v>2.4879123543892288E-2</v>
      </c>
      <c r="G70" s="231">
        <v>2.5128349419325329E-2</v>
      </c>
      <c r="H70" s="231">
        <v>2.0014594449319811E-2</v>
      </c>
      <c r="I70" s="231">
        <v>3.0293224605995091E-2</v>
      </c>
      <c r="J70" s="231">
        <v>2.8858002248973311E-2</v>
      </c>
      <c r="K70" s="231">
        <v>5.8472666031210867E-2</v>
      </c>
      <c r="L70" s="231">
        <v>6.8432583433512675E-2</v>
      </c>
      <c r="M70" s="231">
        <v>5.1196404706970948E-2</v>
      </c>
      <c r="N70" s="231">
        <v>5.0998348737575153E-2</v>
      </c>
      <c r="O70" s="231">
        <v>5.2962294155089781E-2</v>
      </c>
      <c r="P70" s="231">
        <v>2.8571916481265801E-2</v>
      </c>
      <c r="Q70" s="231">
        <v>1.158283659613954E-2</v>
      </c>
      <c r="R70" s="231">
        <v>2.036962864764089E-2</v>
      </c>
      <c r="S70" s="231">
        <v>1.7246267993468858E-2</v>
      </c>
      <c r="T70" s="231">
        <v>1.670189071633606E-2</v>
      </c>
      <c r="U70" s="231">
        <v>1.2008274287179811E-2</v>
      </c>
      <c r="V70" s="231">
        <v>1.055498242922669E-2</v>
      </c>
      <c r="W70" s="231">
        <v>2.06321218360709E-2</v>
      </c>
      <c r="DA70" s="73" t="s">
        <v>1754</v>
      </c>
    </row>
    <row r="71" spans="1:105" ht="12" customHeight="1" x14ac:dyDescent="0.25">
      <c r="A71" s="147" t="s">
        <v>160</v>
      </c>
      <c r="B71" s="231">
        <v>0.1227820373953545</v>
      </c>
      <c r="C71" s="231">
        <v>0.1548036619063631</v>
      </c>
      <c r="D71" s="231">
        <v>9.8316623695058752E-2</v>
      </c>
      <c r="E71" s="231">
        <v>0.13955657681069539</v>
      </c>
      <c r="F71" s="231">
        <v>0.1105355747986688</v>
      </c>
      <c r="G71" s="231">
        <v>0.1116516847050434</v>
      </c>
      <c r="H71" s="231">
        <v>8.8934576564628831E-2</v>
      </c>
      <c r="I71" s="231">
        <v>0.10093461215180891</v>
      </c>
      <c r="J71" s="231">
        <v>6.4271855700048869E-2</v>
      </c>
      <c r="K71" s="231">
        <v>0.13020367302652919</v>
      </c>
      <c r="L71" s="231">
        <v>0.15234744963590721</v>
      </c>
      <c r="M71" s="231">
        <v>0.14248496499765759</v>
      </c>
      <c r="N71" s="231">
        <v>0.14192764023166171</v>
      </c>
      <c r="O71" s="231">
        <v>0.1179880986860716</v>
      </c>
      <c r="P71" s="231">
        <v>0.2227051374183919</v>
      </c>
      <c r="Q71" s="231">
        <v>0.1817190597428745</v>
      </c>
      <c r="R71" s="231">
        <v>0.201521581261559</v>
      </c>
      <c r="S71" s="231">
        <v>0.23608051897922969</v>
      </c>
      <c r="T71" s="231">
        <v>0.2249809877678659</v>
      </c>
      <c r="U71" s="231">
        <v>0.19816760294909269</v>
      </c>
      <c r="V71" s="231">
        <v>0.28889879156529918</v>
      </c>
      <c r="W71" s="231">
        <v>0.1241177310150955</v>
      </c>
      <c r="DA71" s="73" t="s">
        <v>1755</v>
      </c>
    </row>
    <row r="72" spans="1:105" ht="12" customHeight="1" x14ac:dyDescent="0.25">
      <c r="A72" s="147" t="s">
        <v>70</v>
      </c>
      <c r="B72" s="231">
        <v>0.53297317819704426</v>
      </c>
      <c r="C72" s="231">
        <v>0.40706863962616258</v>
      </c>
      <c r="D72" s="231">
        <v>0.180470468082016</v>
      </c>
      <c r="E72" s="231">
        <v>0.36349882742441109</v>
      </c>
      <c r="F72" s="231">
        <v>0.33222186743276022</v>
      </c>
      <c r="G72" s="231">
        <v>0.36351258548614018</v>
      </c>
      <c r="H72" s="231">
        <v>0.46771093917082701</v>
      </c>
      <c r="I72" s="231">
        <v>0.77532437390261244</v>
      </c>
      <c r="J72" s="231">
        <v>0.867043446828483</v>
      </c>
      <c r="K72" s="231">
        <v>0.58558364889918202</v>
      </c>
      <c r="L72" s="231">
        <v>0.64725460417157232</v>
      </c>
      <c r="M72" s="231">
        <v>0.51271439312900524</v>
      </c>
      <c r="N72" s="231">
        <v>0.37245987383887608</v>
      </c>
      <c r="O72" s="231">
        <v>0.14733195255099141</v>
      </c>
      <c r="P72" s="231">
        <v>0.15897060232884541</v>
      </c>
      <c r="Q72" s="231">
        <v>0.19577677524541029</v>
      </c>
      <c r="R72" s="231">
        <v>0.19651370534615531</v>
      </c>
      <c r="S72" s="231">
        <v>0.20768512246954149</v>
      </c>
      <c r="T72" s="231">
        <v>0</v>
      </c>
      <c r="U72" s="231">
        <v>0</v>
      </c>
      <c r="V72" s="231">
        <v>0</v>
      </c>
      <c r="W72" s="231">
        <v>0</v>
      </c>
      <c r="DA72" s="73" t="s">
        <v>1756</v>
      </c>
    </row>
    <row r="73" spans="1:105" ht="12" customHeight="1" x14ac:dyDescent="0.25">
      <c r="A73" s="147" t="s">
        <v>34</v>
      </c>
      <c r="B73" s="231">
        <v>0</v>
      </c>
      <c r="C73" s="231">
        <v>0</v>
      </c>
      <c r="D73" s="231">
        <v>0</v>
      </c>
      <c r="E73" s="231">
        <v>0</v>
      </c>
      <c r="F73" s="231">
        <v>0</v>
      </c>
      <c r="G73" s="231">
        <v>0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1.44547270266853E-4</v>
      </c>
      <c r="S73" s="231">
        <v>0</v>
      </c>
      <c r="T73" s="231">
        <v>0</v>
      </c>
      <c r="U73" s="231">
        <v>6.6937285773418379E-3</v>
      </c>
      <c r="V73" s="231">
        <v>4.150244108325621E-3</v>
      </c>
      <c r="W73" s="231">
        <v>2.4350907393423641E-4</v>
      </c>
      <c r="DA73" s="73" t="s">
        <v>1757</v>
      </c>
    </row>
    <row r="74" spans="1:105" ht="12" customHeight="1" x14ac:dyDescent="0.25">
      <c r="A74" s="147" t="s">
        <v>162</v>
      </c>
      <c r="B74" s="231">
        <v>9.4016615477560546</v>
      </c>
      <c r="C74" s="231">
        <v>8.721900250300104</v>
      </c>
      <c r="D74" s="231">
        <v>6.5547810149629662</v>
      </c>
      <c r="E74" s="231">
        <v>11.145216699390391</v>
      </c>
      <c r="F74" s="231">
        <v>11.096866104722681</v>
      </c>
      <c r="G74" s="231">
        <v>11.397780439423389</v>
      </c>
      <c r="H74" s="231">
        <v>8.9279513611720329</v>
      </c>
      <c r="I74" s="231">
        <v>14.094600438038681</v>
      </c>
      <c r="J74" s="231">
        <v>13.284946884671101</v>
      </c>
      <c r="K74" s="231">
        <v>12.15962679760524</v>
      </c>
      <c r="L74" s="231">
        <v>14.99474662668548</v>
      </c>
      <c r="M74" s="231">
        <v>9.7202448397568997</v>
      </c>
      <c r="N74" s="231">
        <v>8.9408123423219052</v>
      </c>
      <c r="O74" s="231">
        <v>8.7121463467773719</v>
      </c>
      <c r="P74" s="231">
        <v>9.4414425930628596</v>
      </c>
      <c r="Q74" s="231">
        <v>14.497001836971799</v>
      </c>
      <c r="R74" s="231">
        <v>15.105585835401911</v>
      </c>
      <c r="S74" s="231">
        <v>13.635762913340569</v>
      </c>
      <c r="T74" s="231">
        <v>15.53961751318089</v>
      </c>
      <c r="U74" s="231">
        <v>12.00247615070526</v>
      </c>
      <c r="V74" s="231">
        <v>10.20424769064706</v>
      </c>
      <c r="W74" s="231">
        <v>11.018306868611059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381.7846646866538</v>
      </c>
      <c r="C79" s="263">
        <f t="shared" si="4"/>
        <v>379.08927791804518</v>
      </c>
      <c r="D79" s="263">
        <f t="shared" si="4"/>
        <v>267.09921911295442</v>
      </c>
      <c r="E79" s="263">
        <f t="shared" si="4"/>
        <v>395.88134123816701</v>
      </c>
      <c r="F79" s="263">
        <f t="shared" si="4"/>
        <v>385.57334125752323</v>
      </c>
      <c r="G79" s="263">
        <f t="shared" si="4"/>
        <v>397.43697915745122</v>
      </c>
      <c r="H79" s="263">
        <f t="shared" si="4"/>
        <v>334.94560632853148</v>
      </c>
      <c r="I79" s="263">
        <f t="shared" si="4"/>
        <v>444.73484375537453</v>
      </c>
      <c r="J79" s="263">
        <f t="shared" si="4"/>
        <v>398.3523412660154</v>
      </c>
      <c r="K79" s="263">
        <f t="shared" si="4"/>
        <v>353.93984056283682</v>
      </c>
      <c r="L79" s="263">
        <f t="shared" si="4"/>
        <v>436.4099989066396</v>
      </c>
      <c r="M79" s="263">
        <f t="shared" si="4"/>
        <v>300.27883908065388</v>
      </c>
      <c r="N79" s="263">
        <f t="shared" si="4"/>
        <v>273.5397464652782</v>
      </c>
      <c r="O79" s="263">
        <f t="shared" si="4"/>
        <v>249.7163422118461</v>
      </c>
      <c r="P79" s="263">
        <f t="shared" si="4"/>
        <v>276.09790941248201</v>
      </c>
      <c r="Q79" s="263">
        <f t="shared" si="4"/>
        <v>409.31571027584431</v>
      </c>
      <c r="R79" s="263">
        <f t="shared" si="4"/>
        <v>427.20304484232071</v>
      </c>
      <c r="S79" s="263">
        <f t="shared" si="4"/>
        <v>394.97249675465707</v>
      </c>
      <c r="T79" s="263">
        <f t="shared" si="4"/>
        <v>443.81079529695359</v>
      </c>
      <c r="U79" s="263">
        <f t="shared" si="4"/>
        <v>326.7451334374864</v>
      </c>
      <c r="V79" s="263">
        <f t="shared" si="4"/>
        <v>279.3944454148903</v>
      </c>
      <c r="W79" s="263">
        <f t="shared" si="4"/>
        <v>297.91388648719271</v>
      </c>
      <c r="DA79" s="70"/>
    </row>
    <row r="80" spans="1:105" ht="12" customHeight="1" x14ac:dyDescent="0.25">
      <c r="A80" s="60" t="s">
        <v>1523</v>
      </c>
      <c r="B80" s="264">
        <v>381.7846646866538</v>
      </c>
      <c r="C80" s="264">
        <v>379.08927791804518</v>
      </c>
      <c r="D80" s="264">
        <v>267.09921911295442</v>
      </c>
      <c r="E80" s="264">
        <v>395.88134123816701</v>
      </c>
      <c r="F80" s="264">
        <v>385.57334125752323</v>
      </c>
      <c r="G80" s="264">
        <v>397.43697915745122</v>
      </c>
      <c r="H80" s="264">
        <v>334.94560632853148</v>
      </c>
      <c r="I80" s="264">
        <v>444.73484375537453</v>
      </c>
      <c r="J80" s="264">
        <v>398.3523412660154</v>
      </c>
      <c r="K80" s="264">
        <v>353.93984056283682</v>
      </c>
      <c r="L80" s="264">
        <v>436.4099989066396</v>
      </c>
      <c r="M80" s="264">
        <v>300.27883908065388</v>
      </c>
      <c r="N80" s="264">
        <v>273.5397464652782</v>
      </c>
      <c r="O80" s="264">
        <v>249.7163422118461</v>
      </c>
      <c r="P80" s="264">
        <v>276.09790941248201</v>
      </c>
      <c r="Q80" s="264">
        <v>409.31571027584431</v>
      </c>
      <c r="R80" s="264">
        <v>427.20304484232071</v>
      </c>
      <c r="S80" s="264">
        <v>394.97249675465707</v>
      </c>
      <c r="T80" s="264">
        <v>443.81079529695359</v>
      </c>
      <c r="U80" s="264">
        <v>326.7451334374864</v>
      </c>
      <c r="V80" s="264">
        <v>279.3944454148903</v>
      </c>
      <c r="W80" s="264">
        <v>297.91388648719271</v>
      </c>
      <c r="DA80" s="72" t="s">
        <v>1763</v>
      </c>
    </row>
    <row r="81" spans="1:105" ht="12" customHeight="1" x14ac:dyDescent="0.25">
      <c r="A81" s="59" t="s">
        <v>30</v>
      </c>
      <c r="B81" s="232">
        <v>51.298057903205446</v>
      </c>
      <c r="C81" s="232">
        <v>53.765568251099793</v>
      </c>
      <c r="D81" s="232">
        <v>31.368766266684371</v>
      </c>
      <c r="E81" s="232">
        <v>45.02027511500777</v>
      </c>
      <c r="F81" s="232">
        <v>43.826377055801338</v>
      </c>
      <c r="G81" s="232">
        <v>41.303223880288613</v>
      </c>
      <c r="H81" s="232">
        <v>33.124126736278797</v>
      </c>
      <c r="I81" s="232">
        <v>56.394254496472257</v>
      </c>
      <c r="J81" s="232">
        <v>45.48873311781508</v>
      </c>
      <c r="K81" s="232">
        <v>38.653807138383783</v>
      </c>
      <c r="L81" s="232">
        <v>48.586382282793608</v>
      </c>
      <c r="M81" s="232">
        <v>35.45646113471782</v>
      </c>
      <c r="N81" s="232">
        <v>34.219134490651598</v>
      </c>
      <c r="O81" s="232">
        <v>28.77851110563164</v>
      </c>
      <c r="P81" s="232">
        <v>36.433187699878232</v>
      </c>
      <c r="Q81" s="232">
        <v>45.130660157205341</v>
      </c>
      <c r="R81" s="232">
        <v>47.3633710651374</v>
      </c>
      <c r="S81" s="232">
        <v>52.036459439588349</v>
      </c>
      <c r="T81" s="232">
        <v>59.894850832146943</v>
      </c>
      <c r="U81" s="232">
        <v>29.481818601046449</v>
      </c>
      <c r="V81" s="232">
        <v>23.767107176560849</v>
      </c>
      <c r="W81" s="232">
        <v>26.230724576682451</v>
      </c>
      <c r="DA81" s="71" t="s">
        <v>1764</v>
      </c>
    </row>
    <row r="82" spans="1:105" ht="12" customHeight="1" x14ac:dyDescent="0.25">
      <c r="A82" s="59" t="s">
        <v>33</v>
      </c>
      <c r="B82" s="297">
        <v>0.60421850058231641</v>
      </c>
      <c r="C82" s="297">
        <v>0.60927592055162683</v>
      </c>
      <c r="D82" s="297">
        <v>0.50749764451931478</v>
      </c>
      <c r="E82" s="297">
        <v>0.75524064609214059</v>
      </c>
      <c r="F82" s="297">
        <v>0.73521232908830636</v>
      </c>
      <c r="G82" s="297">
        <v>0.75214309058442474</v>
      </c>
      <c r="H82" s="297">
        <v>0.63556880029628915</v>
      </c>
      <c r="I82" s="297">
        <v>0.78421231818240278</v>
      </c>
      <c r="J82" s="297">
        <v>0.71483698712939803</v>
      </c>
      <c r="K82" s="297">
        <v>1.425373149029922</v>
      </c>
      <c r="L82" s="297">
        <v>1.673084408120286</v>
      </c>
      <c r="M82" s="297">
        <v>1.300318496967666</v>
      </c>
      <c r="N82" s="297">
        <v>1.2838945460852591</v>
      </c>
      <c r="O82" s="297">
        <v>1.2957717512548861</v>
      </c>
      <c r="P82" s="297">
        <v>0.69507670653478826</v>
      </c>
      <c r="Q82" s="297">
        <v>0.28337183342898709</v>
      </c>
      <c r="R82" s="297">
        <v>0.49839768541022678</v>
      </c>
      <c r="S82" s="297">
        <v>0.41955460582340293</v>
      </c>
      <c r="T82" s="297">
        <v>0.40631139320411852</v>
      </c>
      <c r="U82" s="297">
        <v>0.29212852236118347</v>
      </c>
      <c r="V82" s="297">
        <v>0.25677389996746969</v>
      </c>
      <c r="W82" s="297">
        <v>0.50212750544982898</v>
      </c>
      <c r="DA82" s="122" t="s">
        <v>1765</v>
      </c>
    </row>
    <row r="83" spans="1:105" ht="12" customHeight="1" x14ac:dyDescent="0.25">
      <c r="A83" s="59" t="s">
        <v>160</v>
      </c>
      <c r="B83" s="297">
        <v>4.0272400644487849</v>
      </c>
      <c r="C83" s="297">
        <v>5.4144996699504544</v>
      </c>
      <c r="D83" s="297">
        <v>3.3842242309987931</v>
      </c>
      <c r="E83" s="297">
        <v>4.1945766797338839</v>
      </c>
      <c r="F83" s="297">
        <v>3.2664783086699498</v>
      </c>
      <c r="G83" s="297">
        <v>3.3419641617377569</v>
      </c>
      <c r="H83" s="297">
        <v>2.8241412672721209</v>
      </c>
      <c r="I83" s="297">
        <v>2.6129329977221052</v>
      </c>
      <c r="J83" s="297">
        <v>1.592067922424288</v>
      </c>
      <c r="K83" s="297">
        <v>3.173941467591451</v>
      </c>
      <c r="L83" s="297">
        <v>3.7246897576265181</v>
      </c>
      <c r="M83" s="297">
        <v>3.6189227854317938</v>
      </c>
      <c r="N83" s="297">
        <v>3.57305928021005</v>
      </c>
      <c r="O83" s="297">
        <v>2.8866884960456849</v>
      </c>
      <c r="P83" s="297">
        <v>5.4178078515192194</v>
      </c>
      <c r="Q83" s="297">
        <v>4.4457212791461211</v>
      </c>
      <c r="R83" s="297">
        <v>4.9307668489382186</v>
      </c>
      <c r="S83" s="297">
        <v>5.7431943606828302</v>
      </c>
      <c r="T83" s="297">
        <v>5.4731730758476518</v>
      </c>
      <c r="U83" s="297">
        <v>4.8208766426313829</v>
      </c>
      <c r="V83" s="297">
        <v>7.0281187016192854</v>
      </c>
      <c r="W83" s="297">
        <v>3.0206746136863312</v>
      </c>
      <c r="DA83" s="122" t="s">
        <v>1766</v>
      </c>
    </row>
    <row r="84" spans="1:105" ht="12" customHeight="1" x14ac:dyDescent="0.25">
      <c r="A84" s="59" t="s">
        <v>70</v>
      </c>
      <c r="B84" s="297">
        <v>17.48147352857778</v>
      </c>
      <c r="C84" s="297">
        <v>14.237860963755679</v>
      </c>
      <c r="D84" s="297">
        <v>6.2120983014752156</v>
      </c>
      <c r="E84" s="297">
        <v>10.92548799540484</v>
      </c>
      <c r="F84" s="297">
        <v>9.8176132490515062</v>
      </c>
      <c r="G84" s="297">
        <v>10.88067803226294</v>
      </c>
      <c r="H84" s="297">
        <v>14.85228597796322</v>
      </c>
      <c r="I84" s="297">
        <v>20.07111928523976</v>
      </c>
      <c r="J84" s="297">
        <v>21.477395416836661</v>
      </c>
      <c r="K84" s="297">
        <v>14.274622080791319</v>
      </c>
      <c r="L84" s="297">
        <v>15.82450248098047</v>
      </c>
      <c r="M84" s="297">
        <v>13.022242730970911</v>
      </c>
      <c r="N84" s="297">
        <v>9.3767585126732484</v>
      </c>
      <c r="O84" s="297">
        <v>3.604613153912124</v>
      </c>
      <c r="P84" s="297">
        <v>3.8673206529578281</v>
      </c>
      <c r="Q84" s="297">
        <v>4.7896405412985699</v>
      </c>
      <c r="R84" s="297">
        <v>4.8082357116144214</v>
      </c>
      <c r="S84" s="297">
        <v>5.0524119030326853</v>
      </c>
      <c r="T84" s="297">
        <v>0</v>
      </c>
      <c r="U84" s="297">
        <v>0</v>
      </c>
      <c r="V84" s="297">
        <v>0</v>
      </c>
      <c r="W84" s="297">
        <v>0</v>
      </c>
      <c r="DA84" s="122" t="s">
        <v>1767</v>
      </c>
    </row>
    <row r="85" spans="1:105" ht="12" customHeight="1" x14ac:dyDescent="0.25">
      <c r="A85" s="59" t="s">
        <v>34</v>
      </c>
      <c r="B85" s="297">
        <v>0</v>
      </c>
      <c r="C85" s="297">
        <v>0</v>
      </c>
      <c r="D85" s="297">
        <v>0</v>
      </c>
      <c r="E85" s="297">
        <v>0</v>
      </c>
      <c r="F85" s="297">
        <v>0</v>
      </c>
      <c r="G85" s="297">
        <v>0</v>
      </c>
      <c r="H85" s="297">
        <v>0</v>
      </c>
      <c r="I85" s="297">
        <v>0</v>
      </c>
      <c r="J85" s="297">
        <v>0</v>
      </c>
      <c r="K85" s="297">
        <v>0</v>
      </c>
      <c r="L85" s="297">
        <v>0</v>
      </c>
      <c r="M85" s="297">
        <v>0</v>
      </c>
      <c r="N85" s="297">
        <v>0</v>
      </c>
      <c r="O85" s="297">
        <v>0</v>
      </c>
      <c r="P85" s="297">
        <v>0</v>
      </c>
      <c r="Q85" s="297">
        <v>0</v>
      </c>
      <c r="R85" s="297">
        <v>3.536737275851594E-3</v>
      </c>
      <c r="S85" s="297">
        <v>0</v>
      </c>
      <c r="T85" s="297">
        <v>0</v>
      </c>
      <c r="U85" s="297">
        <v>0.16284013769350189</v>
      </c>
      <c r="V85" s="297">
        <v>0.1009641060662439</v>
      </c>
      <c r="W85" s="297">
        <v>5.9263223056015644E-3</v>
      </c>
      <c r="DA85" s="122" t="s">
        <v>1768</v>
      </c>
    </row>
    <row r="86" spans="1:105" ht="12" customHeight="1" x14ac:dyDescent="0.25">
      <c r="A86" s="59" t="s">
        <v>162</v>
      </c>
      <c r="B86" s="297">
        <v>308.37367468983939</v>
      </c>
      <c r="C86" s="297">
        <v>305.06207311268759</v>
      </c>
      <c r="D86" s="297">
        <v>225.62663266927669</v>
      </c>
      <c r="E86" s="297">
        <v>334.98576080192839</v>
      </c>
      <c r="F86" s="297">
        <v>327.92766031491209</v>
      </c>
      <c r="G86" s="297">
        <v>341.15896999257751</v>
      </c>
      <c r="H86" s="297">
        <v>283.50948354672113</v>
      </c>
      <c r="I86" s="297">
        <v>364.87232465775799</v>
      </c>
      <c r="J86" s="297">
        <v>329.07930782180989</v>
      </c>
      <c r="K86" s="297">
        <v>296.41209672704031</v>
      </c>
      <c r="L86" s="297">
        <v>366.6013399771187</v>
      </c>
      <c r="M86" s="297">
        <v>246.8808939325657</v>
      </c>
      <c r="N86" s="297">
        <v>225.08689963565811</v>
      </c>
      <c r="O86" s="297">
        <v>213.15075770500169</v>
      </c>
      <c r="P86" s="297">
        <v>229.6845165015919</v>
      </c>
      <c r="Q86" s="297">
        <v>354.66631646476532</v>
      </c>
      <c r="R86" s="297">
        <v>369.59873679394462</v>
      </c>
      <c r="S86" s="297">
        <v>331.72087644552988</v>
      </c>
      <c r="T86" s="297">
        <v>378.03645999575491</v>
      </c>
      <c r="U86" s="297">
        <v>291.98746953375388</v>
      </c>
      <c r="V86" s="297">
        <v>248.24148153067651</v>
      </c>
      <c r="W86" s="297">
        <v>268.15443346906852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  <c r="P87" s="297">
        <v>0</v>
      </c>
      <c r="Q87" s="297">
        <v>0</v>
      </c>
      <c r="R87" s="297">
        <v>0</v>
      </c>
      <c r="S87" s="297">
        <v>0</v>
      </c>
      <c r="T87" s="297">
        <v>0</v>
      </c>
      <c r="U87" s="297">
        <v>0</v>
      </c>
      <c r="V87" s="297">
        <v>0</v>
      </c>
      <c r="W87" s="297">
        <v>0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42.663753163273107</v>
      </c>
      <c r="C89" s="263">
        <f t="shared" si="5"/>
        <v>42.362548514653056</v>
      </c>
      <c r="D89" s="263">
        <f t="shared" si="5"/>
        <v>29.84785982352329</v>
      </c>
      <c r="E89" s="263">
        <f t="shared" si="5"/>
        <v>44.239031545158532</v>
      </c>
      <c r="F89" s="263">
        <f t="shared" si="5"/>
        <v>43.087130991106257</v>
      </c>
      <c r="G89" s="263">
        <f t="shared" si="5"/>
        <v>44.412871299183848</v>
      </c>
      <c r="H89" s="263">
        <f t="shared" si="5"/>
        <v>37.429572199427469</v>
      </c>
      <c r="I89" s="263">
        <f t="shared" si="5"/>
        <v>49.69832303939949</v>
      </c>
      <c r="J89" s="263">
        <f t="shared" si="5"/>
        <v>44.515161376986867</v>
      </c>
      <c r="K89" s="263">
        <f t="shared" si="5"/>
        <v>39.552143889316838</v>
      </c>
      <c r="L89" s="263">
        <f t="shared" si="5"/>
        <v>48.768036522940093</v>
      </c>
      <c r="M89" s="263">
        <f t="shared" si="5"/>
        <v>33.555622987648682</v>
      </c>
      <c r="N89" s="263">
        <f t="shared" si="5"/>
        <v>30.56757723130962</v>
      </c>
      <c r="O89" s="263">
        <f t="shared" si="5"/>
        <v>27.905354432466989</v>
      </c>
      <c r="P89" s="263">
        <f t="shared" si="5"/>
        <v>30.85344736341802</v>
      </c>
      <c r="Q89" s="263">
        <f t="shared" si="5"/>
        <v>45.740298247419076</v>
      </c>
      <c r="R89" s="263">
        <f t="shared" si="5"/>
        <v>47.739034192384771</v>
      </c>
      <c r="S89" s="263">
        <f t="shared" si="5"/>
        <v>44.137469800293552</v>
      </c>
      <c r="T89" s="263">
        <f t="shared" si="5"/>
        <v>49.595062277542191</v>
      </c>
      <c r="U89" s="263">
        <f t="shared" si="5"/>
        <v>36.505253155740917</v>
      </c>
      <c r="V89" s="263">
        <f t="shared" si="5"/>
        <v>31.216780579029759</v>
      </c>
      <c r="W89" s="263">
        <f t="shared" si="5"/>
        <v>33.291092167870787</v>
      </c>
      <c r="DA89" s="70"/>
    </row>
    <row r="90" spans="1:105" ht="12" customHeight="1" x14ac:dyDescent="0.25">
      <c r="A90" s="60" t="s">
        <v>1535</v>
      </c>
      <c r="B90" s="264">
        <v>42.663753163273107</v>
      </c>
      <c r="C90" s="264">
        <v>42.362548514653056</v>
      </c>
      <c r="D90" s="264">
        <v>29.84785982352329</v>
      </c>
      <c r="E90" s="264">
        <v>44.239031545158532</v>
      </c>
      <c r="F90" s="264">
        <v>43.087130991106257</v>
      </c>
      <c r="G90" s="264">
        <v>44.412871299183848</v>
      </c>
      <c r="H90" s="264">
        <v>37.429572199427469</v>
      </c>
      <c r="I90" s="264">
        <v>49.69832303939949</v>
      </c>
      <c r="J90" s="264">
        <v>44.515161376986867</v>
      </c>
      <c r="K90" s="264">
        <v>39.552143889316838</v>
      </c>
      <c r="L90" s="264">
        <v>48.768036522940093</v>
      </c>
      <c r="M90" s="264">
        <v>33.555622987648682</v>
      </c>
      <c r="N90" s="264">
        <v>30.56757723130962</v>
      </c>
      <c r="O90" s="264">
        <v>27.905354432466989</v>
      </c>
      <c r="P90" s="264">
        <v>30.85344736341802</v>
      </c>
      <c r="Q90" s="264">
        <v>45.740298247419076</v>
      </c>
      <c r="R90" s="264">
        <v>47.739034192384771</v>
      </c>
      <c r="S90" s="264">
        <v>44.137469800293552</v>
      </c>
      <c r="T90" s="264">
        <v>49.595062277542191</v>
      </c>
      <c r="U90" s="264">
        <v>36.505253155740917</v>
      </c>
      <c r="V90" s="264">
        <v>31.216780579029759</v>
      </c>
      <c r="W90" s="264">
        <v>33.291092167870787</v>
      </c>
      <c r="DA90" s="72" t="s">
        <v>1772</v>
      </c>
    </row>
    <row r="91" spans="1:105" ht="12" customHeight="1" x14ac:dyDescent="0.25">
      <c r="A91" s="59" t="s">
        <v>30</v>
      </c>
      <c r="B91" s="232">
        <v>5.7324661846590814</v>
      </c>
      <c r="C91" s="232">
        <v>6.0082060509965309</v>
      </c>
      <c r="D91" s="232">
        <v>3.5054035031413191</v>
      </c>
      <c r="E91" s="232">
        <v>5.0309351907200419</v>
      </c>
      <c r="F91" s="232">
        <v>4.8975192188084957</v>
      </c>
      <c r="G91" s="232">
        <v>4.615561366044675</v>
      </c>
      <c r="H91" s="232">
        <v>3.701561894806447</v>
      </c>
      <c r="I91" s="232">
        <v>6.301957035490128</v>
      </c>
      <c r="J91" s="232">
        <v>5.0832845343363839</v>
      </c>
      <c r="K91" s="232">
        <v>4.3194937856560252</v>
      </c>
      <c r="L91" s="232">
        <v>5.4294412859951517</v>
      </c>
      <c r="M91" s="232">
        <v>3.9621960906583982</v>
      </c>
      <c r="N91" s="232">
        <v>3.8239270520941901</v>
      </c>
      <c r="O91" s="232">
        <v>3.2159471235569059</v>
      </c>
      <c r="P91" s="232">
        <v>4.0713435366885236</v>
      </c>
      <c r="Q91" s="232">
        <v>5.0432705216770879</v>
      </c>
      <c r="R91" s="232">
        <v>5.2928000801658692</v>
      </c>
      <c r="S91" s="232">
        <v>5.8149812351509</v>
      </c>
      <c r="T91" s="232">
        <v>6.6931424124933141</v>
      </c>
      <c r="U91" s="232">
        <v>3.2954672485408589</v>
      </c>
      <c r="V91" s="232">
        <v>2.6564621782511431</v>
      </c>
      <c r="W91" s="232">
        <v>2.9312726958656641</v>
      </c>
      <c r="DA91" s="71" t="s">
        <v>1773</v>
      </c>
    </row>
    <row r="92" spans="1:105" ht="12" customHeight="1" x14ac:dyDescent="0.25">
      <c r="A92" s="59" t="s">
        <v>33</v>
      </c>
      <c r="B92" s="297">
        <v>6.7520336330649064E-2</v>
      </c>
      <c r="C92" s="297">
        <v>6.8085493963134777E-2</v>
      </c>
      <c r="D92" s="297">
        <v>5.6711953725236852E-2</v>
      </c>
      <c r="E92" s="297">
        <v>8.4396790872130506E-2</v>
      </c>
      <c r="F92" s="297">
        <v>8.2158662282998521E-2</v>
      </c>
      <c r="G92" s="297">
        <v>8.4050644586503256E-2</v>
      </c>
      <c r="H92" s="297">
        <v>7.1023676229566471E-2</v>
      </c>
      <c r="I92" s="297">
        <v>8.7634323390102936E-2</v>
      </c>
      <c r="J92" s="297">
        <v>7.9881754276058009E-2</v>
      </c>
      <c r="K92" s="297">
        <v>0.15928289902812251</v>
      </c>
      <c r="L92" s="297">
        <v>0.1869641890093969</v>
      </c>
      <c r="M92" s="297">
        <v>0.14530826541657599</v>
      </c>
      <c r="N92" s="297">
        <v>0.14347291829233311</v>
      </c>
      <c r="O92" s="297">
        <v>0.14480017471852399</v>
      </c>
      <c r="P92" s="297">
        <v>7.767357827606762E-2</v>
      </c>
      <c r="Q92" s="297">
        <v>3.1666295357255791E-2</v>
      </c>
      <c r="R92" s="297">
        <v>5.5695345368594683E-2</v>
      </c>
      <c r="S92" s="297">
        <v>4.6884476504720503E-2</v>
      </c>
      <c r="T92" s="297">
        <v>4.5404571190185088E-2</v>
      </c>
      <c r="U92" s="297">
        <v>3.26540228346614E-2</v>
      </c>
      <c r="V92" s="297">
        <v>2.8699755025227619E-2</v>
      </c>
      <c r="W92" s="297">
        <v>5.6112542460097607E-2</v>
      </c>
      <c r="DA92" s="122" t="s">
        <v>1774</v>
      </c>
    </row>
    <row r="93" spans="1:105" ht="12" customHeight="1" x14ac:dyDescent="0.25">
      <c r="A93" s="59" t="s">
        <v>160</v>
      </c>
      <c r="B93" s="297">
        <v>0.45003687138639897</v>
      </c>
      <c r="C93" s="297">
        <v>0.60506065012062071</v>
      </c>
      <c r="D93" s="297">
        <v>0.3781810025266516</v>
      </c>
      <c r="E93" s="297">
        <v>0.46873643873429249</v>
      </c>
      <c r="F93" s="297">
        <v>0.36502310638553059</v>
      </c>
      <c r="G93" s="297">
        <v>0.37345851540136221</v>
      </c>
      <c r="H93" s="297">
        <v>0.31559273346927352</v>
      </c>
      <c r="I93" s="297">
        <v>0.29199058725546578</v>
      </c>
      <c r="J93" s="297">
        <v>0.17791074169315449</v>
      </c>
      <c r="K93" s="297">
        <v>0.35468227996830842</v>
      </c>
      <c r="L93" s="297">
        <v>0.41622741594289181</v>
      </c>
      <c r="M93" s="297">
        <v>0.40440814604569442</v>
      </c>
      <c r="N93" s="297">
        <v>0.39928298139931218</v>
      </c>
      <c r="O93" s="297">
        <v>0.32258227437090242</v>
      </c>
      <c r="P93" s="297">
        <v>0.60543033349170361</v>
      </c>
      <c r="Q93" s="297">
        <v>0.4968013983533669</v>
      </c>
      <c r="R93" s="297">
        <v>0.55100729923653957</v>
      </c>
      <c r="S93" s="297">
        <v>0.64179169368674716</v>
      </c>
      <c r="T93" s="297">
        <v>0.61161729824712707</v>
      </c>
      <c r="U93" s="297">
        <v>0.53887588483036852</v>
      </c>
      <c r="V93" s="297">
        <v>0.7855365558970282</v>
      </c>
      <c r="W93" s="297">
        <v>0.33755914718666802</v>
      </c>
      <c r="DA93" s="122" t="s">
        <v>1775</v>
      </c>
    </row>
    <row r="94" spans="1:105" ht="12" customHeight="1" x14ac:dyDescent="0.25">
      <c r="A94" s="59" t="s">
        <v>70</v>
      </c>
      <c r="B94" s="297">
        <v>1.953523387760127</v>
      </c>
      <c r="C94" s="297">
        <v>1.5910554873366249</v>
      </c>
      <c r="D94" s="297">
        <v>0.6941908700750169</v>
      </c>
      <c r="E94" s="297">
        <v>1.220903734849647</v>
      </c>
      <c r="F94" s="297">
        <v>1.0971007142305871</v>
      </c>
      <c r="G94" s="297">
        <v>1.215896301645617</v>
      </c>
      <c r="H94" s="297">
        <v>1.6597163833026951</v>
      </c>
      <c r="I94" s="297">
        <v>2.2429116674942611</v>
      </c>
      <c r="J94" s="297">
        <v>2.4000605089939442</v>
      </c>
      <c r="K94" s="297">
        <v>1.595163476389831</v>
      </c>
      <c r="L94" s="297">
        <v>1.7683598379580361</v>
      </c>
      <c r="M94" s="297">
        <v>1.4552123248909321</v>
      </c>
      <c r="N94" s="297">
        <v>1.0478359862480251</v>
      </c>
      <c r="O94" s="297">
        <v>0.40280907032715141</v>
      </c>
      <c r="P94" s="297">
        <v>0.43216616329112811</v>
      </c>
      <c r="Q94" s="297">
        <v>0.53523376053483307</v>
      </c>
      <c r="R94" s="297">
        <v>0.53731459116138358</v>
      </c>
      <c r="S94" s="297">
        <v>0.56459799003997213</v>
      </c>
      <c r="T94" s="297">
        <v>0</v>
      </c>
      <c r="U94" s="297">
        <v>0</v>
      </c>
      <c r="V94" s="297">
        <v>0</v>
      </c>
      <c r="W94" s="297">
        <v>0</v>
      </c>
      <c r="DA94" s="122" t="s">
        <v>1776</v>
      </c>
    </row>
    <row r="95" spans="1:105" ht="12" customHeight="1" x14ac:dyDescent="0.25">
      <c r="A95" s="59" t="s">
        <v>162</v>
      </c>
      <c r="B95" s="297">
        <v>34.460206383136857</v>
      </c>
      <c r="C95" s="297">
        <v>34.090140832236138</v>
      </c>
      <c r="D95" s="297">
        <v>25.213372494055061</v>
      </c>
      <c r="E95" s="297">
        <v>37.434059389982423</v>
      </c>
      <c r="F95" s="297">
        <v>36.645329289398653</v>
      </c>
      <c r="G95" s="297">
        <v>38.123904471505689</v>
      </c>
      <c r="H95" s="297">
        <v>31.68167751161949</v>
      </c>
      <c r="I95" s="297">
        <v>40.773829425769527</v>
      </c>
      <c r="J95" s="297">
        <v>36.774023837687331</v>
      </c>
      <c r="K95" s="297">
        <v>33.123521448274552</v>
      </c>
      <c r="L95" s="297">
        <v>40.967043794034609</v>
      </c>
      <c r="M95" s="297">
        <v>27.588498160637069</v>
      </c>
      <c r="N95" s="297">
        <v>25.153058293275759</v>
      </c>
      <c r="O95" s="297">
        <v>23.819215789493509</v>
      </c>
      <c r="P95" s="297">
        <v>25.666833751670602</v>
      </c>
      <c r="Q95" s="297">
        <v>39.633326271496543</v>
      </c>
      <c r="R95" s="297">
        <v>41.302216876452377</v>
      </c>
      <c r="S95" s="297">
        <v>37.069214404911207</v>
      </c>
      <c r="T95" s="297">
        <v>42.244897995611574</v>
      </c>
      <c r="U95" s="297">
        <v>32.638255999535033</v>
      </c>
      <c r="V95" s="297">
        <v>27.746082089856358</v>
      </c>
      <c r="W95" s="297">
        <v>29.966147782358359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743.19164972857084</v>
      </c>
      <c r="C97" s="281">
        <v>848.00339761428597</v>
      </c>
      <c r="D97" s="281">
        <v>777.01406508392904</v>
      </c>
      <c r="E97" s="281">
        <v>788.09685105640574</v>
      </c>
      <c r="F97" s="281">
        <v>808.87975202250004</v>
      </c>
      <c r="G97" s="281">
        <v>825.63587567290494</v>
      </c>
      <c r="H97" s="281">
        <v>818.97192876086797</v>
      </c>
      <c r="I97" s="281">
        <v>826.05952470062198</v>
      </c>
      <c r="J97" s="281">
        <v>867.77304506051803</v>
      </c>
      <c r="K97" s="281">
        <v>741.31236335379799</v>
      </c>
      <c r="L97" s="281">
        <v>808.74854083107016</v>
      </c>
      <c r="M97" s="281">
        <v>858.07823080299295</v>
      </c>
      <c r="N97" s="281">
        <v>909.06843341834565</v>
      </c>
      <c r="O97" s="281">
        <v>901.37263963437636</v>
      </c>
      <c r="P97" s="281">
        <v>951.19336873645113</v>
      </c>
      <c r="Q97" s="281">
        <v>980.49555554208416</v>
      </c>
      <c r="R97" s="281">
        <v>1000.845232787028</v>
      </c>
      <c r="S97" s="281">
        <v>1026.9192353384051</v>
      </c>
      <c r="T97" s="281">
        <v>1022.818582049938</v>
      </c>
      <c r="U97" s="281">
        <v>896.24624393945396</v>
      </c>
      <c r="V97" s="281">
        <v>825.10374322570794</v>
      </c>
      <c r="W97" s="281">
        <v>884.29371606666314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806.3225439802402</v>
      </c>
      <c r="C99" s="225">
        <f t="shared" si="6"/>
        <v>784.20431213948052</v>
      </c>
      <c r="D99" s="225">
        <f t="shared" si="6"/>
        <v>723.63162167995063</v>
      </c>
      <c r="E99" s="225">
        <f t="shared" si="6"/>
        <v>681.31406694868247</v>
      </c>
      <c r="F99" s="225">
        <f t="shared" si="6"/>
        <v>688.04705951841549</v>
      </c>
      <c r="G99" s="225">
        <f t="shared" si="6"/>
        <v>667.19459465011471</v>
      </c>
      <c r="H99" s="225">
        <f t="shared" si="6"/>
        <v>703.96883180755083</v>
      </c>
      <c r="I99" s="225">
        <f t="shared" si="6"/>
        <v>679.29953967027927</v>
      </c>
      <c r="J99" s="225">
        <f t="shared" si="6"/>
        <v>658.08333256120477</v>
      </c>
      <c r="K99" s="225">
        <f t="shared" si="6"/>
        <v>657.07058754184061</v>
      </c>
      <c r="L99" s="225">
        <f t="shared" si="6"/>
        <v>645.06028297054945</v>
      </c>
      <c r="M99" s="225">
        <f t="shared" si="6"/>
        <v>641.23047605876991</v>
      </c>
      <c r="N99" s="225">
        <f t="shared" si="6"/>
        <v>622.20122429376545</v>
      </c>
      <c r="O99" s="225">
        <f t="shared" si="6"/>
        <v>521.46154324069425</v>
      </c>
      <c r="P99" s="225">
        <f t="shared" si="6"/>
        <v>538.69497131197602</v>
      </c>
      <c r="Q99" s="225">
        <f t="shared" si="6"/>
        <v>555.61561331130122</v>
      </c>
      <c r="R99" s="225">
        <f t="shared" si="6"/>
        <v>566.19229777333476</v>
      </c>
      <c r="S99" s="225">
        <f t="shared" si="6"/>
        <v>572.63357451299362</v>
      </c>
      <c r="T99" s="225">
        <f t="shared" si="6"/>
        <v>537.46808580306163</v>
      </c>
      <c r="U99" s="225">
        <f t="shared" si="6"/>
        <v>536.95894915148369</v>
      </c>
      <c r="V99" s="225">
        <f t="shared" si="6"/>
        <v>559.87575313067634</v>
      </c>
      <c r="W99" s="225">
        <f t="shared" si="6"/>
        <v>546.37772596639024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5.8594994932816737</v>
      </c>
      <c r="C104" s="262">
        <v>5.7248049598232793</v>
      </c>
      <c r="D104" s="262">
        <v>5.1624463129275284</v>
      </c>
      <c r="E104" s="262">
        <v>4.9056709517813264</v>
      </c>
      <c r="F104" s="262">
        <v>5.0418866827806168</v>
      </c>
      <c r="G104" s="262">
        <v>4.9056654600112024</v>
      </c>
      <c r="H104" s="262">
        <v>5.2206644610865043</v>
      </c>
      <c r="I104" s="262">
        <v>4.9095838631090079</v>
      </c>
      <c r="J104" s="262">
        <v>4.6948143236500934</v>
      </c>
      <c r="K104" s="262">
        <v>4.7742785644538834</v>
      </c>
      <c r="L104" s="262">
        <v>4.7319533593897436</v>
      </c>
      <c r="M104" s="262">
        <v>4.612371912687161</v>
      </c>
      <c r="N104" s="262">
        <v>4.4729490171385864</v>
      </c>
      <c r="O104" s="262">
        <v>3.650686761626396</v>
      </c>
      <c r="P104" s="262">
        <v>3.8457398635271329</v>
      </c>
      <c r="Q104" s="262">
        <v>4.0778424508271636</v>
      </c>
      <c r="R104" s="262">
        <v>4.1004293330926931</v>
      </c>
      <c r="S104" s="262">
        <v>4.2535406885408316</v>
      </c>
      <c r="T104" s="262">
        <v>4.0552854510771024</v>
      </c>
      <c r="U104" s="262">
        <v>4.1849187131880328</v>
      </c>
      <c r="V104" s="262">
        <v>4.4707371776837084</v>
      </c>
      <c r="W104" s="262">
        <v>4.2691847479333642</v>
      </c>
      <c r="DA104" s="68" t="s">
        <v>1784</v>
      </c>
    </row>
    <row r="105" spans="1:105" ht="12" customHeight="1" x14ac:dyDescent="0.25">
      <c r="A105" s="37" t="s">
        <v>160</v>
      </c>
      <c r="B105" s="228">
        <v>7.5536306081310539E-2</v>
      </c>
      <c r="C105" s="228">
        <v>9.9836693917626354E-2</v>
      </c>
      <c r="D105" s="228">
        <v>7.6288417675532044E-2</v>
      </c>
      <c r="E105" s="228">
        <v>6.0667470070850972E-2</v>
      </c>
      <c r="F105" s="228">
        <v>4.9726766157515923E-2</v>
      </c>
      <c r="G105" s="228">
        <v>4.7589299567729067E-2</v>
      </c>
      <c r="H105" s="228">
        <v>5.1492010261502588E-2</v>
      </c>
      <c r="I105" s="228">
        <v>3.4908648479793497E-2</v>
      </c>
      <c r="J105" s="228">
        <v>2.2603901742625259E-2</v>
      </c>
      <c r="K105" s="228">
        <v>5.0580730680474979E-2</v>
      </c>
      <c r="L105" s="228">
        <v>4.7593355033427542E-2</v>
      </c>
      <c r="M105" s="228">
        <v>6.663405198615438E-2</v>
      </c>
      <c r="N105" s="228">
        <v>6.9894668359814643E-2</v>
      </c>
      <c r="O105" s="228">
        <v>4.8780411279468701E-2</v>
      </c>
      <c r="P105" s="228">
        <v>8.8623026951549735E-2</v>
      </c>
      <c r="Q105" s="228">
        <v>5.0482715841388047E-2</v>
      </c>
      <c r="R105" s="228">
        <v>5.3983092988331302E-2</v>
      </c>
      <c r="S105" s="228">
        <v>7.2389664585628885E-2</v>
      </c>
      <c r="T105" s="228">
        <v>5.7874111187105337E-2</v>
      </c>
      <c r="U105" s="228">
        <v>6.7973078033761583E-2</v>
      </c>
      <c r="V105" s="228">
        <v>0.1230889676636404</v>
      </c>
      <c r="W105" s="228">
        <v>4.7555316121728107E-2</v>
      </c>
      <c r="DA105" s="69" t="s">
        <v>1785</v>
      </c>
    </row>
    <row r="106" spans="1:105" ht="12" customHeight="1" x14ac:dyDescent="0.25">
      <c r="A106" s="37" t="s">
        <v>162</v>
      </c>
      <c r="B106" s="228">
        <v>5.7839631872003636</v>
      </c>
      <c r="C106" s="228">
        <v>5.624968265905653</v>
      </c>
      <c r="D106" s="228">
        <v>5.0861578952519952</v>
      </c>
      <c r="E106" s="228">
        <v>4.8450034817104752</v>
      </c>
      <c r="F106" s="228">
        <v>4.992159916623101</v>
      </c>
      <c r="G106" s="228">
        <v>4.8580761604434732</v>
      </c>
      <c r="H106" s="228">
        <v>5.1691724508250019</v>
      </c>
      <c r="I106" s="228">
        <v>4.8746752146292147</v>
      </c>
      <c r="J106" s="228">
        <v>4.6722104219074678</v>
      </c>
      <c r="K106" s="228">
        <v>4.7236978337734072</v>
      </c>
      <c r="L106" s="228">
        <v>4.6843600043563169</v>
      </c>
      <c r="M106" s="228">
        <v>4.5457378607010064</v>
      </c>
      <c r="N106" s="228">
        <v>4.4030543487787712</v>
      </c>
      <c r="O106" s="228">
        <v>3.6019063503469271</v>
      </c>
      <c r="P106" s="228">
        <v>3.7571168365755829</v>
      </c>
      <c r="Q106" s="228">
        <v>4.0273597349857768</v>
      </c>
      <c r="R106" s="228">
        <v>4.0464462401043617</v>
      </c>
      <c r="S106" s="228">
        <v>4.181151023955203</v>
      </c>
      <c r="T106" s="228">
        <v>3.9974113398899971</v>
      </c>
      <c r="U106" s="228">
        <v>4.1169456351542708</v>
      </c>
      <c r="V106" s="228">
        <v>4.3476482100200684</v>
      </c>
      <c r="W106" s="228">
        <v>4.2216294318116363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627.20571311207129</v>
      </c>
      <c r="C110" s="263">
        <f t="shared" si="7"/>
        <v>608.90673907832775</v>
      </c>
      <c r="D110" s="263">
        <f t="shared" si="7"/>
        <v>555.51557124223723</v>
      </c>
      <c r="E110" s="263">
        <f t="shared" si="7"/>
        <v>518.68875444261676</v>
      </c>
      <c r="F110" s="263">
        <f t="shared" si="7"/>
        <v>526.76449686844717</v>
      </c>
      <c r="G110" s="263">
        <f t="shared" si="7"/>
        <v>509.63501701273941</v>
      </c>
      <c r="H110" s="263">
        <f t="shared" si="7"/>
        <v>546.40482480176365</v>
      </c>
      <c r="I110" s="263">
        <f t="shared" si="7"/>
        <v>522.57396017946098</v>
      </c>
      <c r="J110" s="263">
        <f t="shared" si="7"/>
        <v>506.73602699212648</v>
      </c>
      <c r="K110" s="263">
        <f t="shared" si="7"/>
        <v>512.98959223269219</v>
      </c>
      <c r="L110" s="263">
        <f t="shared" si="7"/>
        <v>500.55191735322092</v>
      </c>
      <c r="M110" s="263">
        <f t="shared" si="7"/>
        <v>491.29403640270112</v>
      </c>
      <c r="N110" s="263">
        <f t="shared" si="7"/>
        <v>480.25541710390053</v>
      </c>
      <c r="O110" s="263">
        <f t="shared" si="7"/>
        <v>400.2574129431743</v>
      </c>
      <c r="P110" s="263">
        <f t="shared" si="7"/>
        <v>413.88695131916609</v>
      </c>
      <c r="Q110" s="263">
        <f t="shared" si="7"/>
        <v>421.0527818185854</v>
      </c>
      <c r="R110" s="263">
        <f t="shared" si="7"/>
        <v>430.49733275286661</v>
      </c>
      <c r="S110" s="263">
        <f t="shared" si="7"/>
        <v>450.94181868193851</v>
      </c>
      <c r="T110" s="263">
        <f t="shared" si="7"/>
        <v>426.51342109315982</v>
      </c>
      <c r="U110" s="263">
        <f t="shared" si="7"/>
        <v>427.87665049899948</v>
      </c>
      <c r="V110" s="263">
        <f t="shared" si="7"/>
        <v>453.70290380819489</v>
      </c>
      <c r="W110" s="263">
        <f t="shared" si="7"/>
        <v>437.56312540011669</v>
      </c>
      <c r="DA110" s="70"/>
    </row>
    <row r="111" spans="1:105" ht="12" customHeight="1" x14ac:dyDescent="0.25">
      <c r="A111" s="60" t="s">
        <v>1556</v>
      </c>
      <c r="B111" s="264">
        <v>627.20571311207129</v>
      </c>
      <c r="C111" s="264">
        <v>608.90673907832775</v>
      </c>
      <c r="D111" s="264">
        <v>555.51557124223723</v>
      </c>
      <c r="E111" s="264">
        <v>518.68875444261676</v>
      </c>
      <c r="F111" s="264">
        <v>526.76449686844717</v>
      </c>
      <c r="G111" s="264">
        <v>509.63501701273941</v>
      </c>
      <c r="H111" s="264">
        <v>546.40482480176365</v>
      </c>
      <c r="I111" s="264">
        <v>522.57396017946098</v>
      </c>
      <c r="J111" s="264">
        <v>506.73602699212648</v>
      </c>
      <c r="K111" s="264">
        <v>512.98959223269219</v>
      </c>
      <c r="L111" s="264">
        <v>500.55191735322092</v>
      </c>
      <c r="M111" s="264">
        <v>491.29403640270112</v>
      </c>
      <c r="N111" s="264">
        <v>480.25541710390053</v>
      </c>
      <c r="O111" s="264">
        <v>400.2574129431743</v>
      </c>
      <c r="P111" s="264">
        <v>413.88695131916609</v>
      </c>
      <c r="Q111" s="264">
        <v>421.0527818185854</v>
      </c>
      <c r="R111" s="264">
        <v>430.49733275286661</v>
      </c>
      <c r="S111" s="264">
        <v>450.94181868193851</v>
      </c>
      <c r="T111" s="264">
        <v>426.51342109315982</v>
      </c>
      <c r="U111" s="264">
        <v>427.87665049899948</v>
      </c>
      <c r="V111" s="264">
        <v>453.70290380819489</v>
      </c>
      <c r="W111" s="264">
        <v>437.56312540011669</v>
      </c>
      <c r="DA111" s="72" t="s">
        <v>1790</v>
      </c>
    </row>
    <row r="112" spans="1:105" ht="12" customHeight="1" x14ac:dyDescent="0.25">
      <c r="A112" s="59" t="s">
        <v>30</v>
      </c>
      <c r="B112" s="232">
        <v>84.273775152417869</v>
      </c>
      <c r="C112" s="232">
        <v>86.360176205110392</v>
      </c>
      <c r="D112" s="232">
        <v>65.241067232143891</v>
      </c>
      <c r="E112" s="232">
        <v>58.986135469362182</v>
      </c>
      <c r="F112" s="232">
        <v>59.8749368513703</v>
      </c>
      <c r="G112" s="232">
        <v>52.96328804012154</v>
      </c>
      <c r="H112" s="232">
        <v>54.036184753817153</v>
      </c>
      <c r="I112" s="232">
        <v>66.264582857375331</v>
      </c>
      <c r="J112" s="232">
        <v>57.865305422251083</v>
      </c>
      <c r="K112" s="232">
        <v>56.023647212555829</v>
      </c>
      <c r="L112" s="232">
        <v>55.727428037485552</v>
      </c>
      <c r="M112" s="232">
        <v>58.011240355009427</v>
      </c>
      <c r="N112" s="232">
        <v>60.078745118777071</v>
      </c>
      <c r="O112" s="232">
        <v>46.127587411658389</v>
      </c>
      <c r="P112" s="232">
        <v>54.615484108623363</v>
      </c>
      <c r="Q112" s="232">
        <v>46.424775613167867</v>
      </c>
      <c r="R112" s="232">
        <v>47.728999043492031</v>
      </c>
      <c r="S112" s="232">
        <v>59.410252233417587</v>
      </c>
      <c r="T112" s="232">
        <v>57.560469472561373</v>
      </c>
      <c r="U112" s="232">
        <v>38.626043274351808</v>
      </c>
      <c r="V112" s="232">
        <v>38.608869389267618</v>
      </c>
      <c r="W112" s="232">
        <v>38.52732844375884</v>
      </c>
      <c r="DA112" s="71" t="s">
        <v>1791</v>
      </c>
    </row>
    <row r="113" spans="1:105" ht="12" customHeight="1" x14ac:dyDescent="0.25">
      <c r="A113" s="59" t="s">
        <v>33</v>
      </c>
      <c r="B113" s="297">
        <v>0.99262576678996162</v>
      </c>
      <c r="C113" s="297">
        <v>0.97864074663235856</v>
      </c>
      <c r="D113" s="297">
        <v>1.055498570289769</v>
      </c>
      <c r="E113" s="297">
        <v>0.98952587358821054</v>
      </c>
      <c r="F113" s="297">
        <v>1.004436020811448</v>
      </c>
      <c r="G113" s="297">
        <v>0.96447607260558865</v>
      </c>
      <c r="H113" s="297">
        <v>1.0368186726854189</v>
      </c>
      <c r="I113" s="297">
        <v>0.92146802187486887</v>
      </c>
      <c r="J113" s="297">
        <v>0.90932979997995622</v>
      </c>
      <c r="K113" s="297">
        <v>2.0658922977914211</v>
      </c>
      <c r="L113" s="297">
        <v>1.9189881315197479</v>
      </c>
      <c r="M113" s="297">
        <v>2.1274849900853252</v>
      </c>
      <c r="N113" s="297">
        <v>2.254141559738073</v>
      </c>
      <c r="O113" s="297">
        <v>2.076925540107978</v>
      </c>
      <c r="P113" s="297">
        <v>1.0419607291225821</v>
      </c>
      <c r="Q113" s="297">
        <v>0.29149748167227668</v>
      </c>
      <c r="R113" s="297">
        <v>0.50224513406168669</v>
      </c>
      <c r="S113" s="297">
        <v>0.47900731960055981</v>
      </c>
      <c r="T113" s="297">
        <v>0.39047554539240859</v>
      </c>
      <c r="U113" s="297">
        <v>0.38273652989625978</v>
      </c>
      <c r="V113" s="297">
        <v>0.41712059834500431</v>
      </c>
      <c r="W113" s="297">
        <v>0.73751799217578495</v>
      </c>
      <c r="DA113" s="122" t="s">
        <v>1792</v>
      </c>
    </row>
    <row r="114" spans="1:105" ht="12" customHeight="1" x14ac:dyDescent="0.25">
      <c r="A114" s="59" t="s">
        <v>160</v>
      </c>
      <c r="B114" s="297">
        <v>6.6160540486067454</v>
      </c>
      <c r="C114" s="297">
        <v>8.6969627731939472</v>
      </c>
      <c r="D114" s="297">
        <v>7.0385426926316894</v>
      </c>
      <c r="E114" s="297">
        <v>5.4957875676093062</v>
      </c>
      <c r="F114" s="297">
        <v>4.4626135126105524</v>
      </c>
      <c r="G114" s="297">
        <v>4.2854139190416012</v>
      </c>
      <c r="H114" s="297">
        <v>4.607089584706122</v>
      </c>
      <c r="I114" s="297">
        <v>3.0702580728176398</v>
      </c>
      <c r="J114" s="297">
        <v>2.0252376856802461</v>
      </c>
      <c r="K114" s="297">
        <v>4.6002138008566682</v>
      </c>
      <c r="L114" s="297">
        <v>4.2721308045114359</v>
      </c>
      <c r="M114" s="297">
        <v>5.9210139086988391</v>
      </c>
      <c r="N114" s="297">
        <v>6.2732421782516292</v>
      </c>
      <c r="O114" s="297">
        <v>4.6269237294044316</v>
      </c>
      <c r="P114" s="297">
        <v>8.1216115662372275</v>
      </c>
      <c r="Q114" s="297">
        <v>4.5732017237087286</v>
      </c>
      <c r="R114" s="297">
        <v>4.9688305735881384</v>
      </c>
      <c r="S114" s="297">
        <v>6.5570299991264678</v>
      </c>
      <c r="T114" s="297">
        <v>5.2598580240771744</v>
      </c>
      <c r="U114" s="297">
        <v>6.3161432589501789</v>
      </c>
      <c r="V114" s="297">
        <v>11.41694338260449</v>
      </c>
      <c r="W114" s="297">
        <v>4.4367254371109199</v>
      </c>
      <c r="DA114" s="122" t="s">
        <v>1793</v>
      </c>
    </row>
    <row r="115" spans="1:105" ht="12" customHeight="1" x14ac:dyDescent="0.25">
      <c r="A115" s="59" t="s">
        <v>70</v>
      </c>
      <c r="B115" s="297">
        <v>28.719016463745142</v>
      </c>
      <c r="C115" s="297">
        <v>22.869360849518252</v>
      </c>
      <c r="D115" s="297">
        <v>12.91998287384572</v>
      </c>
      <c r="E115" s="297">
        <v>14.314712944768489</v>
      </c>
      <c r="F115" s="297">
        <v>13.412675489230841</v>
      </c>
      <c r="G115" s="297">
        <v>13.952336659356639</v>
      </c>
      <c r="H115" s="297">
        <v>24.22889139120317</v>
      </c>
      <c r="I115" s="297">
        <v>23.584039877683502</v>
      </c>
      <c r="J115" s="297">
        <v>27.32096412205825</v>
      </c>
      <c r="K115" s="297">
        <v>20.689201161576719</v>
      </c>
      <c r="L115" s="297">
        <v>18.15032899764082</v>
      </c>
      <c r="M115" s="297">
        <v>21.306030800911749</v>
      </c>
      <c r="N115" s="297">
        <v>16.462832655136861</v>
      </c>
      <c r="O115" s="297">
        <v>5.7776480420405596</v>
      </c>
      <c r="P115" s="297">
        <v>5.797340364627912</v>
      </c>
      <c r="Q115" s="297">
        <v>4.9269828232729136</v>
      </c>
      <c r="R115" s="297">
        <v>4.8453535405010602</v>
      </c>
      <c r="S115" s="297">
        <v>5.7683606605628004</v>
      </c>
      <c r="T115" s="297">
        <v>0</v>
      </c>
      <c r="U115" s="297">
        <v>0</v>
      </c>
      <c r="V115" s="297">
        <v>0</v>
      </c>
      <c r="W115" s="297">
        <v>0</v>
      </c>
      <c r="DA115" s="122" t="s">
        <v>1794</v>
      </c>
    </row>
    <row r="116" spans="1:105" ht="12" customHeight="1" x14ac:dyDescent="0.25">
      <c r="A116" s="59" t="s">
        <v>162</v>
      </c>
      <c r="B116" s="297">
        <v>506.60424168051162</v>
      </c>
      <c r="C116" s="297">
        <v>490.00159850387291</v>
      </c>
      <c r="D116" s="297">
        <v>469.26047987332618</v>
      </c>
      <c r="E116" s="297">
        <v>438.90259258728861</v>
      </c>
      <c r="F116" s="297">
        <v>448.00983499442412</v>
      </c>
      <c r="G116" s="297">
        <v>437.46950232161402</v>
      </c>
      <c r="H116" s="297">
        <v>462.49584039935178</v>
      </c>
      <c r="I116" s="297">
        <v>428.73361134970958</v>
      </c>
      <c r="J116" s="297">
        <v>418.61518996215699</v>
      </c>
      <c r="K116" s="297">
        <v>429.61063775991158</v>
      </c>
      <c r="L116" s="297">
        <v>420.48304138206339</v>
      </c>
      <c r="M116" s="297">
        <v>403.9282663479957</v>
      </c>
      <c r="N116" s="297">
        <v>395.18645559199678</v>
      </c>
      <c r="O116" s="297">
        <v>341.64832821996288</v>
      </c>
      <c r="P116" s="297">
        <v>344.31055455055508</v>
      </c>
      <c r="Q116" s="297">
        <v>364.83632417676358</v>
      </c>
      <c r="R116" s="297">
        <v>372.45190446122371</v>
      </c>
      <c r="S116" s="297">
        <v>378.72716846923112</v>
      </c>
      <c r="T116" s="297">
        <v>363.30261805112877</v>
      </c>
      <c r="U116" s="297">
        <v>382.5517274358013</v>
      </c>
      <c r="V116" s="297">
        <v>403.25997043797781</v>
      </c>
      <c r="W116" s="297">
        <v>393.86155352707118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52.450363661554192</v>
      </c>
      <c r="C119" s="263">
        <f t="shared" si="8"/>
        <v>50.92010361666253</v>
      </c>
      <c r="D119" s="263">
        <f t="shared" si="8"/>
        <v>46.455242868785973</v>
      </c>
      <c r="E119" s="263">
        <f t="shared" si="8"/>
        <v>43.375583526951509</v>
      </c>
      <c r="F119" s="263">
        <f t="shared" si="8"/>
        <v>44.050921168520738</v>
      </c>
      <c r="G119" s="263">
        <f t="shared" si="8"/>
        <v>42.618460607364163</v>
      </c>
      <c r="H119" s="263">
        <f t="shared" si="8"/>
        <v>45.693352544700737</v>
      </c>
      <c r="I119" s="263">
        <f t="shared" si="8"/>
        <v>43.700485627709348</v>
      </c>
      <c r="J119" s="263">
        <f t="shared" si="8"/>
        <v>42.376031245428138</v>
      </c>
      <c r="K119" s="263">
        <f t="shared" si="8"/>
        <v>42.898988489266777</v>
      </c>
      <c r="L119" s="263">
        <f t="shared" si="8"/>
        <v>41.858882257938689</v>
      </c>
      <c r="M119" s="263">
        <f t="shared" si="8"/>
        <v>41.084687743381707</v>
      </c>
      <c r="N119" s="263">
        <f t="shared" si="8"/>
        <v>40.161578172726273</v>
      </c>
      <c r="O119" s="263">
        <f t="shared" si="8"/>
        <v>33.471708608864567</v>
      </c>
      <c r="P119" s="263">
        <f t="shared" si="8"/>
        <v>34.611484968382783</v>
      </c>
      <c r="Q119" s="263">
        <f t="shared" si="8"/>
        <v>35.210730810335797</v>
      </c>
      <c r="R119" s="263">
        <f t="shared" si="8"/>
        <v>36.00053568737556</v>
      </c>
      <c r="S119" s="263">
        <f t="shared" si="8"/>
        <v>37.710215142514294</v>
      </c>
      <c r="T119" s="263">
        <f t="shared" si="8"/>
        <v>35.667379258824667</v>
      </c>
      <c r="U119" s="263">
        <f t="shared" si="8"/>
        <v>35.781379939296208</v>
      </c>
      <c r="V119" s="263">
        <f t="shared" si="8"/>
        <v>37.941112144797799</v>
      </c>
      <c r="W119" s="263">
        <f t="shared" si="8"/>
        <v>36.59141581834016</v>
      </c>
      <c r="DA119" s="70"/>
    </row>
    <row r="120" spans="1:105" ht="12" customHeight="1" x14ac:dyDescent="0.25">
      <c r="A120" s="60" t="s">
        <v>1568</v>
      </c>
      <c r="B120" s="264">
        <v>52.450363661554192</v>
      </c>
      <c r="C120" s="264">
        <v>50.92010361666253</v>
      </c>
      <c r="D120" s="264">
        <v>46.455242868785973</v>
      </c>
      <c r="E120" s="264">
        <v>43.375583526951509</v>
      </c>
      <c r="F120" s="264">
        <v>44.050921168520738</v>
      </c>
      <c r="G120" s="264">
        <v>42.618460607364163</v>
      </c>
      <c r="H120" s="264">
        <v>45.693352544700737</v>
      </c>
      <c r="I120" s="264">
        <v>43.700485627709348</v>
      </c>
      <c r="J120" s="264">
        <v>42.376031245428138</v>
      </c>
      <c r="K120" s="264">
        <v>42.898988489266777</v>
      </c>
      <c r="L120" s="264">
        <v>41.858882257938689</v>
      </c>
      <c r="M120" s="264">
        <v>41.084687743381707</v>
      </c>
      <c r="N120" s="264">
        <v>40.161578172726273</v>
      </c>
      <c r="O120" s="264">
        <v>33.471708608864567</v>
      </c>
      <c r="P120" s="264">
        <v>34.611484968382783</v>
      </c>
      <c r="Q120" s="264">
        <v>35.210730810335797</v>
      </c>
      <c r="R120" s="264">
        <v>36.00053568737556</v>
      </c>
      <c r="S120" s="264">
        <v>37.710215142514294</v>
      </c>
      <c r="T120" s="264">
        <v>35.667379258824667</v>
      </c>
      <c r="U120" s="264">
        <v>35.781379939296208</v>
      </c>
      <c r="V120" s="264">
        <v>37.941112144797799</v>
      </c>
      <c r="W120" s="264">
        <v>36.59141581834016</v>
      </c>
      <c r="DA120" s="72" t="s">
        <v>1798</v>
      </c>
    </row>
    <row r="121" spans="1:105" ht="12" customHeight="1" x14ac:dyDescent="0.25">
      <c r="A121" s="59" t="s">
        <v>30</v>
      </c>
      <c r="B121" s="232">
        <v>7.0474328620896207</v>
      </c>
      <c r="C121" s="232">
        <v>7.2219091011764593</v>
      </c>
      <c r="D121" s="232">
        <v>5.4558139864749844</v>
      </c>
      <c r="E121" s="232">
        <v>4.9327424665931394</v>
      </c>
      <c r="F121" s="232">
        <v>5.0070688873106883</v>
      </c>
      <c r="G121" s="232">
        <v>4.4290791048959202</v>
      </c>
      <c r="H121" s="232">
        <v>4.5188005816429992</v>
      </c>
      <c r="I121" s="232">
        <v>5.541405947189598</v>
      </c>
      <c r="J121" s="232">
        <v>4.8390125429894777</v>
      </c>
      <c r="K121" s="232">
        <v>4.6850030357107348</v>
      </c>
      <c r="L121" s="232">
        <v>4.6602315721683016</v>
      </c>
      <c r="M121" s="232">
        <v>4.8512164182636992</v>
      </c>
      <c r="N121" s="232">
        <v>5.0241124465755984</v>
      </c>
      <c r="O121" s="232">
        <v>3.857440523886464</v>
      </c>
      <c r="P121" s="232">
        <v>4.5672447542538164</v>
      </c>
      <c r="Q121" s="232">
        <v>3.8822930227065942</v>
      </c>
      <c r="R121" s="232">
        <v>3.9913593015786391</v>
      </c>
      <c r="S121" s="232">
        <v>4.9682094243146988</v>
      </c>
      <c r="T121" s="232">
        <v>4.8135204977416626</v>
      </c>
      <c r="U121" s="232">
        <v>3.2301204759349469</v>
      </c>
      <c r="V121" s="232">
        <v>3.2286843019663181</v>
      </c>
      <c r="W121" s="232">
        <v>3.221865403228898</v>
      </c>
      <c r="DA121" s="71" t="s">
        <v>1799</v>
      </c>
    </row>
    <row r="122" spans="1:105" ht="12" customHeight="1" x14ac:dyDescent="0.25">
      <c r="A122" s="59" t="s">
        <v>33</v>
      </c>
      <c r="B122" s="297">
        <v>8.3008782221758379E-2</v>
      </c>
      <c r="C122" s="297">
        <v>8.1839278536211743E-2</v>
      </c>
      <c r="D122" s="297">
        <v>8.8266549074078313E-2</v>
      </c>
      <c r="E122" s="297">
        <v>8.2749552239720872E-2</v>
      </c>
      <c r="F122" s="297">
        <v>8.399642009783681E-2</v>
      </c>
      <c r="G122" s="297">
        <v>8.0654751213963524E-2</v>
      </c>
      <c r="H122" s="297">
        <v>8.6704434121956234E-2</v>
      </c>
      <c r="I122" s="297">
        <v>7.7058183367015698E-2</v>
      </c>
      <c r="J122" s="297">
        <v>7.6043119028022618E-2</v>
      </c>
      <c r="K122" s="297">
        <v>0.17276118510961691</v>
      </c>
      <c r="L122" s="297">
        <v>0.16047625724103129</v>
      </c>
      <c r="M122" s="297">
        <v>0.17791190207882321</v>
      </c>
      <c r="N122" s="297">
        <v>0.18850361545058031</v>
      </c>
      <c r="O122" s="297">
        <v>0.17368384502768119</v>
      </c>
      <c r="P122" s="297">
        <v>8.7134440935445256E-2</v>
      </c>
      <c r="Q122" s="297">
        <v>2.4376609779710699E-2</v>
      </c>
      <c r="R122" s="297">
        <v>4.200047827701222E-2</v>
      </c>
      <c r="S122" s="297">
        <v>4.00572054500824E-2</v>
      </c>
      <c r="T122" s="297">
        <v>3.2653695476010443E-2</v>
      </c>
      <c r="U122" s="297">
        <v>3.2006516777427878E-2</v>
      </c>
      <c r="V122" s="297">
        <v>3.4881900174929197E-2</v>
      </c>
      <c r="W122" s="297">
        <v>6.1675278282497373E-2</v>
      </c>
      <c r="DA122" s="122" t="s">
        <v>1800</v>
      </c>
    </row>
    <row r="123" spans="1:105" ht="12" customHeight="1" x14ac:dyDescent="0.25">
      <c r="A123" s="59" t="s">
        <v>160</v>
      </c>
      <c r="B123" s="297">
        <v>0.55327053564627837</v>
      </c>
      <c r="C123" s="297">
        <v>0.7272874762917112</v>
      </c>
      <c r="D123" s="297">
        <v>0.58860134108813789</v>
      </c>
      <c r="E123" s="297">
        <v>0.45958774051576579</v>
      </c>
      <c r="F123" s="297">
        <v>0.37318808920920271</v>
      </c>
      <c r="G123" s="297">
        <v>0.35836969242315442</v>
      </c>
      <c r="H123" s="297">
        <v>0.38526996659550039</v>
      </c>
      <c r="I123" s="297">
        <v>0.25675173087164338</v>
      </c>
      <c r="J123" s="297">
        <v>0.16936142464000919</v>
      </c>
      <c r="K123" s="297">
        <v>0.38469497603686448</v>
      </c>
      <c r="L123" s="297">
        <v>0.35725888591565558</v>
      </c>
      <c r="M123" s="297">
        <v>0.49514748712259032</v>
      </c>
      <c r="N123" s="297">
        <v>0.52460273672205116</v>
      </c>
      <c r="O123" s="297">
        <v>0.38692860598700152</v>
      </c>
      <c r="P123" s="297">
        <v>0.6791734693445175</v>
      </c>
      <c r="Q123" s="297">
        <v>0.38243607877230751</v>
      </c>
      <c r="R123" s="297">
        <v>0.41552072168510179</v>
      </c>
      <c r="S123" s="297">
        <v>0.54833462260323995</v>
      </c>
      <c r="T123" s="297">
        <v>0.43985802489285708</v>
      </c>
      <c r="U123" s="297">
        <v>0.52819035915129786</v>
      </c>
      <c r="V123" s="297">
        <v>0.95474709461707397</v>
      </c>
      <c r="W123" s="297">
        <v>0.37102318709484511</v>
      </c>
      <c r="DA123" s="122" t="s">
        <v>1801</v>
      </c>
    </row>
    <row r="124" spans="1:105" ht="12" customHeight="1" x14ac:dyDescent="0.25">
      <c r="A124" s="59" t="s">
        <v>70</v>
      </c>
      <c r="B124" s="297">
        <v>2.4016408429245919</v>
      </c>
      <c r="C124" s="297">
        <v>1.912460725704854</v>
      </c>
      <c r="D124" s="297">
        <v>1.080439457210707</v>
      </c>
      <c r="E124" s="297">
        <v>1.19707439515894</v>
      </c>
      <c r="F124" s="297">
        <v>1.121641101759014</v>
      </c>
      <c r="G124" s="297">
        <v>1.166770513107442</v>
      </c>
      <c r="H124" s="297">
        <v>2.0261520869753822</v>
      </c>
      <c r="I124" s="297">
        <v>1.9722260852111619</v>
      </c>
      <c r="J124" s="297">
        <v>2.2847280785692998</v>
      </c>
      <c r="K124" s="297">
        <v>1.7301438780068139</v>
      </c>
      <c r="L124" s="297">
        <v>1.5178295359899061</v>
      </c>
      <c r="M124" s="297">
        <v>1.7817265377689799</v>
      </c>
      <c r="N124" s="297">
        <v>1.3767118851274689</v>
      </c>
      <c r="O124" s="297">
        <v>0.48315845117205708</v>
      </c>
      <c r="P124" s="297">
        <v>0.48480523062488218</v>
      </c>
      <c r="Q124" s="297">
        <v>0.41202118448930591</v>
      </c>
      <c r="R124" s="297">
        <v>0.40519489850799401</v>
      </c>
      <c r="S124" s="297">
        <v>0.48238178966246231</v>
      </c>
      <c r="T124" s="297">
        <v>0</v>
      </c>
      <c r="U124" s="297">
        <v>0</v>
      </c>
      <c r="V124" s="297">
        <v>0</v>
      </c>
      <c r="W124" s="297">
        <v>0</v>
      </c>
      <c r="DA124" s="122" t="s">
        <v>1802</v>
      </c>
    </row>
    <row r="125" spans="1:105" ht="12" customHeight="1" x14ac:dyDescent="0.25">
      <c r="A125" s="59" t="s">
        <v>162</v>
      </c>
      <c r="B125" s="297">
        <v>42.36501063867194</v>
      </c>
      <c r="C125" s="297">
        <v>40.976607034953297</v>
      </c>
      <c r="D125" s="297">
        <v>39.242121534938057</v>
      </c>
      <c r="E125" s="297">
        <v>36.703429372443942</v>
      </c>
      <c r="F125" s="297">
        <v>37.465026670143999</v>
      </c>
      <c r="G125" s="297">
        <v>36.583586545723684</v>
      </c>
      <c r="H125" s="297">
        <v>38.676425475364908</v>
      </c>
      <c r="I125" s="297">
        <v>35.853043681069927</v>
      </c>
      <c r="J125" s="297">
        <v>35.006886080201333</v>
      </c>
      <c r="K125" s="297">
        <v>35.926385414402738</v>
      </c>
      <c r="L125" s="297">
        <v>35.163086006623793</v>
      </c>
      <c r="M125" s="297">
        <v>33.778685398147623</v>
      </c>
      <c r="N125" s="297">
        <v>33.047647488850558</v>
      </c>
      <c r="O125" s="297">
        <v>28.570497182791371</v>
      </c>
      <c r="P125" s="297">
        <v>28.79312707322412</v>
      </c>
      <c r="Q125" s="297">
        <v>30.509603914587881</v>
      </c>
      <c r="R125" s="297">
        <v>31.146460287326811</v>
      </c>
      <c r="S125" s="297">
        <v>31.671232100483799</v>
      </c>
      <c r="T125" s="297">
        <v>30.381347040714139</v>
      </c>
      <c r="U125" s="297">
        <v>31.991062587432541</v>
      </c>
      <c r="V125" s="297">
        <v>33.722798848039467</v>
      </c>
      <c r="W125" s="297">
        <v>32.936851949733921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120.80696771333299</v>
      </c>
      <c r="C128" s="281">
        <v>118.652664484667</v>
      </c>
      <c r="D128" s="281">
        <v>116.498361256</v>
      </c>
      <c r="E128" s="281">
        <v>114.34405802733301</v>
      </c>
      <c r="F128" s="281">
        <v>112.189754798667</v>
      </c>
      <c r="G128" s="281">
        <v>110.03545157000001</v>
      </c>
      <c r="H128" s="281">
        <v>106.64999</v>
      </c>
      <c r="I128" s="281">
        <v>108.11551</v>
      </c>
      <c r="J128" s="281">
        <v>104.27646</v>
      </c>
      <c r="K128" s="281">
        <v>96.407728255427699</v>
      </c>
      <c r="L128" s="281">
        <v>97.917529999999999</v>
      </c>
      <c r="M128" s="281">
        <v>104.23938</v>
      </c>
      <c r="N128" s="281">
        <v>97.311279999999996</v>
      </c>
      <c r="O128" s="281">
        <v>84.081734927029004</v>
      </c>
      <c r="P128" s="281">
        <v>86.350795160900006</v>
      </c>
      <c r="Q128" s="281">
        <v>95.274258231552807</v>
      </c>
      <c r="R128" s="281">
        <v>95.593999999999994</v>
      </c>
      <c r="S128" s="281">
        <v>79.727999999999994</v>
      </c>
      <c r="T128" s="281">
        <v>71.231999999999999</v>
      </c>
      <c r="U128" s="281">
        <v>69.116</v>
      </c>
      <c r="V128" s="281">
        <v>63.761000000000003</v>
      </c>
      <c r="W128" s="281">
        <v>67.953999999999994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0.99999999999999989</v>
      </c>
      <c r="E132" s="234">
        <f t="shared" si="9"/>
        <v>1</v>
      </c>
      <c r="F132" s="234">
        <f t="shared" si="9"/>
        <v>0.99999999999999989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0.99999999999999989</v>
      </c>
      <c r="L132" s="234">
        <f t="shared" si="9"/>
        <v>1</v>
      </c>
      <c r="M132" s="234">
        <f t="shared" si="9"/>
        <v>1</v>
      </c>
      <c r="N132" s="234">
        <f t="shared" si="9"/>
        <v>0.99999999999999989</v>
      </c>
      <c r="O132" s="234">
        <f t="shared" si="9"/>
        <v>0.99999999999999978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0.99999999999999978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1.7824502743143515E-3</v>
      </c>
      <c r="C137" s="270">
        <f t="shared" si="14"/>
        <v>1.7801970583754276E-3</v>
      </c>
      <c r="D137" s="270">
        <f t="shared" si="14"/>
        <v>1.6489375667143216E-3</v>
      </c>
      <c r="E137" s="270">
        <f t="shared" si="14"/>
        <v>1.4953978353740563E-3</v>
      </c>
      <c r="F137" s="270">
        <f t="shared" si="14"/>
        <v>1.5133975834200368E-3</v>
      </c>
      <c r="G137" s="270">
        <f t="shared" si="14"/>
        <v>1.5367077636593695E-3</v>
      </c>
      <c r="H137" s="270">
        <f t="shared" si="14"/>
        <v>1.6718479517789035E-3</v>
      </c>
      <c r="I137" s="270">
        <f t="shared" si="14"/>
        <v>1.607812679677022E-3</v>
      </c>
      <c r="J137" s="270">
        <f t="shared" si="14"/>
        <v>1.7079298571088984E-3</v>
      </c>
      <c r="K137" s="270">
        <f t="shared" si="14"/>
        <v>1.4123370835740084E-3</v>
      </c>
      <c r="L137" s="270">
        <f t="shared" si="14"/>
        <v>1.4983803994322454E-3</v>
      </c>
      <c r="M137" s="270">
        <f t="shared" si="14"/>
        <v>1.5149824081757113E-3</v>
      </c>
      <c r="N137" s="270">
        <f t="shared" si="14"/>
        <v>1.4628349050496215E-3</v>
      </c>
      <c r="O137" s="270">
        <f t="shared" si="14"/>
        <v>1.5082071272122161E-3</v>
      </c>
      <c r="P137" s="270">
        <f t="shared" si="14"/>
        <v>1.4368766564381312E-3</v>
      </c>
      <c r="Q137" s="270">
        <f t="shared" si="14"/>
        <v>1.6004907568299891E-3</v>
      </c>
      <c r="R137" s="270">
        <f t="shared" si="14"/>
        <v>1.5562266636100375E-3</v>
      </c>
      <c r="S137" s="270">
        <f t="shared" si="14"/>
        <v>1.3756525698146475E-3</v>
      </c>
      <c r="T137" s="270">
        <f t="shared" si="14"/>
        <v>1.6758051027030182E-3</v>
      </c>
      <c r="U137" s="270">
        <f t="shared" si="14"/>
        <v>2.4202869513786393E-3</v>
      </c>
      <c r="V137" s="270">
        <f t="shared" si="14"/>
        <v>2.4033803576934106E-3</v>
      </c>
      <c r="W137" s="270">
        <f t="shared" si="14"/>
        <v>2.3512163811916726E-3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0.29853540234633397</v>
      </c>
      <c r="C139" s="271">
        <f t="shared" si="16"/>
        <v>0.29626960404058117</v>
      </c>
      <c r="D139" s="271">
        <f t="shared" si="16"/>
        <v>0.27763475644267227</v>
      </c>
      <c r="E139" s="271">
        <f t="shared" si="16"/>
        <v>0.24739681142253872</v>
      </c>
      <c r="F139" s="271">
        <f t="shared" si="16"/>
        <v>0.24740324095081045</v>
      </c>
      <c r="G139" s="271">
        <f t="shared" si="16"/>
        <v>0.24979373989818229</v>
      </c>
      <c r="H139" s="271">
        <f t="shared" si="16"/>
        <v>0.27378802823842752</v>
      </c>
      <c r="I139" s="271">
        <f t="shared" si="16"/>
        <v>0.26777341915117281</v>
      </c>
      <c r="J139" s="271">
        <f t="shared" si="16"/>
        <v>0.28844454118438523</v>
      </c>
      <c r="K139" s="271">
        <f t="shared" si="16"/>
        <v>0.23744776924897065</v>
      </c>
      <c r="L139" s="271">
        <f t="shared" si="16"/>
        <v>0.24800457347037935</v>
      </c>
      <c r="M139" s="271">
        <f t="shared" si="16"/>
        <v>0.25249553113579593</v>
      </c>
      <c r="N139" s="271">
        <f t="shared" si="16"/>
        <v>0.24575511811420553</v>
      </c>
      <c r="O139" s="271">
        <f t="shared" si="16"/>
        <v>0.25873473373271244</v>
      </c>
      <c r="P139" s="271">
        <f t="shared" si="16"/>
        <v>0.24196371971237726</v>
      </c>
      <c r="Q139" s="271">
        <f t="shared" si="16"/>
        <v>0.25857599304490297</v>
      </c>
      <c r="R139" s="271">
        <f t="shared" si="16"/>
        <v>0.25564906392599068</v>
      </c>
      <c r="S139" s="271">
        <f t="shared" si="16"/>
        <v>0.22819578420925948</v>
      </c>
      <c r="T139" s="271">
        <f t="shared" si="16"/>
        <v>0.27578060060374004</v>
      </c>
      <c r="U139" s="271">
        <f t="shared" si="16"/>
        <v>0.38727698978444686</v>
      </c>
      <c r="V139" s="271">
        <f t="shared" si="16"/>
        <v>0.38169291028178509</v>
      </c>
      <c r="W139" s="271">
        <f t="shared" si="16"/>
        <v>0.37706878370863894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0.20244408249306048</v>
      </c>
      <c r="C140" s="271">
        <f t="shared" si="17"/>
        <v>0.2009075898174269</v>
      </c>
      <c r="D140" s="271">
        <f t="shared" si="17"/>
        <v>0.18827084859777035</v>
      </c>
      <c r="E140" s="271">
        <f t="shared" si="17"/>
        <v>0.16776576615875385</v>
      </c>
      <c r="F140" s="271">
        <f t="shared" si="17"/>
        <v>0.167770126177504</v>
      </c>
      <c r="G140" s="271">
        <f t="shared" si="17"/>
        <v>0.16939118137664538</v>
      </c>
      <c r="H140" s="271">
        <f t="shared" si="17"/>
        <v>0.18566228909096497</v>
      </c>
      <c r="I140" s="271">
        <f t="shared" si="17"/>
        <v>0.18158363708301606</v>
      </c>
      <c r="J140" s="271">
        <f t="shared" si="17"/>
        <v>0.19560122528604268</v>
      </c>
      <c r="K140" s="271">
        <f t="shared" si="17"/>
        <v>0.16101907984053901</v>
      </c>
      <c r="L140" s="271">
        <f t="shared" si="17"/>
        <v>0.16817790431450411</v>
      </c>
      <c r="M140" s="271">
        <f t="shared" si="17"/>
        <v>0.1712233314127472</v>
      </c>
      <c r="N140" s="271">
        <f t="shared" si="17"/>
        <v>0.16665249418856726</v>
      </c>
      <c r="O140" s="271">
        <f t="shared" si="17"/>
        <v>0.17545428571596827</v>
      </c>
      <c r="P140" s="271">
        <f t="shared" si="17"/>
        <v>0.16408145516005931</v>
      </c>
      <c r="Q140" s="271">
        <f t="shared" si="17"/>
        <v>0.17534663981318671</v>
      </c>
      <c r="R140" s="271">
        <f t="shared" si="17"/>
        <v>0.17336181833022887</v>
      </c>
      <c r="S140" s="271">
        <f t="shared" si="17"/>
        <v>0.15474508483732349</v>
      </c>
      <c r="T140" s="271">
        <f t="shared" si="17"/>
        <v>0.18701350064284894</v>
      </c>
      <c r="U140" s="271">
        <f t="shared" si="17"/>
        <v>0.26262190095843901</v>
      </c>
      <c r="V140" s="271">
        <f t="shared" si="17"/>
        <v>0.25883520148293365</v>
      </c>
      <c r="W140" s="271">
        <f t="shared" si="17"/>
        <v>0.25569946932495546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4.102491332209441E-4</v>
      </c>
      <c r="C141" s="271">
        <f t="shared" si="18"/>
        <v>3.8179875725562743E-4</v>
      </c>
      <c r="D141" s="271">
        <f t="shared" si="18"/>
        <v>3.6355169512210001E-4</v>
      </c>
      <c r="E141" s="271">
        <f t="shared" si="18"/>
        <v>3.7100587184693415E-4</v>
      </c>
      <c r="F141" s="271">
        <f t="shared" si="18"/>
        <v>3.7735681277277044E-4</v>
      </c>
      <c r="G141" s="271">
        <f t="shared" si="18"/>
        <v>3.7615735468780989E-4</v>
      </c>
      <c r="H141" s="271">
        <f t="shared" si="18"/>
        <v>3.8861825201140282E-4</v>
      </c>
      <c r="I141" s="271">
        <f t="shared" si="18"/>
        <v>4.6623387459360932E-4</v>
      </c>
      <c r="J141" s="271">
        <f t="shared" si="18"/>
        <v>5.2486315507089599E-4</v>
      </c>
      <c r="K141" s="271">
        <f t="shared" si="18"/>
        <v>4.3905298223594617E-4</v>
      </c>
      <c r="L141" s="271">
        <f t="shared" si="18"/>
        <v>4.5722428409608075E-4</v>
      </c>
      <c r="M141" s="271">
        <f t="shared" si="18"/>
        <v>4.4809276763281157E-4</v>
      </c>
      <c r="N141" s="271">
        <f t="shared" si="18"/>
        <v>4.4000118573528059E-4</v>
      </c>
      <c r="O141" s="271">
        <f t="shared" si="18"/>
        <v>4.7666968281825478E-4</v>
      </c>
      <c r="P141" s="271">
        <f t="shared" si="18"/>
        <v>4.4831307459679878E-4</v>
      </c>
      <c r="Q141" s="271">
        <f t="shared" si="18"/>
        <v>4.7639913685293688E-4</v>
      </c>
      <c r="R141" s="271">
        <f t="shared" si="18"/>
        <v>4.7095110136390381E-4</v>
      </c>
      <c r="S141" s="271">
        <f t="shared" si="18"/>
        <v>4.2280369036518654E-4</v>
      </c>
      <c r="T141" s="271">
        <f t="shared" si="18"/>
        <v>5.1096936812585294E-4</v>
      </c>
      <c r="U141" s="271">
        <f t="shared" si="18"/>
        <v>7.1755111971845344E-4</v>
      </c>
      <c r="V141" s="271">
        <f t="shared" si="18"/>
        <v>7.0720487502686457E-4</v>
      </c>
      <c r="W141" s="271">
        <f t="shared" si="18"/>
        <v>6.9835295836238268E-4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4.102491332209441E-4</v>
      </c>
      <c r="C143" s="329">
        <f t="shared" si="20"/>
        <v>3.8179875725562743E-4</v>
      </c>
      <c r="D143" s="329">
        <f t="shared" si="20"/>
        <v>3.6355169512210001E-4</v>
      </c>
      <c r="E143" s="329">
        <f t="shared" si="20"/>
        <v>3.7100587184693415E-4</v>
      </c>
      <c r="F143" s="329">
        <f t="shared" si="20"/>
        <v>3.7735681277277044E-4</v>
      </c>
      <c r="G143" s="329">
        <f t="shared" si="20"/>
        <v>3.7615735468780989E-4</v>
      </c>
      <c r="H143" s="329">
        <f t="shared" si="20"/>
        <v>3.8861825201140282E-4</v>
      </c>
      <c r="I143" s="329">
        <f t="shared" si="20"/>
        <v>4.6623387459360932E-4</v>
      </c>
      <c r="J143" s="329">
        <f t="shared" si="20"/>
        <v>5.2486315507089599E-4</v>
      </c>
      <c r="K143" s="329">
        <f t="shared" si="20"/>
        <v>4.3905298223594617E-4</v>
      </c>
      <c r="L143" s="329">
        <f t="shared" si="20"/>
        <v>4.5722428409608075E-4</v>
      </c>
      <c r="M143" s="329">
        <f t="shared" si="20"/>
        <v>4.4809276763281157E-4</v>
      </c>
      <c r="N143" s="329">
        <f t="shared" si="20"/>
        <v>4.4000118573528059E-4</v>
      </c>
      <c r="O143" s="329">
        <f t="shared" si="20"/>
        <v>4.7666968281825478E-4</v>
      </c>
      <c r="P143" s="329">
        <f t="shared" si="20"/>
        <v>4.4831307459679878E-4</v>
      </c>
      <c r="Q143" s="329">
        <f t="shared" si="20"/>
        <v>4.7639913685293688E-4</v>
      </c>
      <c r="R143" s="329">
        <f t="shared" si="20"/>
        <v>4.7095110136390381E-4</v>
      </c>
      <c r="S143" s="329">
        <f t="shared" si="20"/>
        <v>4.2280369036518654E-4</v>
      </c>
      <c r="T143" s="329">
        <f t="shared" si="20"/>
        <v>5.1096936812585294E-4</v>
      </c>
      <c r="U143" s="329">
        <f t="shared" si="20"/>
        <v>7.1755111971845344E-4</v>
      </c>
      <c r="V143" s="329">
        <f t="shared" si="20"/>
        <v>7.0720487502686457E-4</v>
      </c>
      <c r="W143" s="329">
        <f t="shared" si="20"/>
        <v>6.9835295836238268E-4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0.49682781575307033</v>
      </c>
      <c r="C144" s="312">
        <f t="shared" si="21"/>
        <v>0.50066081032636101</v>
      </c>
      <c r="D144" s="312">
        <f t="shared" si="21"/>
        <v>0.53208190569772085</v>
      </c>
      <c r="E144" s="312">
        <f t="shared" si="21"/>
        <v>0.58297101871148649</v>
      </c>
      <c r="F144" s="312">
        <f t="shared" si="21"/>
        <v>0.58293587847549266</v>
      </c>
      <c r="G144" s="312">
        <f t="shared" si="21"/>
        <v>0.57890221360682514</v>
      </c>
      <c r="H144" s="312">
        <f t="shared" si="21"/>
        <v>0.53848921646681724</v>
      </c>
      <c r="I144" s="312">
        <f t="shared" si="21"/>
        <v>0.54856889721154045</v>
      </c>
      <c r="J144" s="312">
        <f t="shared" si="21"/>
        <v>0.51372144051739232</v>
      </c>
      <c r="K144" s="312">
        <f t="shared" si="21"/>
        <v>0.59968176084468028</v>
      </c>
      <c r="L144" s="312">
        <f t="shared" si="21"/>
        <v>0.58186191753158822</v>
      </c>
      <c r="M144" s="312">
        <f t="shared" si="21"/>
        <v>0.57431806227564841</v>
      </c>
      <c r="N144" s="312">
        <f t="shared" si="21"/>
        <v>0.5856895516064422</v>
      </c>
      <c r="O144" s="312">
        <f t="shared" si="21"/>
        <v>0.56382610374128861</v>
      </c>
      <c r="P144" s="312">
        <f t="shared" si="21"/>
        <v>0.59206963539652846</v>
      </c>
      <c r="Q144" s="312">
        <f t="shared" si="21"/>
        <v>0.56400047724822733</v>
      </c>
      <c r="R144" s="312">
        <f t="shared" si="21"/>
        <v>0.56896193997880651</v>
      </c>
      <c r="S144" s="312">
        <f t="shared" si="21"/>
        <v>0.61526067469323731</v>
      </c>
      <c r="T144" s="312">
        <f t="shared" si="21"/>
        <v>0.53501912428258225</v>
      </c>
      <c r="U144" s="312">
        <f t="shared" si="21"/>
        <v>0.34696327118601694</v>
      </c>
      <c r="V144" s="312">
        <f t="shared" si="21"/>
        <v>0.35636130300256097</v>
      </c>
      <c r="W144" s="312">
        <f t="shared" si="21"/>
        <v>0.36418217762685151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0.99999999999999989</v>
      </c>
      <c r="D146" s="234">
        <f t="shared" si="22"/>
        <v>1.0000000000000002</v>
      </c>
      <c r="E146" s="234">
        <f t="shared" si="22"/>
        <v>0.99999999999999989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1</v>
      </c>
      <c r="J146" s="234">
        <f t="shared" si="22"/>
        <v>1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0.99999999999999989</v>
      </c>
      <c r="U146" s="234">
        <f t="shared" si="22"/>
        <v>1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3.1468102211317612E-3</v>
      </c>
      <c r="C151" s="270">
        <f t="shared" si="27"/>
        <v>2.9129095375278915E-3</v>
      </c>
      <c r="D151" s="270">
        <f t="shared" si="27"/>
        <v>2.4257842365530261E-3</v>
      </c>
      <c r="E151" s="270">
        <f t="shared" si="27"/>
        <v>3.1411092134410808E-3</v>
      </c>
      <c r="F151" s="270">
        <f t="shared" si="27"/>
        <v>3.0798898954776848E-3</v>
      </c>
      <c r="G151" s="270">
        <f t="shared" si="27"/>
        <v>3.1161398996521622E-3</v>
      </c>
      <c r="H151" s="270">
        <f t="shared" si="27"/>
        <v>2.79609055859309E-3</v>
      </c>
      <c r="I151" s="270">
        <f t="shared" si="27"/>
        <v>3.2439997595701156E-3</v>
      </c>
      <c r="J151" s="270">
        <f t="shared" si="27"/>
        <v>2.908404210227364E-3</v>
      </c>
      <c r="K151" s="270">
        <f t="shared" si="27"/>
        <v>2.9917211462978004E-3</v>
      </c>
      <c r="L151" s="270">
        <f t="shared" si="27"/>
        <v>3.26610757076131E-3</v>
      </c>
      <c r="M151" s="270">
        <f t="shared" si="27"/>
        <v>2.4744077911039177E-3</v>
      </c>
      <c r="N151" s="270">
        <f t="shared" si="27"/>
        <v>2.2111105248280895E-3</v>
      </c>
      <c r="O151" s="270">
        <f t="shared" si="27"/>
        <v>2.0405185249529087E-3</v>
      </c>
      <c r="P151" s="270">
        <f t="shared" si="27"/>
        <v>2.1495273583499392E-3</v>
      </c>
      <c r="Q151" s="270">
        <f t="shared" si="27"/>
        <v>2.8643866671870218E-3</v>
      </c>
      <c r="R151" s="270">
        <f t="shared" si="27"/>
        <v>2.8571215943687298E-3</v>
      </c>
      <c r="S151" s="270">
        <f t="shared" si="27"/>
        <v>2.6461904753557032E-3</v>
      </c>
      <c r="T151" s="270">
        <f t="shared" si="27"/>
        <v>2.881489712133613E-3</v>
      </c>
      <c r="U151" s="270">
        <f t="shared" si="27"/>
        <v>2.6477558269860312E-3</v>
      </c>
      <c r="V151" s="270">
        <f t="shared" si="27"/>
        <v>2.5380400937464937E-3</v>
      </c>
      <c r="W151" s="270">
        <f t="shared" si="27"/>
        <v>2.5047039255847556E-3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7.2600044742371597E-2</v>
      </c>
      <c r="C153" s="271">
        <f t="shared" si="29"/>
        <v>6.6250686077808235E-2</v>
      </c>
      <c r="D153" s="271">
        <f t="shared" si="29"/>
        <v>5.5924890472552481E-2</v>
      </c>
      <c r="E153" s="271">
        <f t="shared" si="29"/>
        <v>7.2411936975087798E-2</v>
      </c>
      <c r="F153" s="271">
        <f t="shared" si="29"/>
        <v>7.0322186469342893E-2</v>
      </c>
      <c r="G153" s="271">
        <f t="shared" si="29"/>
        <v>7.0622655623911124E-2</v>
      </c>
      <c r="H153" s="271">
        <f t="shared" si="29"/>
        <v>6.3338267641473434E-2</v>
      </c>
      <c r="I153" s="271">
        <f t="shared" si="29"/>
        <v>7.6943871836657352E-2</v>
      </c>
      <c r="J153" s="271">
        <f t="shared" si="29"/>
        <v>7.0443703202284977E-2</v>
      </c>
      <c r="K153" s="271">
        <f t="shared" si="29"/>
        <v>7.2323218432891204E-2</v>
      </c>
      <c r="L153" s="271">
        <f t="shared" si="29"/>
        <v>7.769373201350685E-2</v>
      </c>
      <c r="M153" s="271">
        <f t="shared" si="29"/>
        <v>5.8908290262975338E-2</v>
      </c>
      <c r="N153" s="271">
        <f t="shared" si="29"/>
        <v>5.3135580862478368E-2</v>
      </c>
      <c r="O153" s="271">
        <f t="shared" si="29"/>
        <v>5.0303954750519887E-2</v>
      </c>
      <c r="P153" s="271">
        <f t="shared" si="29"/>
        <v>5.2064907336085452E-2</v>
      </c>
      <c r="Q153" s="271">
        <f t="shared" si="29"/>
        <v>6.6502469553948507E-2</v>
      </c>
      <c r="R153" s="271">
        <f t="shared" si="29"/>
        <v>6.7446863080534741E-2</v>
      </c>
      <c r="S153" s="271">
        <f t="shared" si="29"/>
        <v>6.3138071799486065E-2</v>
      </c>
      <c r="T153" s="271">
        <f t="shared" si="29"/>
        <v>6.8206951255162573E-2</v>
      </c>
      <c r="U153" s="271">
        <f t="shared" si="29"/>
        <v>6.0929167751622895E-2</v>
      </c>
      <c r="V153" s="271">
        <f t="shared" si="29"/>
        <v>5.7969919805137042E-2</v>
      </c>
      <c r="W153" s="271">
        <f t="shared" si="29"/>
        <v>5.7772882115783207E-2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6.3386478885571765E-2</v>
      </c>
      <c r="C154" s="320">
        <f t="shared" si="30"/>
        <v>5.8303372084034528E-2</v>
      </c>
      <c r="D154" s="320">
        <f t="shared" si="30"/>
        <v>4.9121254412019956E-2</v>
      </c>
      <c r="E154" s="320">
        <f t="shared" si="30"/>
        <v>6.2498277085402933E-2</v>
      </c>
      <c r="F154" s="320">
        <f t="shared" si="30"/>
        <v>6.055293490457124E-2</v>
      </c>
      <c r="G154" s="320">
        <f t="shared" si="30"/>
        <v>6.0919295213945963E-2</v>
      </c>
      <c r="H154" s="320">
        <f t="shared" si="30"/>
        <v>5.5070189113752221E-2</v>
      </c>
      <c r="I154" s="320">
        <f t="shared" si="30"/>
        <v>6.497712422322828E-2</v>
      </c>
      <c r="J154" s="320">
        <f t="shared" si="30"/>
        <v>5.9073773909780483E-2</v>
      </c>
      <c r="K154" s="320">
        <f t="shared" si="30"/>
        <v>6.0492077620935801E-2</v>
      </c>
      <c r="L154" s="320">
        <f t="shared" si="30"/>
        <v>6.5015326663841203E-2</v>
      </c>
      <c r="M154" s="320">
        <f t="shared" si="30"/>
        <v>4.9598099876634591E-2</v>
      </c>
      <c r="N154" s="320">
        <f t="shared" si="30"/>
        <v>4.4675082860209832E-2</v>
      </c>
      <c r="O154" s="320">
        <f t="shared" si="30"/>
        <v>4.2099985439984645E-2</v>
      </c>
      <c r="P154" s="320">
        <f t="shared" si="30"/>
        <v>4.3533280812074103E-2</v>
      </c>
      <c r="Q154" s="320">
        <f t="shared" si="30"/>
        <v>5.5656300173831157E-2</v>
      </c>
      <c r="R154" s="320">
        <f t="shared" si="30"/>
        <v>5.6447725568445094E-2</v>
      </c>
      <c r="S154" s="320">
        <f t="shared" si="30"/>
        <v>5.2791938951073536E-2</v>
      </c>
      <c r="T154" s="320">
        <f t="shared" si="30"/>
        <v>5.7030205454115586E-2</v>
      </c>
      <c r="U154" s="320">
        <f t="shared" si="30"/>
        <v>5.0943183823010323E-2</v>
      </c>
      <c r="V154" s="320">
        <f t="shared" si="30"/>
        <v>4.8469382668239136E-2</v>
      </c>
      <c r="W154" s="320">
        <f t="shared" si="30"/>
        <v>4.830907853519107E-2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9.2135658567998359E-3</v>
      </c>
      <c r="C155" s="320">
        <f t="shared" si="31"/>
        <v>7.9473139937737067E-3</v>
      </c>
      <c r="D155" s="320">
        <f t="shared" si="31"/>
        <v>6.8036360605325252E-3</v>
      </c>
      <c r="E155" s="320">
        <f t="shared" si="31"/>
        <v>9.9136598896848623E-3</v>
      </c>
      <c r="F155" s="320">
        <f t="shared" si="31"/>
        <v>9.769251564771651E-3</v>
      </c>
      <c r="G155" s="320">
        <f t="shared" si="31"/>
        <v>9.7033604099651706E-3</v>
      </c>
      <c r="H155" s="320">
        <f t="shared" si="31"/>
        <v>8.2680785277212052E-3</v>
      </c>
      <c r="I155" s="320">
        <f t="shared" si="31"/>
        <v>1.1966747613429066E-2</v>
      </c>
      <c r="J155" s="320">
        <f t="shared" si="31"/>
        <v>1.1369929292504488E-2</v>
      </c>
      <c r="K155" s="320">
        <f t="shared" si="31"/>
        <v>1.1831140811955399E-2</v>
      </c>
      <c r="L155" s="320">
        <f t="shared" si="31"/>
        <v>1.2678405349665637E-2</v>
      </c>
      <c r="M155" s="320">
        <f t="shared" si="31"/>
        <v>9.3101903863407505E-3</v>
      </c>
      <c r="N155" s="320">
        <f t="shared" si="31"/>
        <v>8.4604980022685381E-3</v>
      </c>
      <c r="O155" s="320">
        <f t="shared" si="31"/>
        <v>8.2039693105352418E-3</v>
      </c>
      <c r="P155" s="320">
        <f t="shared" si="31"/>
        <v>8.531626524011347E-3</v>
      </c>
      <c r="Q155" s="320">
        <f t="shared" si="31"/>
        <v>1.0846169380117348E-2</v>
      </c>
      <c r="R155" s="320">
        <f t="shared" si="31"/>
        <v>1.0999137512089648E-2</v>
      </c>
      <c r="S155" s="320">
        <f t="shared" si="31"/>
        <v>1.0346132848412529E-2</v>
      </c>
      <c r="T155" s="320">
        <f t="shared" si="31"/>
        <v>1.1176745801046993E-2</v>
      </c>
      <c r="U155" s="320">
        <f t="shared" si="31"/>
        <v>9.9859839286125761E-3</v>
      </c>
      <c r="V155" s="320">
        <f t="shared" si="31"/>
        <v>9.500537136897913E-3</v>
      </c>
      <c r="W155" s="320">
        <f t="shared" si="31"/>
        <v>9.4638035805921332E-3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0.30220415251348143</v>
      </c>
      <c r="C157" s="271">
        <f t="shared" si="33"/>
        <v>0.27796970993043196</v>
      </c>
      <c r="D157" s="271">
        <f t="shared" si="33"/>
        <v>0.23419264362013012</v>
      </c>
      <c r="E157" s="271">
        <f t="shared" si="33"/>
        <v>0.29796952271545263</v>
      </c>
      <c r="F157" s="271">
        <f t="shared" si="33"/>
        <v>0.28869482414498532</v>
      </c>
      <c r="G157" s="271">
        <f t="shared" si="33"/>
        <v>0.29044149959936783</v>
      </c>
      <c r="H157" s="271">
        <f t="shared" si="33"/>
        <v>0.26255504521591033</v>
      </c>
      <c r="I157" s="271">
        <f t="shared" si="33"/>
        <v>0.30978778288177794</v>
      </c>
      <c r="J157" s="271">
        <f t="shared" si="33"/>
        <v>0.28164271141178382</v>
      </c>
      <c r="K157" s="271">
        <f t="shared" si="33"/>
        <v>0.28840467829450317</v>
      </c>
      <c r="L157" s="271">
        <f t="shared" si="33"/>
        <v>0.30996991851058003</v>
      </c>
      <c r="M157" s="271">
        <f t="shared" si="33"/>
        <v>0.23646607293892699</v>
      </c>
      <c r="N157" s="271">
        <f t="shared" si="33"/>
        <v>0.21299488142592529</v>
      </c>
      <c r="O157" s="271">
        <f t="shared" si="33"/>
        <v>0.20071773419830186</v>
      </c>
      <c r="P157" s="271">
        <f t="shared" si="33"/>
        <v>0.20755117598019557</v>
      </c>
      <c r="Q157" s="271">
        <f t="shared" si="33"/>
        <v>0.26534941397252931</v>
      </c>
      <c r="R157" s="271">
        <f t="shared" si="33"/>
        <v>0.26912344708695379</v>
      </c>
      <c r="S157" s="271">
        <f t="shared" si="33"/>
        <v>0.25169315997270381</v>
      </c>
      <c r="T157" s="271">
        <f t="shared" si="33"/>
        <v>0.27189970495196186</v>
      </c>
      <c r="U157" s="271">
        <f t="shared" si="33"/>
        <v>0.24293172021416504</v>
      </c>
      <c r="V157" s="271">
        <f t="shared" si="33"/>
        <v>0.23112212538337548</v>
      </c>
      <c r="W157" s="271">
        <f t="shared" si="33"/>
        <v>0.23032221900134184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0.30220415251348143</v>
      </c>
      <c r="C158" s="320">
        <f t="shared" si="34"/>
        <v>0.27796970993043196</v>
      </c>
      <c r="D158" s="320">
        <f t="shared" si="34"/>
        <v>0.23419264362013012</v>
      </c>
      <c r="E158" s="320">
        <f t="shared" si="34"/>
        <v>0.29796952271545263</v>
      </c>
      <c r="F158" s="320">
        <f t="shared" si="34"/>
        <v>0.28869482414498532</v>
      </c>
      <c r="G158" s="320">
        <f t="shared" si="34"/>
        <v>0.29044149959936783</v>
      </c>
      <c r="H158" s="320">
        <f t="shared" si="34"/>
        <v>0.26255504521591033</v>
      </c>
      <c r="I158" s="320">
        <f t="shared" si="34"/>
        <v>0.30978778288177794</v>
      </c>
      <c r="J158" s="320">
        <f t="shared" si="34"/>
        <v>0.28164271141178382</v>
      </c>
      <c r="K158" s="320">
        <f t="shared" si="34"/>
        <v>0.28840467829450317</v>
      </c>
      <c r="L158" s="320">
        <f t="shared" si="34"/>
        <v>0.30996991851058003</v>
      </c>
      <c r="M158" s="320">
        <f t="shared" si="34"/>
        <v>0.23646607293892699</v>
      </c>
      <c r="N158" s="320">
        <f t="shared" si="34"/>
        <v>0.21299488142592529</v>
      </c>
      <c r="O158" s="320">
        <f t="shared" si="34"/>
        <v>0.20071773419830186</v>
      </c>
      <c r="P158" s="320">
        <f t="shared" si="34"/>
        <v>0.20755117598019557</v>
      </c>
      <c r="Q158" s="320">
        <f t="shared" si="34"/>
        <v>0.26534941397252931</v>
      </c>
      <c r="R158" s="320">
        <f t="shared" si="34"/>
        <v>0.26912344708695379</v>
      </c>
      <c r="S158" s="320">
        <f t="shared" si="34"/>
        <v>0.25169315997270381</v>
      </c>
      <c r="T158" s="320">
        <f t="shared" si="34"/>
        <v>0.27189970495196186</v>
      </c>
      <c r="U158" s="320">
        <f t="shared" si="34"/>
        <v>0.24293172021416504</v>
      </c>
      <c r="V158" s="320">
        <f t="shared" si="34"/>
        <v>0.23112212538337548</v>
      </c>
      <c r="W158" s="320">
        <f t="shared" si="34"/>
        <v>0.23032221900134184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3.3770773318863537E-2</v>
      </c>
      <c r="C160" s="271">
        <f t="shared" si="36"/>
        <v>3.106261772214431E-2</v>
      </c>
      <c r="D160" s="271">
        <f t="shared" si="36"/>
        <v>2.617060889091519E-2</v>
      </c>
      <c r="E160" s="271">
        <f t="shared" si="36"/>
        <v>3.3297561015825601E-2</v>
      </c>
      <c r="F160" s="271">
        <f t="shared" si="36"/>
        <v>3.2261130045506382E-2</v>
      </c>
      <c r="G160" s="271">
        <f t="shared" si="36"/>
        <v>3.2456317902261417E-2</v>
      </c>
      <c r="H160" s="271">
        <f t="shared" si="36"/>
        <v>2.9340056521278045E-2</v>
      </c>
      <c r="I160" s="271">
        <f t="shared" si="36"/>
        <v>3.4618230443366052E-2</v>
      </c>
      <c r="J160" s="271">
        <f t="shared" si="36"/>
        <v>3.1473069065697738E-2</v>
      </c>
      <c r="K160" s="271">
        <f t="shared" si="36"/>
        <v>3.2228706765863993E-2</v>
      </c>
      <c r="L160" s="271">
        <f t="shared" si="36"/>
        <v>3.4638583773995063E-2</v>
      </c>
      <c r="M160" s="271">
        <f t="shared" si="36"/>
        <v>2.6424660549514173E-2</v>
      </c>
      <c r="N160" s="271">
        <f t="shared" si="36"/>
        <v>2.3801796894211306E-2</v>
      </c>
      <c r="O160" s="271">
        <f t="shared" si="36"/>
        <v>2.2429847658643174E-2</v>
      </c>
      <c r="P160" s="271">
        <f t="shared" si="36"/>
        <v>2.3193472550904339E-2</v>
      </c>
      <c r="Q160" s="271">
        <f t="shared" si="36"/>
        <v>2.9652322229952861E-2</v>
      </c>
      <c r="R160" s="271">
        <f t="shared" si="36"/>
        <v>3.007397441935037E-2</v>
      </c>
      <c r="S160" s="271">
        <f t="shared" si="36"/>
        <v>2.8126260280184133E-2</v>
      </c>
      <c r="T160" s="271">
        <f t="shared" si="36"/>
        <v>3.0384305526671943E-2</v>
      </c>
      <c r="U160" s="271">
        <f t="shared" si="36"/>
        <v>2.7141288540949049E-2</v>
      </c>
      <c r="V160" s="271">
        <f t="shared" si="36"/>
        <v>2.5823307490376184E-2</v>
      </c>
      <c r="W160" s="271">
        <f t="shared" si="36"/>
        <v>2.5737901349596283E-2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3.3770773318863537E-2</v>
      </c>
      <c r="C161" s="320">
        <f t="shared" si="37"/>
        <v>3.106261772214431E-2</v>
      </c>
      <c r="D161" s="320">
        <f t="shared" si="37"/>
        <v>2.617060889091519E-2</v>
      </c>
      <c r="E161" s="320">
        <f t="shared" si="37"/>
        <v>3.3297561015825601E-2</v>
      </c>
      <c r="F161" s="320">
        <f t="shared" si="37"/>
        <v>3.2261130045506382E-2</v>
      </c>
      <c r="G161" s="320">
        <f t="shared" si="37"/>
        <v>3.2456317902261417E-2</v>
      </c>
      <c r="H161" s="320">
        <f t="shared" si="37"/>
        <v>2.9340056521278045E-2</v>
      </c>
      <c r="I161" s="320">
        <f t="shared" si="37"/>
        <v>3.4618230443366052E-2</v>
      </c>
      <c r="J161" s="320">
        <f t="shared" si="37"/>
        <v>3.1473069065697738E-2</v>
      </c>
      <c r="K161" s="320">
        <f t="shared" si="37"/>
        <v>3.2228706765863993E-2</v>
      </c>
      <c r="L161" s="320">
        <f t="shared" si="37"/>
        <v>3.4638583773995063E-2</v>
      </c>
      <c r="M161" s="320">
        <f t="shared" si="37"/>
        <v>2.6424660549514173E-2</v>
      </c>
      <c r="N161" s="320">
        <f t="shared" si="37"/>
        <v>2.3801796894211306E-2</v>
      </c>
      <c r="O161" s="320">
        <f t="shared" si="37"/>
        <v>2.2429847658643174E-2</v>
      </c>
      <c r="P161" s="320">
        <f t="shared" si="37"/>
        <v>2.3193472550904339E-2</v>
      </c>
      <c r="Q161" s="320">
        <f t="shared" si="37"/>
        <v>2.9652322229952861E-2</v>
      </c>
      <c r="R161" s="320">
        <f t="shared" si="37"/>
        <v>3.007397441935037E-2</v>
      </c>
      <c r="S161" s="320">
        <f t="shared" si="37"/>
        <v>2.8126260280184133E-2</v>
      </c>
      <c r="T161" s="320">
        <f t="shared" si="37"/>
        <v>3.0384305526671943E-2</v>
      </c>
      <c r="U161" s="320">
        <f t="shared" si="37"/>
        <v>2.7141288540949049E-2</v>
      </c>
      <c r="V161" s="320">
        <f t="shared" si="37"/>
        <v>2.5823307490376184E-2</v>
      </c>
      <c r="W161" s="320">
        <f t="shared" si="37"/>
        <v>2.5737901349596283E-2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0.58827821920415169</v>
      </c>
      <c r="C163" s="312">
        <f t="shared" si="39"/>
        <v>0.62180407673208749</v>
      </c>
      <c r="D163" s="312">
        <f t="shared" si="39"/>
        <v>0.68128607277984932</v>
      </c>
      <c r="E163" s="312">
        <f t="shared" si="39"/>
        <v>0.59317987008019279</v>
      </c>
      <c r="F163" s="312">
        <f t="shared" si="39"/>
        <v>0.60564196944468762</v>
      </c>
      <c r="G163" s="312">
        <f t="shared" si="39"/>
        <v>0.60336338697480751</v>
      </c>
      <c r="H163" s="312">
        <f t="shared" si="39"/>
        <v>0.64197054006274512</v>
      </c>
      <c r="I163" s="312">
        <f t="shared" si="39"/>
        <v>0.5754061150786286</v>
      </c>
      <c r="J163" s="312">
        <f t="shared" si="39"/>
        <v>0.61353211211000613</v>
      </c>
      <c r="K163" s="312">
        <f t="shared" si="39"/>
        <v>0.6040516753604438</v>
      </c>
      <c r="L163" s="312">
        <f t="shared" si="39"/>
        <v>0.57443165813115682</v>
      </c>
      <c r="M163" s="312">
        <f t="shared" si="39"/>
        <v>0.67572656845747958</v>
      </c>
      <c r="N163" s="312">
        <f t="shared" si="39"/>
        <v>0.70785663029255697</v>
      </c>
      <c r="O163" s="312">
        <f t="shared" si="39"/>
        <v>0.72450794486758219</v>
      </c>
      <c r="P163" s="312">
        <f t="shared" si="39"/>
        <v>0.71504091677446469</v>
      </c>
      <c r="Q163" s="312">
        <f t="shared" si="39"/>
        <v>0.63563140757638237</v>
      </c>
      <c r="R163" s="312">
        <f t="shared" si="39"/>
        <v>0.63049859381879236</v>
      </c>
      <c r="S163" s="312">
        <f t="shared" si="39"/>
        <v>0.65439631747227034</v>
      </c>
      <c r="T163" s="312">
        <f t="shared" si="39"/>
        <v>0.62662754855406988</v>
      </c>
      <c r="U163" s="312">
        <f t="shared" si="39"/>
        <v>0.66635006766627691</v>
      </c>
      <c r="V163" s="312">
        <f t="shared" si="39"/>
        <v>0.68254660722736471</v>
      </c>
      <c r="W163" s="312">
        <f t="shared" si="39"/>
        <v>0.68366229360769404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1.0000000000000002</v>
      </c>
      <c r="F165" s="234">
        <f t="shared" si="40"/>
        <v>1</v>
      </c>
      <c r="G165" s="234">
        <f t="shared" si="40"/>
        <v>1</v>
      </c>
      <c r="H165" s="234">
        <f t="shared" si="40"/>
        <v>1</v>
      </c>
      <c r="I165" s="234">
        <f t="shared" si="40"/>
        <v>1.0000000000000002</v>
      </c>
      <c r="J165" s="234">
        <f t="shared" si="40"/>
        <v>1</v>
      </c>
      <c r="K165" s="234">
        <f t="shared" si="40"/>
        <v>0.99999999999999989</v>
      </c>
      <c r="L165" s="234">
        <f t="shared" si="40"/>
        <v>0.99999999999999978</v>
      </c>
      <c r="M165" s="234">
        <f t="shared" si="40"/>
        <v>1.0000000000000002</v>
      </c>
      <c r="N165" s="234">
        <f t="shared" si="40"/>
        <v>1</v>
      </c>
      <c r="O165" s="234">
        <f t="shared" si="40"/>
        <v>1</v>
      </c>
      <c r="P165" s="234">
        <f t="shared" si="40"/>
        <v>1</v>
      </c>
      <c r="Q165" s="234">
        <f t="shared" si="40"/>
        <v>1</v>
      </c>
      <c r="R165" s="234">
        <f t="shared" si="40"/>
        <v>1.0000000000000002</v>
      </c>
      <c r="S165" s="234">
        <f t="shared" si="40"/>
        <v>1</v>
      </c>
      <c r="T165" s="234">
        <f t="shared" si="40"/>
        <v>0.99999999999999989</v>
      </c>
      <c r="U165" s="234">
        <f t="shared" si="40"/>
        <v>1</v>
      </c>
      <c r="V165" s="234">
        <f t="shared" si="40"/>
        <v>1</v>
      </c>
      <c r="W165" s="234">
        <f t="shared" si="40"/>
        <v>0.99999999999999978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7.2669424128432494E-3</v>
      </c>
      <c r="C170" s="270">
        <f t="shared" si="45"/>
        <v>7.3001447087236255E-3</v>
      </c>
      <c r="D170" s="270">
        <f t="shared" si="45"/>
        <v>7.1340805988309702E-3</v>
      </c>
      <c r="E170" s="270">
        <f t="shared" si="45"/>
        <v>7.2003077431701239E-3</v>
      </c>
      <c r="F170" s="270">
        <f t="shared" si="45"/>
        <v>7.3278224403859563E-3</v>
      </c>
      <c r="G170" s="270">
        <f t="shared" si="45"/>
        <v>7.3526756651615191E-3</v>
      </c>
      <c r="H170" s="270">
        <f t="shared" si="45"/>
        <v>7.4160448946036803E-3</v>
      </c>
      <c r="I170" s="270">
        <f t="shared" si="45"/>
        <v>7.2274211542849541E-3</v>
      </c>
      <c r="J170" s="270">
        <f t="shared" si="45"/>
        <v>7.1340726794861566E-3</v>
      </c>
      <c r="K170" s="270">
        <f t="shared" si="45"/>
        <v>7.266005593576914E-3</v>
      </c>
      <c r="L170" s="270">
        <f t="shared" si="45"/>
        <v>7.3356761907565522E-3</v>
      </c>
      <c r="M170" s="270">
        <f t="shared" si="45"/>
        <v>7.1930017129510681E-3</v>
      </c>
      <c r="N170" s="270">
        <f t="shared" si="45"/>
        <v>7.1889106650595931E-3</v>
      </c>
      <c r="O170" s="270">
        <f t="shared" si="45"/>
        <v>7.000874386515068E-3</v>
      </c>
      <c r="P170" s="270">
        <f t="shared" si="45"/>
        <v>7.1389934347464669E-3</v>
      </c>
      <c r="Q170" s="270">
        <f t="shared" si="45"/>
        <v>7.33932300160619E-3</v>
      </c>
      <c r="R170" s="270">
        <f t="shared" si="45"/>
        <v>7.2421142944163273E-3</v>
      </c>
      <c r="S170" s="270">
        <f t="shared" si="45"/>
        <v>7.4280323017355916E-3</v>
      </c>
      <c r="T170" s="270">
        <f t="shared" si="45"/>
        <v>7.5451651143488268E-3</v>
      </c>
      <c r="U170" s="270">
        <f t="shared" si="45"/>
        <v>7.7937405080987076E-3</v>
      </c>
      <c r="V170" s="270">
        <f t="shared" si="45"/>
        <v>7.9852309243337201E-3</v>
      </c>
      <c r="W170" s="270">
        <f t="shared" si="45"/>
        <v>7.8136141812559495E-3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0.77785957715631182</v>
      </c>
      <c r="C171" s="271">
        <f t="shared" si="46"/>
        <v>0.77646441068029481</v>
      </c>
      <c r="D171" s="271">
        <f t="shared" si="46"/>
        <v>0.76767730237185772</v>
      </c>
      <c r="E171" s="271">
        <f t="shared" si="46"/>
        <v>0.76130639246244292</v>
      </c>
      <c r="F171" s="271">
        <f t="shared" si="46"/>
        <v>0.76559370406603466</v>
      </c>
      <c r="G171" s="271">
        <f t="shared" si="46"/>
        <v>0.76384764070218292</v>
      </c>
      <c r="H171" s="271">
        <f t="shared" si="46"/>
        <v>0.77617758075848786</v>
      </c>
      <c r="I171" s="271">
        <f t="shared" si="46"/>
        <v>0.76928354821660816</v>
      </c>
      <c r="J171" s="271">
        <f t="shared" si="46"/>
        <v>0.77001802343170223</v>
      </c>
      <c r="K171" s="271">
        <f t="shared" si="46"/>
        <v>0.78072219630440587</v>
      </c>
      <c r="L171" s="271">
        <f t="shared" si="46"/>
        <v>0.77597695993333049</v>
      </c>
      <c r="M171" s="271">
        <f t="shared" si="46"/>
        <v>0.76617387155764749</v>
      </c>
      <c r="N171" s="271">
        <f t="shared" si="46"/>
        <v>0.77186511108045208</v>
      </c>
      <c r="O171" s="271">
        <f t="shared" si="46"/>
        <v>0.76756842020548577</v>
      </c>
      <c r="P171" s="271">
        <f t="shared" si="46"/>
        <v>0.76831411719169462</v>
      </c>
      <c r="Q171" s="271">
        <f t="shared" si="46"/>
        <v>0.75781308467780095</v>
      </c>
      <c r="R171" s="271">
        <f t="shared" si="46"/>
        <v>0.76033767051562529</v>
      </c>
      <c r="S171" s="271">
        <f t="shared" si="46"/>
        <v>0.78748756404206643</v>
      </c>
      <c r="T171" s="271">
        <f t="shared" si="46"/>
        <v>0.7935604594194311</v>
      </c>
      <c r="U171" s="271">
        <f t="shared" si="46"/>
        <v>0.79685169820736046</v>
      </c>
      <c r="V171" s="271">
        <f t="shared" si="46"/>
        <v>0.81036355168304552</v>
      </c>
      <c r="W171" s="271">
        <f t="shared" si="46"/>
        <v>0.8008436372954062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0.77785957715631182</v>
      </c>
      <c r="C172" s="320">
        <f t="shared" si="47"/>
        <v>0.77646441068029481</v>
      </c>
      <c r="D172" s="320">
        <f t="shared" si="47"/>
        <v>0.76767730237185772</v>
      </c>
      <c r="E172" s="320">
        <f t="shared" si="47"/>
        <v>0.76130639246244292</v>
      </c>
      <c r="F172" s="320">
        <f t="shared" si="47"/>
        <v>0.76559370406603466</v>
      </c>
      <c r="G172" s="320">
        <f t="shared" si="47"/>
        <v>0.76384764070218292</v>
      </c>
      <c r="H172" s="320">
        <f t="shared" si="47"/>
        <v>0.77617758075848786</v>
      </c>
      <c r="I172" s="320">
        <f t="shared" si="47"/>
        <v>0.76928354821660816</v>
      </c>
      <c r="J172" s="320">
        <f t="shared" si="47"/>
        <v>0.77001802343170223</v>
      </c>
      <c r="K172" s="320">
        <f t="shared" si="47"/>
        <v>0.78072219630440587</v>
      </c>
      <c r="L172" s="320">
        <f t="shared" si="47"/>
        <v>0.77597695993333049</v>
      </c>
      <c r="M172" s="320">
        <f t="shared" si="47"/>
        <v>0.76617387155764749</v>
      </c>
      <c r="N172" s="320">
        <f t="shared" si="47"/>
        <v>0.77186511108045208</v>
      </c>
      <c r="O172" s="320">
        <f t="shared" si="47"/>
        <v>0.76756842020548577</v>
      </c>
      <c r="P172" s="320">
        <f t="shared" si="47"/>
        <v>0.76831411719169462</v>
      </c>
      <c r="Q172" s="320">
        <f t="shared" si="47"/>
        <v>0.75781308467780095</v>
      </c>
      <c r="R172" s="320">
        <f t="shared" si="47"/>
        <v>0.76033767051562529</v>
      </c>
      <c r="S172" s="320">
        <f t="shared" si="47"/>
        <v>0.78748756404206643</v>
      </c>
      <c r="T172" s="320">
        <f t="shared" si="47"/>
        <v>0.7935604594194311</v>
      </c>
      <c r="U172" s="320">
        <f t="shared" si="47"/>
        <v>0.79685169820736046</v>
      </c>
      <c r="V172" s="320">
        <f t="shared" si="47"/>
        <v>0.81036355168304552</v>
      </c>
      <c r="W172" s="320">
        <f t="shared" si="47"/>
        <v>0.8008436372954062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6.5048861715615816E-2</v>
      </c>
      <c r="C175" s="271">
        <f t="shared" si="50"/>
        <v>6.4932190283092647E-2</v>
      </c>
      <c r="D175" s="271">
        <f t="shared" si="50"/>
        <v>6.419736434532472E-2</v>
      </c>
      <c r="E175" s="271">
        <f t="shared" si="50"/>
        <v>6.3664594100063726E-2</v>
      </c>
      <c r="F175" s="271">
        <f t="shared" si="50"/>
        <v>6.4023122487222431E-2</v>
      </c>
      <c r="G175" s="271">
        <f t="shared" si="50"/>
        <v>6.3877107142502887E-2</v>
      </c>
      <c r="H175" s="271">
        <f t="shared" si="50"/>
        <v>6.4908204000134292E-2</v>
      </c>
      <c r="I175" s="271">
        <f t="shared" si="50"/>
        <v>6.4331687386275635E-2</v>
      </c>
      <c r="J175" s="271">
        <f t="shared" si="50"/>
        <v>6.4393108210937661E-2</v>
      </c>
      <c r="K175" s="271">
        <f t="shared" si="50"/>
        <v>6.5288249546758284E-2</v>
      </c>
      <c r="L175" s="271">
        <f t="shared" si="50"/>
        <v>6.4891426992180479E-2</v>
      </c>
      <c r="M175" s="271">
        <f t="shared" si="50"/>
        <v>6.4071639258169361E-2</v>
      </c>
      <c r="N175" s="271">
        <f t="shared" si="50"/>
        <v>6.4547571757532299E-2</v>
      </c>
      <c r="O175" s="271">
        <f t="shared" si="50"/>
        <v>6.4188259024529487E-2</v>
      </c>
      <c r="P175" s="271">
        <f t="shared" si="50"/>
        <v>6.4250618274916349E-2</v>
      </c>
      <c r="Q175" s="271">
        <f t="shared" si="50"/>
        <v>6.3372464644199752E-2</v>
      </c>
      <c r="R175" s="271">
        <f t="shared" si="50"/>
        <v>6.3583584285683364E-2</v>
      </c>
      <c r="S175" s="271">
        <f t="shared" si="50"/>
        <v>6.5854006507714141E-2</v>
      </c>
      <c r="T175" s="271">
        <f t="shared" si="50"/>
        <v>6.6361855151886848E-2</v>
      </c>
      <c r="U175" s="271">
        <f t="shared" si="50"/>
        <v>6.6637086495790532E-2</v>
      </c>
      <c r="V175" s="271">
        <f t="shared" si="50"/>
        <v>6.7767021401875668E-2</v>
      </c>
      <c r="W175" s="271">
        <f t="shared" si="50"/>
        <v>6.6970914221695474E-2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6.5048861715615816E-2</v>
      </c>
      <c r="C176" s="320">
        <f t="shared" si="51"/>
        <v>6.4932190283092647E-2</v>
      </c>
      <c r="D176" s="320">
        <f t="shared" si="51"/>
        <v>6.419736434532472E-2</v>
      </c>
      <c r="E176" s="320">
        <f t="shared" si="51"/>
        <v>6.3664594100063726E-2</v>
      </c>
      <c r="F176" s="320">
        <f t="shared" si="51"/>
        <v>6.4023122487222431E-2</v>
      </c>
      <c r="G176" s="320">
        <f t="shared" si="51"/>
        <v>6.3877107142502887E-2</v>
      </c>
      <c r="H176" s="320">
        <f t="shared" si="51"/>
        <v>6.4908204000134292E-2</v>
      </c>
      <c r="I176" s="320">
        <f t="shared" si="51"/>
        <v>6.4331687386275635E-2</v>
      </c>
      <c r="J176" s="320">
        <f t="shared" si="51"/>
        <v>6.4393108210937661E-2</v>
      </c>
      <c r="K176" s="320">
        <f t="shared" si="51"/>
        <v>6.5288249546758284E-2</v>
      </c>
      <c r="L176" s="320">
        <f t="shared" si="51"/>
        <v>6.4891426992180479E-2</v>
      </c>
      <c r="M176" s="320">
        <f t="shared" si="51"/>
        <v>6.4071639258169361E-2</v>
      </c>
      <c r="N176" s="320">
        <f t="shared" si="51"/>
        <v>6.4547571757532299E-2</v>
      </c>
      <c r="O176" s="320">
        <f t="shared" si="51"/>
        <v>6.4188259024529487E-2</v>
      </c>
      <c r="P176" s="320">
        <f t="shared" si="51"/>
        <v>6.4250618274916349E-2</v>
      </c>
      <c r="Q176" s="320">
        <f t="shared" si="51"/>
        <v>6.3372464644199752E-2</v>
      </c>
      <c r="R176" s="320">
        <f t="shared" si="51"/>
        <v>6.3583584285683364E-2</v>
      </c>
      <c r="S176" s="320">
        <f t="shared" si="51"/>
        <v>6.5854006507714141E-2</v>
      </c>
      <c r="T176" s="320">
        <f t="shared" si="51"/>
        <v>6.6361855151886848E-2</v>
      </c>
      <c r="U176" s="320">
        <f t="shared" si="51"/>
        <v>6.6637086495790532E-2</v>
      </c>
      <c r="V176" s="320">
        <f t="shared" si="51"/>
        <v>6.7767021401875668E-2</v>
      </c>
      <c r="W176" s="320">
        <f t="shared" si="51"/>
        <v>6.6970914221695474E-2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0.14982461871522906</v>
      </c>
      <c r="C179" s="312">
        <f t="shared" si="54"/>
        <v>0.15130325432788891</v>
      </c>
      <c r="D179" s="312">
        <f t="shared" si="54"/>
        <v>0.1609912526839867</v>
      </c>
      <c r="E179" s="312">
        <f t="shared" si="54"/>
        <v>0.16782870569432343</v>
      </c>
      <c r="F179" s="312">
        <f t="shared" si="54"/>
        <v>0.16305535100635693</v>
      </c>
      <c r="G179" s="312">
        <f t="shared" si="54"/>
        <v>0.16492257649015277</v>
      </c>
      <c r="H179" s="312">
        <f t="shared" si="54"/>
        <v>0.15149817034677424</v>
      </c>
      <c r="I179" s="312">
        <f t="shared" si="54"/>
        <v>0.1591573432428314</v>
      </c>
      <c r="J179" s="312">
        <f t="shared" si="54"/>
        <v>0.15845479567787385</v>
      </c>
      <c r="K179" s="312">
        <f t="shared" si="54"/>
        <v>0.14672354855525882</v>
      </c>
      <c r="L179" s="312">
        <f t="shared" si="54"/>
        <v>0.15179593688373227</v>
      </c>
      <c r="M179" s="312">
        <f t="shared" si="54"/>
        <v>0.16256148747123222</v>
      </c>
      <c r="N179" s="312">
        <f t="shared" si="54"/>
        <v>0.15639840649695597</v>
      </c>
      <c r="O179" s="312">
        <f t="shared" si="54"/>
        <v>0.16124244638346968</v>
      </c>
      <c r="P179" s="312">
        <f t="shared" si="54"/>
        <v>0.16029627109864261</v>
      </c>
      <c r="Q179" s="312">
        <f t="shared" si="54"/>
        <v>0.17147512767639306</v>
      </c>
      <c r="R179" s="312">
        <f t="shared" si="54"/>
        <v>0.1688366309042752</v>
      </c>
      <c r="S179" s="312">
        <f t="shared" si="54"/>
        <v>0.13923039714848381</v>
      </c>
      <c r="T179" s="312">
        <f t="shared" si="54"/>
        <v>0.13253252031433313</v>
      </c>
      <c r="U179" s="312">
        <f t="shared" si="54"/>
        <v>0.12871747478875037</v>
      </c>
      <c r="V179" s="312">
        <f t="shared" si="54"/>
        <v>0.11388419599074517</v>
      </c>
      <c r="W179" s="312">
        <f t="shared" si="54"/>
        <v>0.12437183430164227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176.30850933305854</v>
      </c>
      <c r="C183" s="322">
        <f t="shared" si="55"/>
        <v>178.96018280920228</v>
      </c>
      <c r="D183" s="322">
        <f t="shared" si="55"/>
        <v>175.07465425668667</v>
      </c>
      <c r="E183" s="322">
        <f t="shared" si="55"/>
        <v>162.39678406080171</v>
      </c>
      <c r="F183" s="322">
        <f t="shared" si="55"/>
        <v>169.59803828190891</v>
      </c>
      <c r="G183" s="322">
        <f t="shared" si="55"/>
        <v>167.33671006496482</v>
      </c>
      <c r="H183" s="322">
        <f t="shared" si="55"/>
        <v>164.61418957512348</v>
      </c>
      <c r="I183" s="322">
        <f t="shared" si="55"/>
        <v>165.81165948751976</v>
      </c>
      <c r="J183" s="322">
        <f t="shared" si="55"/>
        <v>161.228276572797</v>
      </c>
      <c r="K183" s="322">
        <f t="shared" si="55"/>
        <v>162.05099932401225</v>
      </c>
      <c r="L183" s="322">
        <f t="shared" si="55"/>
        <v>164.67019529843893</v>
      </c>
      <c r="M183" s="322">
        <f t="shared" si="55"/>
        <v>162.84644951340186</v>
      </c>
      <c r="N183" s="322">
        <f t="shared" si="55"/>
        <v>166.79971546156651</v>
      </c>
      <c r="O183" s="322">
        <f t="shared" si="55"/>
        <v>159.22021492301519</v>
      </c>
      <c r="P183" s="322">
        <f t="shared" si="55"/>
        <v>155.82456524892345</v>
      </c>
      <c r="Q183" s="322">
        <f t="shared" si="55"/>
        <v>159.01814726408426</v>
      </c>
      <c r="R183" s="322">
        <f t="shared" si="55"/>
        <v>155.74241628844709</v>
      </c>
      <c r="S183" s="322">
        <f t="shared" si="55"/>
        <v>158.14506397349899</v>
      </c>
      <c r="T183" s="322">
        <f t="shared" si="55"/>
        <v>155.9264812208109</v>
      </c>
      <c r="U183" s="322">
        <f t="shared" si="55"/>
        <v>152.90298979742104</v>
      </c>
      <c r="V183" s="322">
        <f t="shared" si="55"/>
        <v>152.41369687896326</v>
      </c>
      <c r="W183" s="322">
        <f t="shared" si="55"/>
        <v>150.27507865300169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0.62455986372736805</v>
      </c>
      <c r="C188" s="277">
        <f>IF(C$10=0,0,C$10/NMM!C$9*1000)</f>
        <v>0.63801199183163027</v>
      </c>
      <c r="D188" s="277">
        <f>IF(D$10=0,0,D$10/NMM!D$9*1000)</f>
        <v>0.61696091238753781</v>
      </c>
      <c r="E188" s="277">
        <f>IF(E$10=0,0,E$10/NMM!E$9*1000)</f>
        <v>0.58232835187111665</v>
      </c>
      <c r="F188" s="277">
        <f>IF(F$10=0,0,F$10/NMM!F$9*1000)</f>
        <v>0.61541918386652106</v>
      </c>
      <c r="G188" s="277">
        <f>IF(G$10=0,0,G$10/NMM!G$9*1000)</f>
        <v>0.61066011223804484</v>
      </c>
      <c r="H188" s="277">
        <f>IF(H$10=0,0,H$10/NMM!H$9*1000)</f>
        <v>0.5963238682485229</v>
      </c>
      <c r="I188" s="277">
        <f>IF(I$10=0,0,I$10/NMM!I$9*1000)</f>
        <v>0.59055321380292447</v>
      </c>
      <c r="J188" s="277">
        <f>IF(J$10=0,0,J$10/NMM!J$9*1000)</f>
        <v>0.56627334682795094</v>
      </c>
      <c r="K188" s="277">
        <f>IF(K$10=0,0,K$10/NMM!K$9*1000)</f>
        <v>0.57172172883866401</v>
      </c>
      <c r="L188" s="277">
        <f>IF(L$10=0,0,L$10/NMM!L$9*1000)</f>
        <v>0.59008878490396921</v>
      </c>
      <c r="M188" s="277">
        <f>IF(M$10=0,0,M$10/NMM!M$9*1000)</f>
        <v>0.57956301262289778</v>
      </c>
      <c r="N188" s="277">
        <f>IF(N$10=0,0,N$10/NMM!N$9*1000)</f>
        <v>0.58893143263851755</v>
      </c>
      <c r="O188" s="277">
        <f>IF(O$10=0,0,O$10/NMM!O$9*1000)</f>
        <v>0.55055349483986094</v>
      </c>
      <c r="P188" s="277">
        <f>IF(P$10=0,0,P$10/NMM!P$9*1000)</f>
        <v>0.54886985557802526</v>
      </c>
      <c r="Q188" s="277">
        <f>IF(Q$10=0,0,Q$10/NMM!Q$9*1000)</f>
        <v>0.58373246204054974</v>
      </c>
      <c r="R188" s="277">
        <f>IF(R$10=0,0,R$10/NMM!R$9*1000)</f>
        <v>0.56229489542343103</v>
      </c>
      <c r="S188" s="277">
        <f>IF(S$10=0,0,S$10/NMM!S$9*1000)</f>
        <v>0.56545471010842274</v>
      </c>
      <c r="T188" s="277">
        <f>IF(T$10=0,0,T$10/NMM!T$9*1000)</f>
        <v>0.56196374199949284</v>
      </c>
      <c r="U188" s="277">
        <f>IF(U$10=0,0,U$10/NMM!U$9*1000)</f>
        <v>0.56668958223158883</v>
      </c>
      <c r="V188" s="277">
        <f>IF(V$10=0,0,V$10/NMM!V$9*1000)</f>
        <v>0.56912066821208451</v>
      </c>
      <c r="W188" s="277">
        <f>IF(W$10=0,0,W$10/NMM!W$9*1000)</f>
        <v>0.55570827708953852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104.60501080679157</v>
      </c>
      <c r="C190" s="278">
        <f>IF(C$17=0,0,C$17/NMM!C$9*1000)</f>
        <v>106.18125634113714</v>
      </c>
      <c r="D190" s="278">
        <f>IF(D$17=0,0,D$17/NMM!D$9*1000)</f>
        <v>103.87888304751013</v>
      </c>
      <c r="E190" s="278">
        <f>IF(E$17=0,0,E$17/NMM!E$9*1000)</f>
        <v>96.339699072668495</v>
      </c>
      <c r="F190" s="278">
        <f>IF(F$17=0,0,F$17/NMM!F$9*1000)</f>
        <v>100.60588327873778</v>
      </c>
      <c r="G190" s="278">
        <f>IF(G$17=0,0,G$17/NMM!G$9*1000)</f>
        <v>99.263553454915183</v>
      </c>
      <c r="H190" s="278">
        <f>IF(H$17=0,0,H$17/NMM!H$9*1000)</f>
        <v>97.656210844744564</v>
      </c>
      <c r="I190" s="278">
        <f>IF(I$17=0,0,I$17/NMM!I$9*1000)</f>
        <v>98.353779174380421</v>
      </c>
      <c r="J190" s="278">
        <f>IF(J$17=0,0,J$17/NMM!J$9*1000)</f>
        <v>95.635341832612525</v>
      </c>
      <c r="K190" s="278">
        <f>IF(K$17=0,0,K$17/NMM!K$9*1000)</f>
        <v>96.120147748561152</v>
      </c>
      <c r="L190" s="278">
        <f>IF(L$17=0,0,L$17/NMM!L$9*1000)</f>
        <v>97.668601020952423</v>
      </c>
      <c r="M190" s="278">
        <f>IF(M$17=0,0,M$17/NMM!M$9*1000)</f>
        <v>96.593247491959005</v>
      </c>
      <c r="N190" s="278">
        <f>IF(N$17=0,0,N$17/NMM!N$9*1000)</f>
        <v>98.940019334811808</v>
      </c>
      <c r="O190" s="278">
        <f>IF(O$17=0,0,O$17/NMM!O$9*1000)</f>
        <v>94.448109495614574</v>
      </c>
      <c r="P190" s="278">
        <f>IF(P$17=0,0,P$17/NMM!P$9*1000)</f>
        <v>92.427273627555536</v>
      </c>
      <c r="Q190" s="278">
        <f>IF(Q$17=0,0,Q$17/NMM!Q$9*1000)</f>
        <v>94.308074195716628</v>
      </c>
      <c r="R190" s="278">
        <f>IF(R$17=0,0,R$17/NMM!R$9*1000)</f>
        <v>92.370968205814108</v>
      </c>
      <c r="S190" s="278">
        <f>IF(S$17=0,0,S$17/NMM!S$9*1000)</f>
        <v>93.7986696927385</v>
      </c>
      <c r="T190" s="278">
        <f>IF(T$17=0,0,T$17/NMM!T$9*1000)</f>
        <v>92.480144639833</v>
      </c>
      <c r="U190" s="278">
        <f>IF(U$17=0,0,U$17/NMM!U$9*1000)</f>
        <v>90.677609704024462</v>
      </c>
      <c r="V190" s="278">
        <f>IF(V$17=0,0,V$17/NMM!V$9*1000)</f>
        <v>90.384912839957479</v>
      </c>
      <c r="W190" s="278">
        <f>IF(W$17=0,0,W$17/NMM!W$9*1000)</f>
        <v>89.119932055242757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70.935189831825483</v>
      </c>
      <c r="C191" s="278">
        <f>IF(C$25=0,0,C$25/NMM!C$9*1000)</f>
        <v>72.004080082282869</v>
      </c>
      <c r="D191" s="278">
        <f>IF(D$25=0,0,D$25/NMM!D$9*1000)</f>
        <v>70.442785022060434</v>
      </c>
      <c r="E191" s="278">
        <f>IF(E$25=0,0,E$25/NMM!E$9*1000)</f>
        <v>65.330281879928705</v>
      </c>
      <c r="F191" s="278">
        <f>IF(F$25=0,0,F$25/NMM!F$9*1000)</f>
        <v>68.22328465466201</v>
      </c>
      <c r="G191" s="278">
        <f>IF(G$25=0,0,G$25/NMM!G$9*1000)</f>
        <v>67.313018309528218</v>
      </c>
      <c r="H191" s="278">
        <f>IF(H$25=0,0,H$25/NMM!H$9*1000)</f>
        <v>66.22304037923746</v>
      </c>
      <c r="I191" s="278">
        <f>IF(I$25=0,0,I$25/NMM!I$9*1000)</f>
        <v>66.696078348468035</v>
      </c>
      <c r="J191" s="278">
        <f>IF(J$25=0,0,J$25/NMM!J$9*1000)</f>
        <v>64.852640186214074</v>
      </c>
      <c r="K191" s="278">
        <f>IF(K$25=0,0,K$25/NMM!K$9*1000)</f>
        <v>65.181398812728858</v>
      </c>
      <c r="L191" s="278">
        <f>IF(L$25=0,0,L$25/NMM!L$9*1000)</f>
        <v>66.23144245763288</v>
      </c>
      <c r="M191" s="278">
        <f>IF(M$25=0,0,M$25/NMM!M$9*1000)</f>
        <v>65.502219200284685</v>
      </c>
      <c r="N191" s="278">
        <f>IF(N$25=0,0,N$25/NMM!N$9*1000)</f>
        <v>67.093621991420733</v>
      </c>
      <c r="O191" s="278">
        <f>IF(O$25=0,0,O$25/NMM!O$9*1000)</f>
        <v>64.047549201089211</v>
      </c>
      <c r="P191" s="278">
        <f>IF(P$25=0,0,P$25/NMM!P$9*1000)</f>
        <v>62.677171483864065</v>
      </c>
      <c r="Q191" s="278">
        <f>IF(Q$25=0,0,Q$25/NMM!Q$9*1000)</f>
        <v>63.952587874621273</v>
      </c>
      <c r="R191" s="278">
        <f>IF(R$25=0,0,R$25/NMM!R$9*1000)</f>
        <v>62.638989414487213</v>
      </c>
      <c r="S191" s="278">
        <f>IF(S$25=0,0,S$25/NMM!S$9*1000)</f>
        <v>63.607148350823621</v>
      </c>
      <c r="T191" s="278">
        <f>IF(T$25=0,0,T$25/NMM!T$9*1000)</f>
        <v>62.71302459705219</v>
      </c>
      <c r="U191" s="278">
        <f>IF(U$25=0,0,U$25/NMM!U$9*1000)</f>
        <v>61.490682026042414</v>
      </c>
      <c r="V191" s="278">
        <f>IF(V$25=0,0,V$25/NMM!V$9*1000)</f>
        <v>61.292197197680622</v>
      </c>
      <c r="W191" s="278">
        <f>IF(W$25=0,0,W$25/NMM!W$9*1000)</f>
        <v>60.434383108228573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0.1437488307141162</v>
      </c>
      <c r="C192" s="279">
        <f>IF(C$33=0,0,C$33/NMM!C$9*1000)</f>
        <v>0.13683439395063449</v>
      </c>
      <c r="D192" s="279">
        <f>IF(D$33=0,0,D$33/NMM!D$9*1000)</f>
        <v>0.13602527472856482</v>
      </c>
      <c r="E192" s="279">
        <f>IF(E$33=0,0,E$33/NMM!E$9*1000)</f>
        <v>0.1444747563333808</v>
      </c>
      <c r="F192" s="279">
        <f>IF(F$33=0,0,F$33/NMM!F$9*1000)</f>
        <v>0.1534511646425927</v>
      </c>
      <c r="G192" s="279">
        <f>IF(G$33=0,0,G$33/NMM!G$9*1000)</f>
        <v>0.14947818828339104</v>
      </c>
      <c r="H192" s="279">
        <f>IF(H$33=0,0,H$33/NMM!H$9*1000)</f>
        <v>0.13861448289291936</v>
      </c>
      <c r="I192" s="279">
        <f>IF(I$33=0,0,I$33/NMM!I$9*1000)</f>
        <v>0.17124875086838795</v>
      </c>
      <c r="J192" s="279">
        <f>IF(J$33=0,0,J$33/NMM!J$9*1000)</f>
        <v>0.17402120714242159</v>
      </c>
      <c r="K192" s="279">
        <f>IF(K$33=0,0,K$33/NMM!K$9*1000)</f>
        <v>0.1777310338835642</v>
      </c>
      <c r="L192" s="279">
        <f>IF(L$33=0,0,L$33/NMM!L$9*1000)</f>
        <v>0.18006303494965303</v>
      </c>
      <c r="M192" s="279">
        <f>IF(M$33=0,0,M$33/NMM!M$9*1000)</f>
        <v>0.17141980853528432</v>
      </c>
      <c r="N192" s="279">
        <f>IF(N$33=0,0,N$33/NMM!N$9*1000)</f>
        <v>0.17714270269544544</v>
      </c>
      <c r="O192" s="279">
        <f>IF(O$33=0,0,O$33/NMM!O$9*1000)</f>
        <v>0.17400273147155867</v>
      </c>
      <c r="P192" s="279">
        <f>IF(P$33=0,0,P$33/NMM!P$9*1000)</f>
        <v>0.17125028192583797</v>
      </c>
      <c r="Q192" s="279">
        <f>IF(Q$33=0,0,Q$33/NMM!Q$9*1000)</f>
        <v>0.17375273170583985</v>
      </c>
      <c r="R192" s="279">
        <f>IF(R$33=0,0,R$33/NMM!R$9*1000)</f>
        <v>0.17016377272232849</v>
      </c>
      <c r="S192" s="279">
        <f>IF(S$33=0,0,S$33/NMM!S$9*1000)</f>
        <v>0.17379121982844148</v>
      </c>
      <c r="T192" s="279">
        <f>IF(T$33=0,0,T$33/NMM!T$9*1000)</f>
        <v>0.1713482419262021</v>
      </c>
      <c r="U192" s="279">
        <f>IF(U$33=0,0,U$33/NMM!U$9*1000)</f>
        <v>0.16800848512257441</v>
      </c>
      <c r="V192" s="279">
        <f>IF(V$33=0,0,V$33/NMM!V$9*1000)</f>
        <v>0.16746617311310999</v>
      </c>
      <c r="W192" s="279">
        <f>IF(W$33=0,0,W$33/NMM!W$9*1000)</f>
        <v>0.16505521244082613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132.89268421357735</v>
      </c>
      <c r="C194" s="322">
        <f t="shared" si="56"/>
        <v>131.24063406810745</v>
      </c>
      <c r="D194" s="322">
        <f t="shared" si="56"/>
        <v>127.81176110845935</v>
      </c>
      <c r="E194" s="322">
        <f t="shared" si="56"/>
        <v>116.94069771702921</v>
      </c>
      <c r="F194" s="322">
        <f t="shared" si="56"/>
        <v>120.03062607275551</v>
      </c>
      <c r="G194" s="322">
        <f t="shared" si="56"/>
        <v>118.29843367823439</v>
      </c>
      <c r="H194" s="322">
        <f t="shared" si="56"/>
        <v>115.98370260942194</v>
      </c>
      <c r="I194" s="322">
        <f t="shared" si="56"/>
        <v>112.92178249564233</v>
      </c>
      <c r="J194" s="322">
        <f t="shared" si="56"/>
        <v>112.9745191490566</v>
      </c>
      <c r="K194" s="322">
        <f t="shared" si="56"/>
        <v>113.74555017199764</v>
      </c>
      <c r="L194" s="322">
        <f t="shared" si="56"/>
        <v>115.84730640366843</v>
      </c>
      <c r="M194" s="322">
        <f t="shared" si="56"/>
        <v>114.38386201323486</v>
      </c>
      <c r="N194" s="322">
        <f t="shared" si="56"/>
        <v>117.14330902602171</v>
      </c>
      <c r="O194" s="322">
        <f t="shared" si="56"/>
        <v>111.1362986032551</v>
      </c>
      <c r="P194" s="322">
        <f t="shared" si="56"/>
        <v>109.34316403414311</v>
      </c>
      <c r="Q194" s="322">
        <f t="shared" si="56"/>
        <v>105.06544538280158</v>
      </c>
      <c r="R194" s="322">
        <f t="shared" si="56"/>
        <v>109.64216129360847</v>
      </c>
      <c r="S194" s="322">
        <f t="shared" si="56"/>
        <v>107.3435804092081</v>
      </c>
      <c r="T194" s="322">
        <f t="shared" si="56"/>
        <v>102.53038685476022</v>
      </c>
      <c r="U194" s="322">
        <f t="shared" si="56"/>
        <v>100.66439306944945</v>
      </c>
      <c r="V194" s="322">
        <f t="shared" si="56"/>
        <v>107.6034428086857</v>
      </c>
      <c r="W194" s="322">
        <f t="shared" si="56"/>
        <v>105.90432956306469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1.0157054508716377</v>
      </c>
      <c r="C199" s="277">
        <f>IF(C$53=0,0,C$53/NMM!C$10*1000)</f>
        <v>1.0108308185474122</v>
      </c>
      <c r="D199" s="277">
        <f>IF(D$53=0,0,D$53/NMM!D$10*1000)</f>
        <v>0.97279638215753239</v>
      </c>
      <c r="E199" s="277">
        <f>IF(E$53=0,0,E$53/NMM!E$10*1000)</f>
        <v>0.90291378427511948</v>
      </c>
      <c r="F199" s="277">
        <f>IF(F$53=0,0,F$53/NMM!F$10*1000)</f>
        <v>0.93742509026322185</v>
      </c>
      <c r="G199" s="277">
        <f>IF(G$53=0,0,G$53/NMM!G$10*1000)</f>
        <v>0.92940101126692309</v>
      </c>
      <c r="H199" s="277">
        <f>IF(H$53=0,0,H$53/NMM!H$10*1000)</f>
        <v>0.90579399771657765</v>
      </c>
      <c r="I199" s="277">
        <f>IF(I$53=0,0,I$53/NMM!I$10*1000)</f>
        <v>0.8627496727465338</v>
      </c>
      <c r="J199" s="277">
        <f>IF(J$53=0,0,J$53/NMM!J$10*1000)</f>
        <v>0.85020147193977347</v>
      </c>
      <c r="K199" s="277">
        <f>IF(K$53=0,0,K$53/NMM!K$10*1000)</f>
        <v>0.85944287820039056</v>
      </c>
      <c r="L199" s="277">
        <f>IF(L$53=0,0,L$53/NMM!L$10*1000)</f>
        <v>0.88909283720624399</v>
      </c>
      <c r="M199" s="277">
        <f>IF(M$53=0,0,M$53/NMM!M$10*1000)</f>
        <v>0.87281994702976806</v>
      </c>
      <c r="N199" s="277">
        <f>IF(N$53=0,0,N$53/NMM!N$10*1000)</f>
        <v>0.8866085297777232</v>
      </c>
      <c r="O199" s="277">
        <f>IF(O$53=0,0,O$53/NMM!O$10*1000)</f>
        <v>0.82316593843564112</v>
      </c>
      <c r="P199" s="277">
        <f>IF(P$53=0,0,P$53/NMM!P$10*1000)</f>
        <v>0.82480656478640035</v>
      </c>
      <c r="Q199" s="277">
        <f>IF(Q$53=0,0,Q$53/NMM!Q$10*1000)</f>
        <v>0.82594402260301991</v>
      </c>
      <c r="R199" s="277">
        <f>IF(R$53=0,0,R$53/NMM!R$10*1000)</f>
        <v>0.84779376057800804</v>
      </c>
      <c r="S199" s="277">
        <f>IF(S$53=0,0,S$53/NMM!S$10*1000)</f>
        <v>0.82189969155387821</v>
      </c>
      <c r="T199" s="277">
        <f>IF(T$53=0,0,T$53/NMM!T$10*1000)</f>
        <v>0.79127491532635275</v>
      </c>
      <c r="U199" s="277">
        <f>IF(U$53=0,0,U$53/NMM!U$10*1000)</f>
        <v>0.79884545893764469</v>
      </c>
      <c r="V199" s="277">
        <f>IF(V$53=0,0,V$53/NMM!V$10*1000)</f>
        <v>0.86028959932774063</v>
      </c>
      <c r="W199" s="277">
        <f>IF(W$53=0,0,W$53/NMM!W$10*1000)</f>
        <v>0.8385310528365183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23.433335980404525</v>
      </c>
      <c r="C201" s="278">
        <f>IF(C$60=0,0,C$60/NMM!C$10*1000)</f>
        <v>22.99015275777932</v>
      </c>
      <c r="D201" s="278">
        <f>IF(D$60=0,0,D$60/NMM!D$10*1000)</f>
        <v>22.427192948356055</v>
      </c>
      <c r="E201" s="278">
        <f>IF(E$60=0,0,E$60/NMM!E$10*1000)</f>
        <v>20.814856026366037</v>
      </c>
      <c r="F201" s="278">
        <f>IF(F$60=0,0,F$60/NMM!F$10*1000)</f>
        <v>21.403941126378008</v>
      </c>
      <c r="G201" s="278">
        <f>IF(G$60=0,0,G$60/NMM!G$10*1000)</f>
        <v>21.063485488101911</v>
      </c>
      <c r="H201" s="278">
        <f>IF(H$60=0,0,H$60/NMM!H$10*1000)</f>
        <v>20.518442251126647</v>
      </c>
      <c r="I201" s="278">
        <f>IF(I$60=0,0,I$60/NMM!I$10*1000)</f>
        <v>20.463410963915816</v>
      </c>
      <c r="J201" s="278">
        <f>IF(J$60=0,0,J$60/NMM!J$10*1000)</f>
        <v>20.59250909514714</v>
      </c>
      <c r="K201" s="278">
        <f>IF(K$60=0,0,K$60/NMM!K$10*1000)</f>
        <v>20.776560371476641</v>
      </c>
      <c r="L201" s="278">
        <f>IF(L$60=0,0,L$60/NMM!L$10*1000)</f>
        <v>21.149622029420474</v>
      </c>
      <c r="M201" s="278">
        <f>IF(M$60=0,0,M$60/NMM!M$10*1000)</f>
        <v>20.779247047232161</v>
      </c>
      <c r="N201" s="278">
        <f>IF(N$60=0,0,N$60/NMM!N$10*1000)</f>
        <v>21.306243490939938</v>
      </c>
      <c r="O201" s="278">
        <f>IF(O$60=0,0,O$60/NMM!O$10*1000)</f>
        <v>20.293127267830787</v>
      </c>
      <c r="P201" s="278">
        <f>IF(P$60=0,0,P$60/NMM!P$10*1000)</f>
        <v>19.978102255355324</v>
      </c>
      <c r="Q201" s="278">
        <f>IF(Q$60=0,0,Q$60/NMM!Q$10*1000)</f>
        <v>19.175943613214972</v>
      </c>
      <c r="R201" s="278">
        <f>IF(R$60=0,0,R$60/NMM!R$10*1000)</f>
        <v>20.01350933153774</v>
      </c>
      <c r="S201" s="278">
        <f>IF(S$60=0,0,S$60/NMM!S$10*1000)</f>
        <v>19.610516408622736</v>
      </c>
      <c r="T201" s="278">
        <f>IF(T$60=0,0,T$60/NMM!T$10*1000)</f>
        <v>18.730051109269709</v>
      </c>
      <c r="U201" s="278">
        <f>IF(U$60=0,0,U$60/NMM!U$10*1000)</f>
        <v>18.382733210954317</v>
      </c>
      <c r="V201" s="278">
        <f>IF(V$60=0,0,V$60/NMM!V$10*1000)</f>
        <v>19.649381901058273</v>
      </c>
      <c r="W201" s="278">
        <f>IF(W$60=0,0,W$60/NMM!W$10*1000)</f>
        <v>19.341350157639006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97.543348157039802</v>
      </c>
      <c r="C202" s="278">
        <f>IF(C$79=0,0,C$79/NMM!C$10*1000)</f>
        <v>96.460376060571292</v>
      </c>
      <c r="D202" s="278">
        <f>IF(D$79=0,0,D$79/NMM!D$10*1000)</f>
        <v>93.91674371060283</v>
      </c>
      <c r="E202" s="278">
        <f>IF(E$79=0,0,E$79/NMM!E$10*1000)</f>
        <v>85.651523418037002</v>
      </c>
      <c r="F202" s="278">
        <f>IF(F$79=0,0,F$79/NMM!F$10*1000)</f>
        <v>87.869950149845764</v>
      </c>
      <c r="G202" s="278">
        <f>IF(G$79=0,0,G$79/NMM!G$10*1000)</f>
        <v>86.62532239700333</v>
      </c>
      <c r="H202" s="278">
        <f>IF(H$79=0,0,H$79/NMM!H$10*1000)</f>
        <v>85.054750210393976</v>
      </c>
      <c r="I202" s="278">
        <f>IF(I$79=0,0,I$79/NMM!I$10*1000)</f>
        <v>82.388818776468042</v>
      </c>
      <c r="J202" s="278">
        <f>IF(J$79=0,0,J$79/NMM!J$10*1000)</f>
        <v>82.331419739173143</v>
      </c>
      <c r="K202" s="278">
        <f>IF(K$79=0,0,K$79/NMM!K$10*1000)</f>
        <v>82.851086274072287</v>
      </c>
      <c r="L202" s="278">
        <f>IF(L$79=0,0,L$79/NMM!L$10*1000)</f>
        <v>84.37935013662792</v>
      </c>
      <c r="M202" s="278">
        <f>IF(M$79=0,0,M$79/NMM!M$10*1000)</f>
        <v>83.410788633514969</v>
      </c>
      <c r="N202" s="278">
        <f>IF(N$79=0,0,N$79/NMM!N$10*1000)</f>
        <v>85.406440135281059</v>
      </c>
      <c r="O202" s="278">
        <f>IF(O$79=0,0,O$79/NMM!O$10*1000)</f>
        <v>80.971576592686802</v>
      </c>
      <c r="P202" s="278">
        <f>IF(P$79=0,0,P$79/NMM!P$10*1000)</f>
        <v>79.640564616499944</v>
      </c>
      <c r="Q202" s="278">
        <f>IF(Q$79=0,0,Q$79/NMM!Q$10*1000)</f>
        <v>76.51333002015933</v>
      </c>
      <c r="R202" s="278">
        <f>IF(R$79=0,0,R$79/NMM!R$10*1000)</f>
        <v>79.857007036473888</v>
      </c>
      <c r="S202" s="278">
        <f>IF(S$79=0,0,S$79/NMM!S$10*1000)</f>
        <v>78.175223013747356</v>
      </c>
      <c r="T202" s="278">
        <f>IF(T$79=0,0,T$79/NMM!T$10*1000)</f>
        <v>74.665342412004307</v>
      </c>
      <c r="U202" s="278">
        <f>IF(U$79=0,0,U$79/NMM!U$10*1000)</f>
        <v>73.294107994052567</v>
      </c>
      <c r="V202" s="278">
        <f>IF(V$79=0,0,V$79/NMM!V$10*1000)</f>
        <v>78.340748490043254</v>
      </c>
      <c r="W202" s="278">
        <f>IF(W$79=0,0,W$79/NMM!W$10*1000)</f>
        <v>77.107849282325475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10.900294625261395</v>
      </c>
      <c r="C203" s="279">
        <f>IF(C$89=0,0,C$89/NMM!C$10*1000)</f>
        <v>10.77927443120943</v>
      </c>
      <c r="D203" s="279">
        <f>IF(D$89=0,0,D$89/NMM!D$10*1000)</f>
        <v>10.495028067342929</v>
      </c>
      <c r="E203" s="279">
        <f>IF(E$89=0,0,E$89/NMM!E$10*1000)</f>
        <v>9.5714044883510461</v>
      </c>
      <c r="F203" s="279">
        <f>IF(F$89=0,0,F$89/NMM!F$10*1000)</f>
        <v>9.819309706268518</v>
      </c>
      <c r="G203" s="279">
        <f>IF(G$89=0,0,G$89/NMM!G$10*1000)</f>
        <v>9.6802247818622167</v>
      </c>
      <c r="H203" s="279">
        <f>IF(H$89=0,0,H$89/NMM!H$10*1000)</f>
        <v>9.5047161501847306</v>
      </c>
      <c r="I203" s="279">
        <f>IF(I$89=0,0,I$89/NMM!I$10*1000)</f>
        <v>9.2068030825119465</v>
      </c>
      <c r="J203" s="279">
        <f>IF(J$89=0,0,J$89/NMM!J$10*1000)</f>
        <v>9.2003888427965563</v>
      </c>
      <c r="K203" s="279">
        <f>IF(K$89=0,0,K$89/NMM!K$10*1000)</f>
        <v>9.258460648248322</v>
      </c>
      <c r="L203" s="279">
        <f>IF(L$89=0,0,L$89/NMM!L$10*1000)</f>
        <v>9.429241400413785</v>
      </c>
      <c r="M203" s="279">
        <f>IF(M$89=0,0,M$89/NMM!M$10*1000)</f>
        <v>9.3210063854579666</v>
      </c>
      <c r="N203" s="279">
        <f>IF(N$89=0,0,N$89/NMM!N$10*1000)</f>
        <v>9.5440168700229844</v>
      </c>
      <c r="O203" s="279">
        <f>IF(O$89=0,0,O$89/NMM!O$10*1000)</f>
        <v>9.0484288043018779</v>
      </c>
      <c r="P203" s="279">
        <f>IF(P$89=0,0,P$89/NMM!P$10*1000)</f>
        <v>8.8996905975014471</v>
      </c>
      <c r="Q203" s="279">
        <f>IF(Q$89=0,0,Q$89/NMM!Q$10*1000)</f>
        <v>8.5502277268242626</v>
      </c>
      <c r="R203" s="279">
        <f>IF(R$89=0,0,R$89/NMM!R$10*1000)</f>
        <v>8.9238511650188368</v>
      </c>
      <c r="S203" s="279">
        <f>IF(S$89=0,0,S$89/NMM!S$10*1000)</f>
        <v>8.7359412952841335</v>
      </c>
      <c r="T203" s="279">
        <f>IF(T$89=0,0,T$89/NMM!T$10*1000)</f>
        <v>8.3437184181598578</v>
      </c>
      <c r="U203" s="279">
        <f>IF(U$89=0,0,U$89/NMM!U$10*1000)</f>
        <v>8.1887064055049166</v>
      </c>
      <c r="V203" s="279">
        <f>IF(V$89=0,0,V$89/NMM!V$10*1000)</f>
        <v>8.7530228182564382</v>
      </c>
      <c r="W203" s="279">
        <f>IF(W$89=0,0,W$89/NMM!W$10*1000)</f>
        <v>8.6165990702636872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448.04939625288051</v>
      </c>
      <c r="C205" s="322">
        <f t="shared" si="57"/>
        <v>443.11028472357759</v>
      </c>
      <c r="D205" s="322">
        <f t="shared" si="57"/>
        <v>411.05840245358883</v>
      </c>
      <c r="E205" s="322">
        <f t="shared" si="57"/>
        <v>370.56863328192782</v>
      </c>
      <c r="F205" s="322">
        <f t="shared" si="57"/>
        <v>376.37732334624087</v>
      </c>
      <c r="G205" s="322">
        <f t="shared" si="57"/>
        <v>354.23764850850358</v>
      </c>
      <c r="H205" s="322">
        <f t="shared" si="57"/>
        <v>384.37505907821804</v>
      </c>
      <c r="I205" s="322">
        <f t="shared" si="57"/>
        <v>374.17885992157176</v>
      </c>
      <c r="J205" s="322">
        <f t="shared" si="57"/>
        <v>369.45088229566699</v>
      </c>
      <c r="K205" s="322">
        <f t="shared" si="57"/>
        <v>377.29667515909347</v>
      </c>
      <c r="L205" s="322">
        <f t="shared" si="57"/>
        <v>371.4478974681258</v>
      </c>
      <c r="M205" s="322">
        <f t="shared" si="57"/>
        <v>365.79774935883518</v>
      </c>
      <c r="N205" s="322">
        <f t="shared" si="57"/>
        <v>358.77644859450817</v>
      </c>
      <c r="O205" s="322">
        <f t="shared" si="57"/>
        <v>327.0019388608722</v>
      </c>
      <c r="P205" s="322">
        <f t="shared" si="57"/>
        <v>329.30317965032151</v>
      </c>
      <c r="Q205" s="322">
        <f t="shared" si="57"/>
        <v>328.22259999459692</v>
      </c>
      <c r="R205" s="322">
        <f t="shared" si="57"/>
        <v>327.48663728137433</v>
      </c>
      <c r="S205" s="322">
        <f t="shared" si="57"/>
        <v>329.81744453789526</v>
      </c>
      <c r="T205" s="322">
        <f t="shared" si="57"/>
        <v>311.97211458370913</v>
      </c>
      <c r="U205" s="322">
        <f t="shared" si="57"/>
        <v>303.68791314311932</v>
      </c>
      <c r="V205" s="322">
        <f t="shared" si="57"/>
        <v>313.64949994786622</v>
      </c>
      <c r="W205" s="322">
        <f t="shared" si="57"/>
        <v>304.16865383426102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3.8297382309030548</v>
      </c>
      <c r="C210" s="277">
        <f>IF(C$104=0,0,C$104/NMM!C$11*1000)</f>
        <v>3.8114547002818107</v>
      </c>
      <c r="D210" s="277">
        <f>IF(D$104=0,0,D$104/NMM!D$11*1000)</f>
        <v>3.495224314778286</v>
      </c>
      <c r="E210" s="277">
        <f>IF(E$104=0,0,E$104/NMM!E$11*1000)</f>
        <v>3.2063208835172068</v>
      </c>
      <c r="F210" s="277">
        <f>IF(F$104=0,0,F$104/NMM!F$11*1000)</f>
        <v>3.2953507730592269</v>
      </c>
      <c r="G210" s="277">
        <f>IF(G$104=0,0,G$104/NMM!G$11*1000)</f>
        <v>3.1189856946740946</v>
      </c>
      <c r="H210" s="277">
        <f>IF(H$104=0,0,H$104/NMM!H$11*1000)</f>
        <v>3.3595009402101055</v>
      </c>
      <c r="I210" s="277">
        <f>IF(I$104=0,0,I$104/NMM!I$11*1000)</f>
        <v>3.2162357439299103</v>
      </c>
      <c r="J210" s="277">
        <f>IF(J$104=0,0,J$104/NMM!J$11*1000)</f>
        <v>3.1319641918946588</v>
      </c>
      <c r="K210" s="277">
        <f>IF(K$104=0,0,K$104/NMM!K$11*1000)</f>
        <v>3.2128388724454129</v>
      </c>
      <c r="L210" s="277">
        <f>IF(L$104=0,0,L$104/NMM!L$11*1000)</f>
        <v>3.2124598502306476</v>
      </c>
      <c r="M210" s="277">
        <f>IF(M$104=0,0,M$104/NMM!M$11*1000)</f>
        <v>3.1419427198141423</v>
      </c>
      <c r="N210" s="277">
        <f>IF(N$104=0,0,N$104/NMM!N$11*1000)</f>
        <v>3.0573814197803051</v>
      </c>
      <c r="O210" s="277">
        <f>IF(O$104=0,0,O$104/NMM!O$11*1000)</f>
        <v>2.7293935991883607</v>
      </c>
      <c r="P210" s="277">
        <f>IF(P$104=0,0,P$104/NMM!P$11*1000)</f>
        <v>2.7996698795664723</v>
      </c>
      <c r="Q210" s="277">
        <f>IF(Q$104=0,0,Q$104/NMM!Q$11*1000)</f>
        <v>2.9074947032446454</v>
      </c>
      <c r="R210" s="277">
        <f>IF(R$104=0,0,R$104/NMM!R$11*1000)</f>
        <v>2.853465089138965</v>
      </c>
      <c r="S210" s="277">
        <f>IF(S$104=0,0,S$104/NMM!S$11*1000)</f>
        <v>2.8461676894577588</v>
      </c>
      <c r="T210" s="277">
        <f>IF(T$104=0,0,T$104/NMM!T$11*1000)</f>
        <v>2.7135093484537109</v>
      </c>
      <c r="U210" s="277">
        <f>IF(U$104=0,0,U$104/NMM!U$11*1000)</f>
        <v>2.7165296238549317</v>
      </c>
      <c r="V210" s="277">
        <f>IF(V$104=0,0,V$104/NMM!V$11*1000)</f>
        <v>2.8264518870485582</v>
      </c>
      <c r="W210" s="277">
        <f>IF(W$104=0,0,W$104/NMM!W$11*1000)</f>
        <v>2.7142303093887015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409.93837458305313</v>
      </c>
      <c r="C211" s="278">
        <f>IF(C$110=0,0,C$110/NMM!C$11*1000)</f>
        <v>405.3972963237868</v>
      </c>
      <c r="D211" s="278">
        <f>IF(D$110=0,0,D$110/NMM!D$11*1000)</f>
        <v>376.11074559393177</v>
      </c>
      <c r="E211" s="278">
        <f>IF(E$110=0,0,E$110/NMM!E$11*1000)</f>
        <v>339.01225780563186</v>
      </c>
      <c r="F211" s="278">
        <f>IF(F$110=0,0,F$110/NMM!F$11*1000)</f>
        <v>344.29052082905042</v>
      </c>
      <c r="G211" s="278">
        <f>IF(G$110=0,0,G$110/NMM!G$11*1000)</f>
        <v>324.02216183002685</v>
      </c>
      <c r="H211" s="278">
        <f>IF(H$110=0,0,H$110/NMM!H$11*1000)</f>
        <v>351.61185637179125</v>
      </c>
      <c r="I211" s="278">
        <f>IF(I$110=0,0,I$110/NMM!I$11*1000)</f>
        <v>342.33472661608971</v>
      </c>
      <c r="J211" s="278">
        <f>IF(J$110=0,0,J$110/NMM!J$11*1000)</f>
        <v>338.04938425091831</v>
      </c>
      <c r="K211" s="278">
        <f>IF(K$110=0,0,K$110/NMM!K$11*1000)</f>
        <v>345.21506879723569</v>
      </c>
      <c r="L211" s="278">
        <f>IF(L$110=0,0,L$110/NMM!L$11*1000)</f>
        <v>339.81800227645681</v>
      </c>
      <c r="M211" s="278">
        <f>IF(M$110=0,0,M$110/NMM!M$11*1000)</f>
        <v>334.66896212718063</v>
      </c>
      <c r="N211" s="278">
        <f>IF(N$110=0,0,N$110/NMM!N$11*1000)</f>
        <v>328.2675441585103</v>
      </c>
      <c r="O211" s="278">
        <f>IF(O$110=0,0,O$110/NMM!O$11*1000)</f>
        <v>299.24781068537828</v>
      </c>
      <c r="P211" s="278">
        <f>IF(P$110=0,0,P$110/NMM!P$11*1000)</f>
        <v>301.30660738220496</v>
      </c>
      <c r="Q211" s="278">
        <f>IF(Q$110=0,0,Q$110/NMM!Q$11*1000)</f>
        <v>300.20991435695061</v>
      </c>
      <c r="R211" s="278">
        <f>IF(R$110=0,0,R$110/NMM!R$11*1000)</f>
        <v>299.58060734367893</v>
      </c>
      <c r="S211" s="278">
        <f>IF(S$110=0,0,S$110/NMM!S$11*1000)</f>
        <v>301.73827597688728</v>
      </c>
      <c r="T211" s="278">
        <f>IF(T$110=0,0,T$110/NMM!T$11*1000)</f>
        <v>285.39252522158864</v>
      </c>
      <c r="U211" s="278">
        <f>IF(U$110=0,0,U$110/NMM!U$11*1000)</f>
        <v>277.74484430807388</v>
      </c>
      <c r="V211" s="278">
        <f>IF(V$110=0,0,V$110/NMM!V$11*1000)</f>
        <v>286.83623699223563</v>
      </c>
      <c r="W211" s="278">
        <f>IF(W$110=0,0,W$110/NMM!W$11*1000)</f>
        <v>278.19060718952591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34.281283438924312</v>
      </c>
      <c r="C213" s="278">
        <f>IF(C$119=0,0,C$119/NMM!C$11*1000)</f>
        <v>33.90153369950901</v>
      </c>
      <c r="D213" s="278">
        <f>IF(D$119=0,0,D$119/NMM!D$11*1000)</f>
        <v>31.452432544878789</v>
      </c>
      <c r="E213" s="278">
        <f>IF(E$119=0,0,E$119/NMM!E$11*1000)</f>
        <v>28.350054592778765</v>
      </c>
      <c r="F213" s="278">
        <f>IF(F$119=0,0,F$119/NMM!F$11*1000)</f>
        <v>28.791451744131201</v>
      </c>
      <c r="G213" s="278">
        <f>IF(G$119=0,0,G$119/NMM!G$11*1000)</f>
        <v>27.096500983802652</v>
      </c>
      <c r="H213" s="278">
        <f>IF(H$119=0,0,H$119/NMM!H$11*1000)</f>
        <v>29.403701766216692</v>
      </c>
      <c r="I213" s="278">
        <f>IF(I$119=0,0,I$119/NMM!I$11*1000)</f>
        <v>28.627897561552146</v>
      </c>
      <c r="J213" s="278">
        <f>IF(J$119=0,0,J$119/NMM!J$11*1000)</f>
        <v>28.269533852853996</v>
      </c>
      <c r="K213" s="278">
        <f>IF(K$119=0,0,K$119/NMM!K$11*1000)</f>
        <v>28.868767489412367</v>
      </c>
      <c r="L213" s="278">
        <f>IF(L$119=0,0,L$119/NMM!L$11*1000)</f>
        <v>28.417435341438349</v>
      </c>
      <c r="M213" s="278">
        <f>IF(M$119=0,0,M$119/NMM!M$11*1000)</f>
        <v>27.986844511840399</v>
      </c>
      <c r="N213" s="278">
        <f>IF(N$119=0,0,N$119/NMM!N$11*1000)</f>
        <v>27.451523016217546</v>
      </c>
      <c r="O213" s="278">
        <f>IF(O$119=0,0,O$119/NMM!O$11*1000)</f>
        <v>25.024734576305519</v>
      </c>
      <c r="P213" s="278">
        <f>IF(P$119=0,0,P$119/NMM!P$11*1000)</f>
        <v>25.196902388550061</v>
      </c>
      <c r="Q213" s="278">
        <f>IF(Q$119=0,0,Q$119/NMM!Q$11*1000)</f>
        <v>25.105190934401662</v>
      </c>
      <c r="R213" s="278">
        <f>IF(R$119=0,0,R$119/NMM!R$11*1000)</f>
        <v>25.052564848556408</v>
      </c>
      <c r="S213" s="278">
        <f>IF(S$119=0,0,S$119/NMM!S$11*1000)</f>
        <v>25.233000871550168</v>
      </c>
      <c r="T213" s="278">
        <f>IF(T$119=0,0,T$119/NMM!T$11*1000)</f>
        <v>23.866080013666739</v>
      </c>
      <c r="U213" s="278">
        <f>IF(U$119=0,0,U$119/NMM!U$11*1000)</f>
        <v>23.226539211190499</v>
      </c>
      <c r="V213" s="278">
        <f>IF(V$119=0,0,V$119/NMM!V$11*1000)</f>
        <v>23.986811068582018</v>
      </c>
      <c r="W213" s="278">
        <f>IF(W$119=0,0,W$119/NMM!W$11*1000)</f>
        <v>23.26381633534643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NL: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5116.6738452963082</v>
      </c>
      <c r="C3" s="205">
        <f t="shared" si="0"/>
        <v>5174.1001564945227</v>
      </c>
      <c r="D3" s="205">
        <f t="shared" si="0"/>
        <v>4883.6990521884345</v>
      </c>
      <c r="E3" s="205">
        <f t="shared" si="0"/>
        <v>4512.541873395573</v>
      </c>
      <c r="F3" s="205">
        <f t="shared" si="0"/>
        <v>4535.7627447179693</v>
      </c>
      <c r="G3" s="205">
        <f t="shared" si="0"/>
        <v>4504.0406527724917</v>
      </c>
      <c r="H3" s="205">
        <f t="shared" si="0"/>
        <v>4368.7624205629927</v>
      </c>
      <c r="I3" s="205">
        <f t="shared" si="0"/>
        <v>4498.2957763032764</v>
      </c>
      <c r="J3" s="205">
        <f t="shared" si="0"/>
        <v>4261.6845893133595</v>
      </c>
      <c r="K3" s="205">
        <f t="shared" si="0"/>
        <v>3978.2737878045482</v>
      </c>
      <c r="L3" s="205">
        <f t="shared" si="0"/>
        <v>3634.9910547161812</v>
      </c>
      <c r="M3" s="205">
        <f t="shared" si="0"/>
        <v>3580.7211002354115</v>
      </c>
      <c r="N3" s="205">
        <f t="shared" si="0"/>
        <v>3256.5705861420365</v>
      </c>
      <c r="O3" s="205">
        <f t="shared" si="0"/>
        <v>3217.4317116534676</v>
      </c>
      <c r="P3" s="205">
        <f t="shared" si="0"/>
        <v>3229.7133629390401</v>
      </c>
      <c r="Q3" s="205">
        <f t="shared" si="0"/>
        <v>3057.0000000000005</v>
      </c>
      <c r="R3" s="205">
        <f t="shared" si="0"/>
        <v>3081.3414305800698</v>
      </c>
      <c r="S3" s="205">
        <f t="shared" si="0"/>
        <v>3082.8326602974485</v>
      </c>
      <c r="T3" s="205">
        <f t="shared" si="0"/>
        <v>3193.8241182812262</v>
      </c>
      <c r="U3" s="205">
        <f t="shared" si="0"/>
        <v>3222.7497044640013</v>
      </c>
      <c r="V3" s="205">
        <f t="shared" si="0"/>
        <v>3089.9677208729154</v>
      </c>
      <c r="W3" s="205">
        <f t="shared" si="0"/>
        <v>2689.7895767286054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1779.8778788416223</v>
      </c>
      <c r="C4" s="243">
        <f t="shared" si="1"/>
        <v>1950.0684663536779</v>
      </c>
      <c r="D4" s="243">
        <f t="shared" si="1"/>
        <v>1970.8836049765991</v>
      </c>
      <c r="E4" s="243">
        <f t="shared" si="1"/>
        <v>1891.3536474461546</v>
      </c>
      <c r="F4" s="243">
        <f t="shared" si="1"/>
        <v>1934.9395117612848</v>
      </c>
      <c r="G4" s="243">
        <f t="shared" si="1"/>
        <v>1825.569161200779</v>
      </c>
      <c r="H4" s="243">
        <f t="shared" si="1"/>
        <v>1851.8922932453975</v>
      </c>
      <c r="I4" s="243">
        <f t="shared" si="1"/>
        <v>1952.1107798826808</v>
      </c>
      <c r="J4" s="243">
        <f t="shared" si="1"/>
        <v>1810.7452194652499</v>
      </c>
      <c r="K4" s="243">
        <f t="shared" si="1"/>
        <v>1657.6140782518949</v>
      </c>
      <c r="L4" s="243">
        <f t="shared" si="1"/>
        <v>1620.4924559716233</v>
      </c>
      <c r="M4" s="243">
        <f t="shared" si="1"/>
        <v>1629.2900507991574</v>
      </c>
      <c r="N4" s="243">
        <f t="shared" si="1"/>
        <v>1441.7162320166742</v>
      </c>
      <c r="O4" s="243">
        <f t="shared" si="1"/>
        <v>1515.2739615322455</v>
      </c>
      <c r="P4" s="243">
        <f t="shared" si="1"/>
        <v>1668.3488090431979</v>
      </c>
      <c r="Q4" s="243">
        <f t="shared" si="1"/>
        <v>1607.0000000000005</v>
      </c>
      <c r="R4" s="243">
        <f t="shared" si="1"/>
        <v>1682.2728133943619</v>
      </c>
      <c r="S4" s="243">
        <f t="shared" si="1"/>
        <v>1733.4777898158175</v>
      </c>
      <c r="T4" s="243">
        <f t="shared" si="1"/>
        <v>1883.7594332357924</v>
      </c>
      <c r="U4" s="243">
        <f t="shared" si="1"/>
        <v>2043.4203366295762</v>
      </c>
      <c r="V4" s="243">
        <f t="shared" si="1"/>
        <v>2004.8004855663562</v>
      </c>
      <c r="W4" s="243">
        <f t="shared" si="1"/>
        <v>1593.2175990372446</v>
      </c>
      <c r="DA4" s="83"/>
    </row>
    <row r="5" spans="1:105" ht="12" customHeight="1" x14ac:dyDescent="0.25">
      <c r="A5" s="99" t="s">
        <v>52</v>
      </c>
      <c r="B5" s="284">
        <v>12.803735789539379</v>
      </c>
      <c r="C5" s="284">
        <v>13.924318554638001</v>
      </c>
      <c r="D5" s="284">
        <v>12.16405267706307</v>
      </c>
      <c r="E5" s="284">
        <v>12.292472691890589</v>
      </c>
      <c r="F5" s="284">
        <v>11.649976174685991</v>
      </c>
      <c r="G5" s="284">
        <v>10.769382036794941</v>
      </c>
      <c r="H5" s="284">
        <v>17.0375490467815</v>
      </c>
      <c r="I5" s="284">
        <v>14.769681547945851</v>
      </c>
      <c r="J5" s="284">
        <v>15.0688569936428</v>
      </c>
      <c r="K5" s="284">
        <v>8.0794492057990102</v>
      </c>
      <c r="L5" s="284">
        <v>9.71270455351031</v>
      </c>
      <c r="M5" s="284">
        <v>3.628470670542435</v>
      </c>
      <c r="N5" s="284">
        <v>3.697478294416185</v>
      </c>
      <c r="O5" s="284">
        <v>4.0189004774204591</v>
      </c>
      <c r="P5" s="284">
        <v>4.7616091588817619</v>
      </c>
      <c r="Q5" s="284">
        <v>4.8203238459763558</v>
      </c>
      <c r="R5" s="284">
        <v>3.291674758007995</v>
      </c>
      <c r="S5" s="284">
        <v>3.9114842615966152</v>
      </c>
      <c r="T5" s="284">
        <v>4.2097725382613662</v>
      </c>
      <c r="U5" s="284">
        <v>4.2992104846073094</v>
      </c>
      <c r="V5" s="284">
        <v>4.6518009510820999</v>
      </c>
      <c r="W5" s="284">
        <v>3.6059979302265202</v>
      </c>
      <c r="DA5" s="94" t="s">
        <v>1812</v>
      </c>
    </row>
    <row r="6" spans="1:105" ht="12" customHeight="1" x14ac:dyDescent="0.25">
      <c r="A6" s="99" t="s">
        <v>59</v>
      </c>
      <c r="B6" s="284">
        <v>1767.0741430520829</v>
      </c>
      <c r="C6" s="284">
        <v>1936.14414779904</v>
      </c>
      <c r="D6" s="284">
        <v>1958.719552299536</v>
      </c>
      <c r="E6" s="284">
        <v>1879.0611747542639</v>
      </c>
      <c r="F6" s="284">
        <v>1923.289535586599</v>
      </c>
      <c r="G6" s="284">
        <v>1814.7997791639841</v>
      </c>
      <c r="H6" s="284">
        <v>1834.8547441986159</v>
      </c>
      <c r="I6" s="284">
        <v>1937.3410983347351</v>
      </c>
      <c r="J6" s="284">
        <v>1795.676362471607</v>
      </c>
      <c r="K6" s="284">
        <v>1649.5346290460959</v>
      </c>
      <c r="L6" s="284">
        <v>1610.7797514181129</v>
      </c>
      <c r="M6" s="284">
        <v>1625.661580128615</v>
      </c>
      <c r="N6" s="284">
        <v>1438.018753722258</v>
      </c>
      <c r="O6" s="284">
        <v>1511.2550610548251</v>
      </c>
      <c r="P6" s="284">
        <v>1663.5871998843161</v>
      </c>
      <c r="Q6" s="284">
        <v>1602.179676154024</v>
      </c>
      <c r="R6" s="284">
        <v>1678.981138636354</v>
      </c>
      <c r="S6" s="284">
        <v>1729.5663055542209</v>
      </c>
      <c r="T6" s="284">
        <v>1879.549660697531</v>
      </c>
      <c r="U6" s="284">
        <v>2039.1211261449689</v>
      </c>
      <c r="V6" s="284">
        <v>2000.1486846152741</v>
      </c>
      <c r="W6" s="284">
        <v>1589.611601107018</v>
      </c>
      <c r="DA6" s="94" t="s">
        <v>1813</v>
      </c>
    </row>
    <row r="7" spans="1:105" ht="12" customHeight="1" x14ac:dyDescent="0.25">
      <c r="A7" s="49" t="s">
        <v>60</v>
      </c>
      <c r="B7" s="244">
        <v>3336.7959664546861</v>
      </c>
      <c r="C7" s="244">
        <v>3224.0316901408451</v>
      </c>
      <c r="D7" s="244">
        <v>2912.8154472118349</v>
      </c>
      <c r="E7" s="244">
        <v>2621.1882259494182</v>
      </c>
      <c r="F7" s="244">
        <v>2600.823232956684</v>
      </c>
      <c r="G7" s="244">
        <v>2678.4714915717132</v>
      </c>
      <c r="H7" s="244">
        <v>2516.8701273175948</v>
      </c>
      <c r="I7" s="244">
        <v>2546.1849964205958</v>
      </c>
      <c r="J7" s="244">
        <v>2450.9393698481099</v>
      </c>
      <c r="K7" s="244">
        <v>2320.6597095526531</v>
      </c>
      <c r="L7" s="244">
        <v>2014.498598744558</v>
      </c>
      <c r="M7" s="244">
        <v>1951.4310494362539</v>
      </c>
      <c r="N7" s="244">
        <v>1814.8543541253621</v>
      </c>
      <c r="O7" s="244">
        <v>1702.1577501212221</v>
      </c>
      <c r="P7" s="244">
        <v>1561.3645538958419</v>
      </c>
      <c r="Q7" s="244">
        <v>1450</v>
      </c>
      <c r="R7" s="244">
        <v>1399.068617185708</v>
      </c>
      <c r="S7" s="244">
        <v>1349.354870481631</v>
      </c>
      <c r="T7" s="244">
        <v>1310.0646850454341</v>
      </c>
      <c r="U7" s="244">
        <v>1179.3293678344251</v>
      </c>
      <c r="V7" s="244">
        <v>1085.167235306559</v>
      </c>
      <c r="W7" s="244">
        <v>1096.5719776913611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137</v>
      </c>
      <c r="C10" s="243">
        <v>129.5</v>
      </c>
      <c r="D10" s="243">
        <v>118</v>
      </c>
      <c r="E10" s="243">
        <v>124</v>
      </c>
      <c r="F10" s="243">
        <v>119</v>
      </c>
      <c r="G10" s="243">
        <v>117</v>
      </c>
      <c r="H10" s="243">
        <v>177</v>
      </c>
      <c r="I10" s="243">
        <v>139.38</v>
      </c>
      <c r="J10" s="243">
        <v>141.56</v>
      </c>
      <c r="K10" s="243">
        <v>71.510000000000005</v>
      </c>
      <c r="L10" s="243">
        <v>96.86</v>
      </c>
      <c r="M10" s="243">
        <v>34</v>
      </c>
      <c r="N10" s="243">
        <v>39.4</v>
      </c>
      <c r="O10" s="243">
        <v>40.6</v>
      </c>
      <c r="P10" s="243">
        <v>44</v>
      </c>
      <c r="Q10" s="243">
        <v>44.2</v>
      </c>
      <c r="R10" s="243">
        <v>29</v>
      </c>
      <c r="S10" s="243">
        <v>37.4</v>
      </c>
      <c r="T10" s="243">
        <v>37</v>
      </c>
      <c r="U10" s="243">
        <v>33.82</v>
      </c>
      <c r="V10" s="243">
        <v>37</v>
      </c>
      <c r="W10" s="243">
        <v>37</v>
      </c>
      <c r="DA10" s="83" t="s">
        <v>1816</v>
      </c>
    </row>
    <row r="11" spans="1:105" ht="12" customHeight="1" x14ac:dyDescent="0.25">
      <c r="A11" s="107" t="s">
        <v>1817</v>
      </c>
      <c r="B11" s="284">
        <v>3333</v>
      </c>
      <c r="C11" s="284">
        <v>3174</v>
      </c>
      <c r="D11" s="284">
        <v>3346</v>
      </c>
      <c r="E11" s="284">
        <v>3339</v>
      </c>
      <c r="F11" s="284">
        <v>3459</v>
      </c>
      <c r="G11" s="284">
        <v>3471</v>
      </c>
      <c r="H11" s="284">
        <v>3367</v>
      </c>
      <c r="I11" s="284">
        <v>3224</v>
      </c>
      <c r="J11" s="284">
        <v>2977</v>
      </c>
      <c r="K11" s="284">
        <v>2609</v>
      </c>
      <c r="L11" s="284">
        <v>2859</v>
      </c>
      <c r="M11" s="284">
        <v>2748</v>
      </c>
      <c r="N11" s="284">
        <v>2761</v>
      </c>
      <c r="O11" s="284">
        <v>2750</v>
      </c>
      <c r="P11" s="284">
        <v>2767</v>
      </c>
      <c r="Q11" s="284">
        <v>2643</v>
      </c>
      <c r="R11" s="284">
        <v>2671</v>
      </c>
      <c r="S11" s="284">
        <v>2983</v>
      </c>
      <c r="T11" s="284">
        <v>2980</v>
      </c>
      <c r="U11" s="284">
        <v>2895</v>
      </c>
      <c r="V11" s="284">
        <v>2869</v>
      </c>
      <c r="W11" s="284">
        <v>2942</v>
      </c>
      <c r="DA11" s="94" t="s">
        <v>1818</v>
      </c>
    </row>
    <row r="12" spans="1:105" ht="12" customHeight="1" x14ac:dyDescent="0.25">
      <c r="A12" s="49" t="s">
        <v>1819</v>
      </c>
      <c r="B12" s="244">
        <v>660.95238095238119</v>
      </c>
      <c r="C12" s="244">
        <v>629.2380952380953</v>
      </c>
      <c r="D12" s="244">
        <v>635.40828402366867</v>
      </c>
      <c r="E12" s="244">
        <v>635.22485207100613</v>
      </c>
      <c r="F12" s="244">
        <v>641.33962264150944</v>
      </c>
      <c r="G12" s="244">
        <v>643.13207547169839</v>
      </c>
      <c r="H12" s="244">
        <v>625.41176470588255</v>
      </c>
      <c r="I12" s="244">
        <v>612.24647754137129</v>
      </c>
      <c r="J12" s="244">
        <v>594.01142857142872</v>
      </c>
      <c r="K12" s="244">
        <v>487.94153664302621</v>
      </c>
      <c r="L12" s="244">
        <v>521.62235294117659</v>
      </c>
      <c r="M12" s="244">
        <v>490.94117647058829</v>
      </c>
      <c r="N12" s="244">
        <v>494.18823529411782</v>
      </c>
      <c r="O12" s="244">
        <v>492.4588235294118</v>
      </c>
      <c r="P12" s="244">
        <v>457.60465116279067</v>
      </c>
      <c r="Q12" s="244">
        <v>474.21176470588227</v>
      </c>
      <c r="R12" s="244">
        <v>533.53293413173662</v>
      </c>
      <c r="S12" s="244">
        <v>491.69302325581401</v>
      </c>
      <c r="T12" s="244">
        <v>491.13953488372101</v>
      </c>
      <c r="U12" s="244">
        <v>361.98898876404479</v>
      </c>
      <c r="V12" s="244">
        <v>377.61581920903961</v>
      </c>
      <c r="W12" s="244">
        <v>368.19101123595499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152.2222222222222</v>
      </c>
      <c r="C15" s="243">
        <v>152.2222222222222</v>
      </c>
      <c r="D15" s="243">
        <v>139.96552620308969</v>
      </c>
      <c r="E15" s="243">
        <v>139.96552620308969</v>
      </c>
      <c r="F15" s="243">
        <v>127.7088301839572</v>
      </c>
      <c r="G15" s="243">
        <v>127.7088301839572</v>
      </c>
      <c r="H15" s="243">
        <v>188.9923102796198</v>
      </c>
      <c r="I15" s="243">
        <v>176.7356142604873</v>
      </c>
      <c r="J15" s="243">
        <v>176.7356142604873</v>
      </c>
      <c r="K15" s="243">
        <v>164.47891824135479</v>
      </c>
      <c r="L15" s="243">
        <v>164.47891824135479</v>
      </c>
      <c r="M15" s="243">
        <v>152.2222222222222</v>
      </c>
      <c r="N15" s="243">
        <v>152.2222222222222</v>
      </c>
      <c r="O15" s="243">
        <v>152.2222222222222</v>
      </c>
      <c r="P15" s="243">
        <v>139.96552620308969</v>
      </c>
      <c r="Q15" s="243">
        <v>139.96552620308969</v>
      </c>
      <c r="R15" s="243">
        <v>127.7088301839572</v>
      </c>
      <c r="S15" s="243">
        <v>127.7088301839572</v>
      </c>
      <c r="T15" s="243">
        <v>127.7088301839572</v>
      </c>
      <c r="U15" s="243">
        <v>115.4521341648246</v>
      </c>
      <c r="V15" s="243">
        <v>115.4521341648246</v>
      </c>
      <c r="W15" s="243">
        <v>103.19543814569209</v>
      </c>
      <c r="DA15" s="83" t="s">
        <v>1821</v>
      </c>
    </row>
    <row r="16" spans="1:105" ht="12" customHeight="1" x14ac:dyDescent="0.25">
      <c r="A16" s="107" t="s">
        <v>1817</v>
      </c>
      <c r="B16" s="284">
        <v>3508.4210526315792</v>
      </c>
      <c r="C16" s="284">
        <v>3508.4210526315792</v>
      </c>
      <c r="D16" s="284">
        <v>3860.9903557206599</v>
      </c>
      <c r="E16" s="284">
        <v>3860.9903557206599</v>
      </c>
      <c r="F16" s="284">
        <v>3860.9903557206599</v>
      </c>
      <c r="G16" s="284">
        <v>3860.9903557206599</v>
      </c>
      <c r="H16" s="284">
        <v>3860.9903557206599</v>
      </c>
      <c r="I16" s="284">
        <v>3508.4210526315792</v>
      </c>
      <c r="J16" s="284">
        <v>3508.4210526315792</v>
      </c>
      <c r="K16" s="284">
        <v>3508.4210526315792</v>
      </c>
      <c r="L16" s="284">
        <v>3155.8517495424981</v>
      </c>
      <c r="M16" s="284">
        <v>3155.8517495424981</v>
      </c>
      <c r="N16" s="284">
        <v>3155.8517495424981</v>
      </c>
      <c r="O16" s="284">
        <v>3155.8517495424981</v>
      </c>
      <c r="P16" s="284">
        <v>3155.8517495424981</v>
      </c>
      <c r="Q16" s="284">
        <v>3155.8517495424981</v>
      </c>
      <c r="R16" s="284">
        <v>3155.8517495424981</v>
      </c>
      <c r="S16" s="284">
        <v>3155.8517495424981</v>
      </c>
      <c r="T16" s="284">
        <v>3155.8517495424981</v>
      </c>
      <c r="U16" s="284">
        <v>3155.8517495424981</v>
      </c>
      <c r="V16" s="284">
        <v>3155.8517495424981</v>
      </c>
      <c r="W16" s="284">
        <v>3155.8517495424981</v>
      </c>
      <c r="DA16" s="94" t="s">
        <v>1822</v>
      </c>
    </row>
    <row r="17" spans="1:105" ht="12" customHeight="1" x14ac:dyDescent="0.25">
      <c r="A17" s="49" t="s">
        <v>1819</v>
      </c>
      <c r="B17" s="244">
        <v>734.39153439153461</v>
      </c>
      <c r="C17" s="244">
        <v>668.39809519271125</v>
      </c>
      <c r="D17" s="244">
        <v>734.39153439153461</v>
      </c>
      <c r="E17" s="244">
        <v>734.39153439153461</v>
      </c>
      <c r="F17" s="244">
        <v>734.39153439153461</v>
      </c>
      <c r="G17" s="244">
        <v>734.39153439153461</v>
      </c>
      <c r="H17" s="244">
        <v>668.39809519271125</v>
      </c>
      <c r="I17" s="244">
        <v>668.39809519271125</v>
      </c>
      <c r="J17" s="244">
        <v>668.39809519271125</v>
      </c>
      <c r="K17" s="244">
        <v>668.39809519271125</v>
      </c>
      <c r="L17" s="244">
        <v>602.4046559938879</v>
      </c>
      <c r="M17" s="244">
        <v>536.41121679506455</v>
      </c>
      <c r="N17" s="244">
        <v>536.41121679506455</v>
      </c>
      <c r="O17" s="244">
        <v>536.41121679506455</v>
      </c>
      <c r="P17" s="244">
        <v>536.41121679506455</v>
      </c>
      <c r="Q17" s="244">
        <v>536.41121679506455</v>
      </c>
      <c r="R17" s="244">
        <v>602.4046559938879</v>
      </c>
      <c r="S17" s="244">
        <v>536.41121679506455</v>
      </c>
      <c r="T17" s="244">
        <v>536.41121679506455</v>
      </c>
      <c r="U17" s="244">
        <v>470.41777759624108</v>
      </c>
      <c r="V17" s="244">
        <v>404.42433839741773</v>
      </c>
      <c r="W17" s="244">
        <v>404.42433839741773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0</v>
      </c>
      <c r="F19" s="243">
        <v>0</v>
      </c>
      <c r="G19" s="243">
        <v>0</v>
      </c>
      <c r="H19" s="243">
        <v>61.283480095662661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352.56930308908102</v>
      </c>
      <c r="D20" s="284">
        <v>352.56930308908102</v>
      </c>
      <c r="E20" s="284">
        <v>0</v>
      </c>
      <c r="F20" s="284">
        <v>352.56930308908102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352.56930308908102</v>
      </c>
      <c r="P20" s="284">
        <v>0</v>
      </c>
      <c r="Q20" s="284">
        <v>0</v>
      </c>
      <c r="R20" s="284">
        <v>352.56930308908102</v>
      </c>
      <c r="S20" s="284">
        <v>0</v>
      </c>
      <c r="T20" s="284">
        <v>0</v>
      </c>
      <c r="U20" s="284">
        <v>352.56930308908102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0</v>
      </c>
      <c r="D21" s="244">
        <v>131.98687839764679</v>
      </c>
      <c r="E21" s="244">
        <v>0</v>
      </c>
      <c r="F21" s="244">
        <v>65.993439198823395</v>
      </c>
      <c r="G21" s="244">
        <v>0</v>
      </c>
      <c r="H21" s="244">
        <v>0</v>
      </c>
      <c r="I21" s="244">
        <v>0</v>
      </c>
      <c r="J21" s="244">
        <v>65.993439198823395</v>
      </c>
      <c r="K21" s="244">
        <v>0</v>
      </c>
      <c r="L21" s="244">
        <v>0</v>
      </c>
      <c r="M21" s="244">
        <v>0</v>
      </c>
      <c r="N21" s="244">
        <v>0</v>
      </c>
      <c r="O21" s="244">
        <v>65.993439198823395</v>
      </c>
      <c r="P21" s="244">
        <v>0</v>
      </c>
      <c r="Q21" s="244">
        <v>65.993439198823395</v>
      </c>
      <c r="R21" s="244">
        <v>65.993439198823395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12.256696019132505</v>
      </c>
      <c r="E23" s="243">
        <f t="shared" si="2"/>
        <v>0</v>
      </c>
      <c r="F23" s="243">
        <f t="shared" si="2"/>
        <v>12.256696019132491</v>
      </c>
      <c r="G23" s="243">
        <f t="shared" si="2"/>
        <v>0</v>
      </c>
      <c r="H23" s="243">
        <f t="shared" si="2"/>
        <v>0</v>
      </c>
      <c r="I23" s="243">
        <f t="shared" si="2"/>
        <v>12.256696019132505</v>
      </c>
      <c r="J23" s="243">
        <f t="shared" si="2"/>
        <v>0</v>
      </c>
      <c r="K23" s="243">
        <f t="shared" si="2"/>
        <v>12.256696019132505</v>
      </c>
      <c r="L23" s="243">
        <f t="shared" si="2"/>
        <v>0</v>
      </c>
      <c r="M23" s="243">
        <f t="shared" si="2"/>
        <v>12.25669601913259</v>
      </c>
      <c r="N23" s="243">
        <f t="shared" si="2"/>
        <v>0</v>
      </c>
      <c r="O23" s="243">
        <f t="shared" si="2"/>
        <v>0</v>
      </c>
      <c r="P23" s="243">
        <f t="shared" si="2"/>
        <v>12.256696019132505</v>
      </c>
      <c r="Q23" s="243">
        <f t="shared" si="2"/>
        <v>0</v>
      </c>
      <c r="R23" s="243">
        <f t="shared" si="2"/>
        <v>12.256696019132491</v>
      </c>
      <c r="S23" s="243">
        <f t="shared" si="2"/>
        <v>0</v>
      </c>
      <c r="T23" s="243">
        <f t="shared" si="2"/>
        <v>0</v>
      </c>
      <c r="U23" s="243">
        <f t="shared" si="2"/>
        <v>12.256696019132605</v>
      </c>
      <c r="V23" s="243">
        <f t="shared" si="2"/>
        <v>0</v>
      </c>
      <c r="W23" s="243">
        <f t="shared" si="2"/>
        <v>12.256696019132505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352.56930308908113</v>
      </c>
      <c r="D24" s="284">
        <f t="shared" si="3"/>
        <v>0</v>
      </c>
      <c r="E24" s="284">
        <f t="shared" si="3"/>
        <v>0</v>
      </c>
      <c r="F24" s="284">
        <f t="shared" si="3"/>
        <v>352.56930308908068</v>
      </c>
      <c r="G24" s="284">
        <f t="shared" si="3"/>
        <v>0</v>
      </c>
      <c r="H24" s="284">
        <f t="shared" si="3"/>
        <v>0</v>
      </c>
      <c r="I24" s="284">
        <f t="shared" si="3"/>
        <v>352.56930308908068</v>
      </c>
      <c r="J24" s="284">
        <f t="shared" si="3"/>
        <v>0</v>
      </c>
      <c r="K24" s="284">
        <f t="shared" si="3"/>
        <v>0</v>
      </c>
      <c r="L24" s="284">
        <f t="shared" si="3"/>
        <v>352.56930308908113</v>
      </c>
      <c r="M24" s="284">
        <f t="shared" si="3"/>
        <v>0</v>
      </c>
      <c r="N24" s="284">
        <f t="shared" si="3"/>
        <v>0</v>
      </c>
      <c r="O24" s="284">
        <f t="shared" si="3"/>
        <v>352.56930308908113</v>
      </c>
      <c r="P24" s="284">
        <f t="shared" si="3"/>
        <v>0</v>
      </c>
      <c r="Q24" s="284">
        <f t="shared" si="3"/>
        <v>0</v>
      </c>
      <c r="R24" s="284">
        <f t="shared" si="3"/>
        <v>352.56930308908113</v>
      </c>
      <c r="S24" s="284">
        <f t="shared" si="3"/>
        <v>0</v>
      </c>
      <c r="T24" s="284">
        <f t="shared" si="3"/>
        <v>0</v>
      </c>
      <c r="U24" s="284">
        <f t="shared" si="3"/>
        <v>352.56930308908113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65.993439198823353</v>
      </c>
      <c r="D25" s="244">
        <f t="shared" si="4"/>
        <v>65.993439198823467</v>
      </c>
      <c r="E25" s="244">
        <f t="shared" si="4"/>
        <v>0</v>
      </c>
      <c r="F25" s="244">
        <f t="shared" si="4"/>
        <v>65.993439198823353</v>
      </c>
      <c r="G25" s="244">
        <f t="shared" si="4"/>
        <v>0</v>
      </c>
      <c r="H25" s="244">
        <f t="shared" si="4"/>
        <v>65.993439198823353</v>
      </c>
      <c r="I25" s="244">
        <f t="shared" si="4"/>
        <v>0</v>
      </c>
      <c r="J25" s="244">
        <f t="shared" si="4"/>
        <v>65.993439198823353</v>
      </c>
      <c r="K25" s="244">
        <f t="shared" si="4"/>
        <v>0</v>
      </c>
      <c r="L25" s="244">
        <f t="shared" si="4"/>
        <v>65.993439198823353</v>
      </c>
      <c r="M25" s="244">
        <f t="shared" si="4"/>
        <v>65.993439198823353</v>
      </c>
      <c r="N25" s="244">
        <f t="shared" si="4"/>
        <v>0</v>
      </c>
      <c r="O25" s="244">
        <f t="shared" si="4"/>
        <v>65.993439198823353</v>
      </c>
      <c r="P25" s="244">
        <f t="shared" si="4"/>
        <v>0</v>
      </c>
      <c r="Q25" s="244">
        <f t="shared" si="4"/>
        <v>65.993439198823353</v>
      </c>
      <c r="R25" s="244">
        <f t="shared" si="4"/>
        <v>0</v>
      </c>
      <c r="S25" s="244">
        <f t="shared" si="4"/>
        <v>65.993439198823353</v>
      </c>
      <c r="T25" s="244">
        <f t="shared" si="4"/>
        <v>0</v>
      </c>
      <c r="U25" s="244">
        <f t="shared" si="4"/>
        <v>65.993439198823467</v>
      </c>
      <c r="V25" s="244">
        <f t="shared" si="4"/>
        <v>65.993439198823353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15.2222222222222</v>
      </c>
      <c r="C27" s="243">
        <f t="shared" si="5"/>
        <v>22.7222222222222</v>
      </c>
      <c r="D27" s="243">
        <f t="shared" si="5"/>
        <v>21.965526203089695</v>
      </c>
      <c r="E27" s="243">
        <f t="shared" si="5"/>
        <v>15.965526203089695</v>
      </c>
      <c r="F27" s="243">
        <f t="shared" si="5"/>
        <v>8.708830183957204</v>
      </c>
      <c r="G27" s="243">
        <f t="shared" si="5"/>
        <v>10.708830183957204</v>
      </c>
      <c r="H27" s="243">
        <f t="shared" si="5"/>
        <v>11.992310279619801</v>
      </c>
      <c r="I27" s="243">
        <f t="shared" si="5"/>
        <v>37.3556142604873</v>
      </c>
      <c r="J27" s="243">
        <f t="shared" si="5"/>
        <v>35.175614260487293</v>
      </c>
      <c r="K27" s="243">
        <f t="shared" si="5"/>
        <v>92.968918241354785</v>
      </c>
      <c r="L27" s="243">
        <f t="shared" si="5"/>
        <v>67.618918241354791</v>
      </c>
      <c r="M27" s="243">
        <f t="shared" si="5"/>
        <v>118.2222222222222</v>
      </c>
      <c r="N27" s="243">
        <f t="shared" si="5"/>
        <v>112.82222222222219</v>
      </c>
      <c r="O27" s="243">
        <f t="shared" si="5"/>
        <v>111.62222222222221</v>
      </c>
      <c r="P27" s="243">
        <f t="shared" si="5"/>
        <v>95.965526203089695</v>
      </c>
      <c r="Q27" s="243">
        <f t="shared" si="5"/>
        <v>95.765526203089692</v>
      </c>
      <c r="R27" s="243">
        <f t="shared" si="5"/>
        <v>98.708830183957204</v>
      </c>
      <c r="S27" s="243">
        <f t="shared" si="5"/>
        <v>90.308830183957213</v>
      </c>
      <c r="T27" s="243">
        <f t="shared" si="5"/>
        <v>90.708830183957204</v>
      </c>
      <c r="U27" s="243">
        <f t="shared" si="5"/>
        <v>81.632134164824606</v>
      </c>
      <c r="V27" s="243">
        <f t="shared" si="5"/>
        <v>78.452134164824599</v>
      </c>
      <c r="W27" s="243">
        <f t="shared" si="5"/>
        <v>66.195438145692094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175.42105263157919</v>
      </c>
      <c r="C28" s="284">
        <f t="shared" si="6"/>
        <v>334.42105263157919</v>
      </c>
      <c r="D28" s="284">
        <f t="shared" si="6"/>
        <v>514.99035572065986</v>
      </c>
      <c r="E28" s="284">
        <f t="shared" si="6"/>
        <v>521.99035572065986</v>
      </c>
      <c r="F28" s="284">
        <f t="shared" si="6"/>
        <v>401.99035572065986</v>
      </c>
      <c r="G28" s="284">
        <f t="shared" si="6"/>
        <v>389.99035572065986</v>
      </c>
      <c r="H28" s="284">
        <f t="shared" si="6"/>
        <v>493.99035572065986</v>
      </c>
      <c r="I28" s="284">
        <f t="shared" si="6"/>
        <v>284.42105263157919</v>
      </c>
      <c r="J28" s="284">
        <f t="shared" si="6"/>
        <v>531.42105263157919</v>
      </c>
      <c r="K28" s="284">
        <f t="shared" si="6"/>
        <v>899.42105263157919</v>
      </c>
      <c r="L28" s="284">
        <f t="shared" si="6"/>
        <v>296.85174954249806</v>
      </c>
      <c r="M28" s="284">
        <f t="shared" si="6"/>
        <v>407.85174954249806</v>
      </c>
      <c r="N28" s="284">
        <f t="shared" si="6"/>
        <v>394.85174954249806</v>
      </c>
      <c r="O28" s="284">
        <f t="shared" si="6"/>
        <v>405.85174954249806</v>
      </c>
      <c r="P28" s="284">
        <f t="shared" si="6"/>
        <v>388.85174954249806</v>
      </c>
      <c r="Q28" s="284">
        <f t="shared" si="6"/>
        <v>512.85174954249806</v>
      </c>
      <c r="R28" s="284">
        <f t="shared" si="6"/>
        <v>484.85174954249806</v>
      </c>
      <c r="S28" s="284">
        <f t="shared" si="6"/>
        <v>172.85174954249806</v>
      </c>
      <c r="T28" s="284">
        <f t="shared" si="6"/>
        <v>175.85174954249806</v>
      </c>
      <c r="U28" s="284">
        <f t="shared" si="6"/>
        <v>260.85174954249806</v>
      </c>
      <c r="V28" s="284">
        <f t="shared" si="6"/>
        <v>286.85174954249806</v>
      </c>
      <c r="W28" s="284">
        <f t="shared" si="6"/>
        <v>213.85174954249806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73.439153439153415</v>
      </c>
      <c r="C29" s="244">
        <f t="shared" si="7"/>
        <v>39.159999954615955</v>
      </c>
      <c r="D29" s="244">
        <f t="shared" si="7"/>
        <v>98.983250367865935</v>
      </c>
      <c r="E29" s="244">
        <f t="shared" si="7"/>
        <v>99.16668232052848</v>
      </c>
      <c r="F29" s="244">
        <f t="shared" si="7"/>
        <v>93.05191175002517</v>
      </c>
      <c r="G29" s="244">
        <f t="shared" si="7"/>
        <v>91.25945891983622</v>
      </c>
      <c r="H29" s="244">
        <f t="shared" si="7"/>
        <v>42.986330486828706</v>
      </c>
      <c r="I29" s="244">
        <f t="shared" si="7"/>
        <v>56.151617651339961</v>
      </c>
      <c r="J29" s="244">
        <f t="shared" si="7"/>
        <v>74.386666621282529</v>
      </c>
      <c r="K29" s="244">
        <f t="shared" si="7"/>
        <v>180.45655854968504</v>
      </c>
      <c r="L29" s="244">
        <f t="shared" si="7"/>
        <v>80.782303052711313</v>
      </c>
      <c r="M29" s="244">
        <f t="shared" si="7"/>
        <v>45.470040324476258</v>
      </c>
      <c r="N29" s="244">
        <f t="shared" si="7"/>
        <v>42.22298150094673</v>
      </c>
      <c r="O29" s="244">
        <f t="shared" si="7"/>
        <v>43.952393265652745</v>
      </c>
      <c r="P29" s="244">
        <f t="shared" si="7"/>
        <v>78.806565632273873</v>
      </c>
      <c r="Q29" s="244">
        <f t="shared" si="7"/>
        <v>62.199452089182273</v>
      </c>
      <c r="R29" s="244">
        <f t="shared" si="7"/>
        <v>68.871721862151276</v>
      </c>
      <c r="S29" s="244">
        <f t="shared" si="7"/>
        <v>44.718193539250535</v>
      </c>
      <c r="T29" s="244">
        <f t="shared" si="7"/>
        <v>45.271681911343535</v>
      </c>
      <c r="U29" s="244">
        <f t="shared" si="7"/>
        <v>108.42878883219629</v>
      </c>
      <c r="V29" s="244">
        <f t="shared" si="7"/>
        <v>26.808519188378114</v>
      </c>
      <c r="W29" s="244">
        <f t="shared" si="7"/>
        <v>36.233327161462739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1009.413499570077</v>
      </c>
      <c r="C32" s="212">
        <v>955.79982803095447</v>
      </c>
      <c r="D32" s="212">
        <v>995.85657781599298</v>
      </c>
      <c r="E32" s="212">
        <v>965.16268271711078</v>
      </c>
      <c r="F32" s="212">
        <v>971.15786758383479</v>
      </c>
      <c r="G32" s="212">
        <v>958.63516766981934</v>
      </c>
      <c r="H32" s="212">
        <v>948.85184866723978</v>
      </c>
      <c r="I32" s="212">
        <v>903.11539122957856</v>
      </c>
      <c r="J32" s="212">
        <v>845.08564058469472</v>
      </c>
      <c r="K32" s="212">
        <v>693.5978503869303</v>
      </c>
      <c r="L32" s="212">
        <v>724.92235597592435</v>
      </c>
      <c r="M32" s="212">
        <v>676.94307824591556</v>
      </c>
      <c r="N32" s="212">
        <v>678.24488392089427</v>
      </c>
      <c r="O32" s="212">
        <v>682.58701633705925</v>
      </c>
      <c r="P32" s="212">
        <v>600.44084264832327</v>
      </c>
      <c r="Q32" s="212">
        <v>602.93447979363714</v>
      </c>
      <c r="R32" s="212">
        <v>610.90653482373182</v>
      </c>
      <c r="S32" s="212">
        <v>620.47944969905416</v>
      </c>
      <c r="T32" s="212">
        <v>589.68546861564914</v>
      </c>
      <c r="U32" s="212">
        <v>544.96509028374885</v>
      </c>
      <c r="V32" s="212">
        <v>540.32820292347367</v>
      </c>
      <c r="W32" s="212">
        <v>494.30765262252788</v>
      </c>
      <c r="DA32" s="109" t="s">
        <v>1827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2.108856405846947</v>
      </c>
      <c r="C34" s="206">
        <f t="shared" si="8"/>
        <v>2.108856405846947</v>
      </c>
      <c r="D34" s="206">
        <f t="shared" si="8"/>
        <v>2.108856405846947</v>
      </c>
      <c r="E34" s="206">
        <f t="shared" si="8"/>
        <v>2.108856405846947</v>
      </c>
      <c r="F34" s="206">
        <f t="shared" si="8"/>
        <v>0</v>
      </c>
      <c r="G34" s="206">
        <f t="shared" si="8"/>
        <v>0</v>
      </c>
      <c r="H34" s="206">
        <f t="shared" si="8"/>
        <v>1.07944969905417</v>
      </c>
      <c r="I34" s="206">
        <f t="shared" si="8"/>
        <v>1.07944969905417</v>
      </c>
      <c r="J34" s="206">
        <f t="shared" si="8"/>
        <v>1.07944969905417</v>
      </c>
      <c r="K34" s="206">
        <f t="shared" si="8"/>
        <v>0</v>
      </c>
      <c r="L34" s="206">
        <f t="shared" si="8"/>
        <v>0</v>
      </c>
      <c r="M34" s="206">
        <f t="shared" si="8"/>
        <v>1.07944969905417</v>
      </c>
      <c r="N34" s="206">
        <f t="shared" si="8"/>
        <v>0</v>
      </c>
      <c r="O34" s="206">
        <f t="shared" si="8"/>
        <v>0</v>
      </c>
      <c r="P34" s="206">
        <f t="shared" si="8"/>
        <v>0</v>
      </c>
      <c r="Q34" s="206">
        <f t="shared" si="8"/>
        <v>0.717712811693895</v>
      </c>
      <c r="R34" s="206">
        <f t="shared" si="8"/>
        <v>0.7766981943250213</v>
      </c>
      <c r="S34" s="206">
        <f t="shared" si="8"/>
        <v>0.87334479793637143</v>
      </c>
      <c r="T34" s="206">
        <f t="shared" si="8"/>
        <v>0.79965606190885641</v>
      </c>
      <c r="U34" s="206">
        <f t="shared" si="8"/>
        <v>0.9223559759243336</v>
      </c>
      <c r="V34" s="206">
        <f t="shared" si="8"/>
        <v>0.63198624247635427</v>
      </c>
      <c r="W34" s="206">
        <f t="shared" si="8"/>
        <v>0.68581255374032679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1.07944969905417</v>
      </c>
      <c r="C36" s="206">
        <v>1.07944969905417</v>
      </c>
      <c r="D36" s="206">
        <v>1.07944969905417</v>
      </c>
      <c r="E36" s="206">
        <v>1.07944969905417</v>
      </c>
      <c r="F36" s="206">
        <v>0</v>
      </c>
      <c r="G36" s="206">
        <v>0</v>
      </c>
      <c r="H36" s="206">
        <v>1.07944969905417</v>
      </c>
      <c r="I36" s="206">
        <v>1.07944969905417</v>
      </c>
      <c r="J36" s="206">
        <v>1.07944969905417</v>
      </c>
      <c r="K36" s="206">
        <v>0</v>
      </c>
      <c r="L36" s="206">
        <v>0</v>
      </c>
      <c r="M36" s="206">
        <v>1.07944969905417</v>
      </c>
      <c r="N36" s="206">
        <v>0</v>
      </c>
      <c r="O36" s="206">
        <v>0</v>
      </c>
      <c r="P36" s="206">
        <v>0</v>
      </c>
      <c r="Q36" s="206">
        <v>0.46182287188306098</v>
      </c>
      <c r="R36" s="206">
        <v>0.56130696474634556</v>
      </c>
      <c r="S36" s="206">
        <v>0.56569217540842642</v>
      </c>
      <c r="T36" s="206">
        <v>0.42751504729148748</v>
      </c>
      <c r="U36" s="206">
        <v>0.46638005159071372</v>
      </c>
      <c r="V36" s="206">
        <v>0.32708512467755801</v>
      </c>
      <c r="W36" s="206">
        <v>0.50842648323301809</v>
      </c>
      <c r="DA36" s="71" t="s">
        <v>1830</v>
      </c>
    </row>
    <row r="37" spans="1:105" ht="12" customHeight="1" x14ac:dyDescent="0.25">
      <c r="A37" s="18" t="s">
        <v>69</v>
      </c>
      <c r="B37" s="206">
        <v>1.029406706792777</v>
      </c>
      <c r="C37" s="206">
        <v>1.029406706792777</v>
      </c>
      <c r="D37" s="206">
        <v>1.029406706792777</v>
      </c>
      <c r="E37" s="206">
        <v>1.029406706792777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0</v>
      </c>
      <c r="Q37" s="206">
        <v>0.25588993981083402</v>
      </c>
      <c r="R37" s="206">
        <v>0.21539122957867579</v>
      </c>
      <c r="S37" s="206">
        <v>0.30765262252794501</v>
      </c>
      <c r="T37" s="206">
        <v>0.37214101461736893</v>
      </c>
      <c r="U37" s="206">
        <v>0.45597592433361989</v>
      </c>
      <c r="V37" s="206">
        <v>0.3049011177987962</v>
      </c>
      <c r="W37" s="206">
        <v>0.1773860705073087</v>
      </c>
      <c r="DA37" s="71" t="s">
        <v>1831</v>
      </c>
    </row>
    <row r="38" spans="1:105" ht="12" customHeight="1" x14ac:dyDescent="0.25">
      <c r="A38" s="18" t="s">
        <v>70</v>
      </c>
      <c r="B38" s="206">
        <v>0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491.50739466895948</v>
      </c>
      <c r="C40" s="206">
        <f t="shared" si="9"/>
        <v>463.15408426483231</v>
      </c>
      <c r="D40" s="206">
        <f t="shared" si="9"/>
        <v>487.98202923473769</v>
      </c>
      <c r="E40" s="206">
        <f t="shared" si="9"/>
        <v>454.68460877042128</v>
      </c>
      <c r="F40" s="206">
        <f t="shared" si="9"/>
        <v>450.70791057609631</v>
      </c>
      <c r="G40" s="206">
        <f t="shared" si="9"/>
        <v>476.73963886500428</v>
      </c>
      <c r="H40" s="206">
        <f t="shared" si="9"/>
        <v>464.22889079965603</v>
      </c>
      <c r="I40" s="206">
        <f t="shared" si="9"/>
        <v>419.83955288048151</v>
      </c>
      <c r="J40" s="206">
        <f t="shared" si="9"/>
        <v>365.84144453998277</v>
      </c>
      <c r="K40" s="206">
        <f t="shared" si="9"/>
        <v>328.80369733447981</v>
      </c>
      <c r="L40" s="206">
        <f t="shared" si="9"/>
        <v>358.57575236457433</v>
      </c>
      <c r="M40" s="206">
        <f t="shared" si="9"/>
        <v>319.49595872742901</v>
      </c>
      <c r="N40" s="206">
        <f t="shared" si="9"/>
        <v>322.2259673258813</v>
      </c>
      <c r="O40" s="206">
        <f t="shared" si="9"/>
        <v>322.99974204643161</v>
      </c>
      <c r="P40" s="206">
        <f t="shared" si="9"/>
        <v>297.61289767841782</v>
      </c>
      <c r="Q40" s="206">
        <f t="shared" si="9"/>
        <v>349.97678417884782</v>
      </c>
      <c r="R40" s="206">
        <f t="shared" si="9"/>
        <v>350.20369733447978</v>
      </c>
      <c r="S40" s="206">
        <f t="shared" si="9"/>
        <v>357.9699914015477</v>
      </c>
      <c r="T40" s="206">
        <f t="shared" si="9"/>
        <v>335.76775580395531</v>
      </c>
      <c r="U40" s="206">
        <f t="shared" si="9"/>
        <v>302.17257093723128</v>
      </c>
      <c r="V40" s="206">
        <f t="shared" si="9"/>
        <v>301.7548581255374</v>
      </c>
      <c r="W40" s="206">
        <f t="shared" si="9"/>
        <v>313.50730868443679</v>
      </c>
      <c r="DA40" s="71"/>
    </row>
    <row r="41" spans="1:105" ht="12" customHeight="1" x14ac:dyDescent="0.25">
      <c r="A41" s="18" t="s">
        <v>72</v>
      </c>
      <c r="B41" s="206">
        <v>491.50739466895948</v>
      </c>
      <c r="C41" s="206">
        <v>463.15408426483231</v>
      </c>
      <c r="D41" s="206">
        <v>487.98202923473769</v>
      </c>
      <c r="E41" s="206">
        <v>454.68460877042128</v>
      </c>
      <c r="F41" s="206">
        <v>450.70791057609631</v>
      </c>
      <c r="G41" s="206">
        <v>476.73963886500428</v>
      </c>
      <c r="H41" s="206">
        <v>464.22889079965603</v>
      </c>
      <c r="I41" s="206">
        <v>419.83955288048151</v>
      </c>
      <c r="J41" s="206">
        <v>365.84144453998277</v>
      </c>
      <c r="K41" s="206">
        <v>328.80369733447981</v>
      </c>
      <c r="L41" s="206">
        <v>358.57575236457433</v>
      </c>
      <c r="M41" s="206">
        <v>319.49595872742901</v>
      </c>
      <c r="N41" s="206">
        <v>322.2259673258813</v>
      </c>
      <c r="O41" s="206">
        <v>322.99974204643161</v>
      </c>
      <c r="P41" s="206">
        <v>297.61289767841782</v>
      </c>
      <c r="Q41" s="206">
        <v>349.97678417884782</v>
      </c>
      <c r="R41" s="206">
        <v>350.20369733447978</v>
      </c>
      <c r="S41" s="206">
        <v>357.9699914015477</v>
      </c>
      <c r="T41" s="206">
        <v>335.76775580395531</v>
      </c>
      <c r="U41" s="206">
        <v>302.17257093723128</v>
      </c>
      <c r="V41" s="206">
        <v>301.7548581255374</v>
      </c>
      <c r="W41" s="206">
        <v>313.50730868443679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3.6304385210662078</v>
      </c>
      <c r="C43" s="206">
        <f t="shared" si="10"/>
        <v>3.5349097162510739</v>
      </c>
      <c r="D43" s="206">
        <f t="shared" si="10"/>
        <v>3.845399828030954</v>
      </c>
      <c r="E43" s="206">
        <f t="shared" si="10"/>
        <v>2.507910576096303</v>
      </c>
      <c r="F43" s="206">
        <f t="shared" si="10"/>
        <v>4.08426483233018</v>
      </c>
      <c r="G43" s="206">
        <f t="shared" si="10"/>
        <v>3.272226999140154</v>
      </c>
      <c r="H43" s="206">
        <f t="shared" si="10"/>
        <v>4.0126397248495271</v>
      </c>
      <c r="I43" s="206">
        <f t="shared" si="10"/>
        <v>3.6065348237317281</v>
      </c>
      <c r="J43" s="206">
        <f t="shared" si="10"/>
        <v>3.4871883061049012</v>
      </c>
      <c r="K43" s="206">
        <f t="shared" si="10"/>
        <v>4.2992261392949267</v>
      </c>
      <c r="L43" s="206">
        <f t="shared" si="10"/>
        <v>3.9648323301805668</v>
      </c>
      <c r="M43" s="206">
        <f t="shared" si="10"/>
        <v>3.4871883061049012</v>
      </c>
      <c r="N43" s="206">
        <f t="shared" si="10"/>
        <v>3.5349097162510739</v>
      </c>
      <c r="O43" s="206">
        <f t="shared" si="10"/>
        <v>3.940928632846088</v>
      </c>
      <c r="P43" s="206">
        <f t="shared" si="10"/>
        <v>5.2306964746345654</v>
      </c>
      <c r="Q43" s="206">
        <f t="shared" si="10"/>
        <v>5.2954428202923474</v>
      </c>
      <c r="R43" s="206">
        <f t="shared" si="10"/>
        <v>5.4275150472914868</v>
      </c>
      <c r="S43" s="206">
        <f t="shared" si="10"/>
        <v>5.7463456577815979</v>
      </c>
      <c r="T43" s="206">
        <f t="shared" si="10"/>
        <v>9.370937231298365</v>
      </c>
      <c r="U43" s="206">
        <f t="shared" si="10"/>
        <v>9.3931212381771267</v>
      </c>
      <c r="V43" s="206">
        <f t="shared" si="10"/>
        <v>10.633619948409285</v>
      </c>
      <c r="W43" s="206">
        <f t="shared" si="10"/>
        <v>11.23155631986242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0.39148753224419602</v>
      </c>
      <c r="R44" s="206">
        <v>0.27730008598452283</v>
      </c>
      <c r="S44" s="206">
        <v>0.40739466895958731</v>
      </c>
      <c r="T44" s="206">
        <v>0.3548581255374032</v>
      </c>
      <c r="U44" s="206">
        <v>0.69131556319862408</v>
      </c>
      <c r="V44" s="206">
        <v>0.78581255374032666</v>
      </c>
      <c r="W44" s="206">
        <v>1.02244196044712</v>
      </c>
      <c r="DA44" s="71" t="s">
        <v>1836</v>
      </c>
    </row>
    <row r="45" spans="1:105" ht="12" customHeight="1" x14ac:dyDescent="0.25">
      <c r="A45" s="18" t="s">
        <v>74</v>
      </c>
      <c r="B45" s="206">
        <v>3.6304385210662078</v>
      </c>
      <c r="C45" s="206">
        <v>3.5349097162510739</v>
      </c>
      <c r="D45" s="206">
        <v>3.845399828030954</v>
      </c>
      <c r="E45" s="206">
        <v>2.507910576096303</v>
      </c>
      <c r="F45" s="206">
        <v>4.08426483233018</v>
      </c>
      <c r="G45" s="206">
        <v>3.272226999140154</v>
      </c>
      <c r="H45" s="206">
        <v>4.0126397248495271</v>
      </c>
      <c r="I45" s="206">
        <v>3.6065348237317281</v>
      </c>
      <c r="J45" s="206">
        <v>3.4871883061049012</v>
      </c>
      <c r="K45" s="206">
        <v>4.2992261392949267</v>
      </c>
      <c r="L45" s="206">
        <v>3.9648323301805668</v>
      </c>
      <c r="M45" s="206">
        <v>3.4871883061049012</v>
      </c>
      <c r="N45" s="206">
        <v>3.5349097162510739</v>
      </c>
      <c r="O45" s="206">
        <v>3.940928632846088</v>
      </c>
      <c r="P45" s="206">
        <v>5.2306964746345654</v>
      </c>
      <c r="Q45" s="206">
        <v>4.9039552880481514</v>
      </c>
      <c r="R45" s="206">
        <v>5.1502149613069639</v>
      </c>
      <c r="S45" s="206">
        <v>5.3389509888220106</v>
      </c>
      <c r="T45" s="206">
        <v>9.0160791057609622</v>
      </c>
      <c r="U45" s="206">
        <v>8.7018056749785035</v>
      </c>
      <c r="V45" s="206">
        <v>9.8478073946689584</v>
      </c>
      <c r="W45" s="206">
        <v>10.209114359415301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185.08168529664661</v>
      </c>
      <c r="C50" s="206">
        <v>175.48005159071371</v>
      </c>
      <c r="D50" s="206">
        <v>174.83516766981941</v>
      </c>
      <c r="E50" s="206">
        <v>188.23447979363709</v>
      </c>
      <c r="F50" s="206">
        <v>199.77067927773001</v>
      </c>
      <c r="G50" s="206">
        <v>166.4994840928633</v>
      </c>
      <c r="H50" s="206">
        <v>163.10782459157349</v>
      </c>
      <c r="I50" s="206">
        <v>161.65090283748921</v>
      </c>
      <c r="J50" s="206">
        <v>163.1556319862425</v>
      </c>
      <c r="K50" s="206">
        <v>126.8749785038693</v>
      </c>
      <c r="L50" s="206">
        <v>131.77128116938951</v>
      </c>
      <c r="M50" s="206">
        <v>138.0051590713671</v>
      </c>
      <c r="N50" s="206">
        <v>137.26474634565781</v>
      </c>
      <c r="O50" s="206">
        <v>137.07368873602749</v>
      </c>
      <c r="P50" s="206">
        <v>99.57489251934652</v>
      </c>
      <c r="Q50" s="206">
        <v>43.27248495270851</v>
      </c>
      <c r="R50" s="206">
        <v>45.511865864144447</v>
      </c>
      <c r="S50" s="206">
        <v>42.873000859845227</v>
      </c>
      <c r="T50" s="206">
        <v>42.683490971625098</v>
      </c>
      <c r="U50" s="206">
        <v>43.616766981943243</v>
      </c>
      <c r="V50" s="206">
        <v>43.272398968185719</v>
      </c>
      <c r="W50" s="206">
        <v>3.3877042132416162</v>
      </c>
      <c r="DA50" s="71" t="s">
        <v>1842</v>
      </c>
    </row>
    <row r="51" spans="1:105" ht="12" customHeight="1" x14ac:dyDescent="0.25">
      <c r="A51" s="21" t="s">
        <v>38</v>
      </c>
      <c r="B51" s="209">
        <v>327.08512467755799</v>
      </c>
      <c r="C51" s="209">
        <v>311.52192605331038</v>
      </c>
      <c r="D51" s="209">
        <v>327.08512467755799</v>
      </c>
      <c r="E51" s="209">
        <v>317.6268271711092</v>
      </c>
      <c r="F51" s="209">
        <v>316.59501289767837</v>
      </c>
      <c r="G51" s="209">
        <v>312.12381771281167</v>
      </c>
      <c r="H51" s="209">
        <v>316.42304385210662</v>
      </c>
      <c r="I51" s="209">
        <v>316.938950988822</v>
      </c>
      <c r="J51" s="209">
        <v>311.52192605331038</v>
      </c>
      <c r="K51" s="209">
        <v>233.61994840928631</v>
      </c>
      <c r="L51" s="209">
        <v>230.61049011177991</v>
      </c>
      <c r="M51" s="209">
        <v>214.87532244196041</v>
      </c>
      <c r="N51" s="209">
        <v>215.21926053310401</v>
      </c>
      <c r="O51" s="209">
        <v>218.57265692175409</v>
      </c>
      <c r="P51" s="209">
        <v>198.02235597592431</v>
      </c>
      <c r="Q51" s="209">
        <v>203.67205503009461</v>
      </c>
      <c r="R51" s="209">
        <v>208.98675838349101</v>
      </c>
      <c r="S51" s="209">
        <v>213.01676698194319</v>
      </c>
      <c r="T51" s="209">
        <v>201.06362854686151</v>
      </c>
      <c r="U51" s="209">
        <v>188.86027515047289</v>
      </c>
      <c r="V51" s="209">
        <v>184.035339638865</v>
      </c>
      <c r="W51" s="209">
        <v>165.4952708512468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1009.413499570077</v>
      </c>
      <c r="C52" s="286">
        <f t="shared" si="11"/>
        <v>955.79982803095459</v>
      </c>
      <c r="D52" s="286">
        <f t="shared" si="11"/>
        <v>995.85657781599332</v>
      </c>
      <c r="E52" s="286">
        <f t="shared" si="11"/>
        <v>965.1626827171109</v>
      </c>
      <c r="F52" s="286">
        <f t="shared" si="11"/>
        <v>971.1578675838349</v>
      </c>
      <c r="G52" s="286">
        <f t="shared" si="11"/>
        <v>958.63516766981945</v>
      </c>
      <c r="H52" s="286">
        <f t="shared" si="11"/>
        <v>948.85184866723989</v>
      </c>
      <c r="I52" s="286">
        <f t="shared" si="11"/>
        <v>903.11539122957834</v>
      </c>
      <c r="J52" s="286">
        <f t="shared" si="11"/>
        <v>845.08564058469494</v>
      </c>
      <c r="K52" s="286">
        <f t="shared" si="11"/>
        <v>693.5978503869303</v>
      </c>
      <c r="L52" s="286">
        <f t="shared" si="11"/>
        <v>724.92235597592435</v>
      </c>
      <c r="M52" s="286">
        <f t="shared" si="11"/>
        <v>676.94307824591544</v>
      </c>
      <c r="N52" s="286">
        <f t="shared" si="11"/>
        <v>678.24488392089427</v>
      </c>
      <c r="O52" s="286">
        <f t="shared" si="11"/>
        <v>682.58701633705937</v>
      </c>
      <c r="P52" s="286">
        <f t="shared" si="11"/>
        <v>600.44084264832327</v>
      </c>
      <c r="Q52" s="286">
        <f t="shared" si="11"/>
        <v>602.93447979363702</v>
      </c>
      <c r="R52" s="286">
        <f t="shared" si="11"/>
        <v>610.90653482373159</v>
      </c>
      <c r="S52" s="286">
        <f t="shared" si="11"/>
        <v>620.47944969905416</v>
      </c>
      <c r="T52" s="286">
        <f t="shared" si="11"/>
        <v>589.68546861564914</v>
      </c>
      <c r="U52" s="286">
        <f t="shared" si="11"/>
        <v>544.96509028374874</v>
      </c>
      <c r="V52" s="286">
        <f t="shared" si="11"/>
        <v>540.32820292347367</v>
      </c>
      <c r="W52" s="286">
        <f t="shared" si="11"/>
        <v>494.30765262252805</v>
      </c>
      <c r="DA52" s="118"/>
    </row>
    <row r="53" spans="1:105" ht="12" customHeight="1" x14ac:dyDescent="0.25">
      <c r="A53" s="51" t="s">
        <v>52</v>
      </c>
      <c r="B53" s="243">
        <f>PPA_fec!B5</f>
        <v>33.696183786988328</v>
      </c>
      <c r="C53" s="243">
        <f>PPA_fec!C5</f>
        <v>32.294273876827013</v>
      </c>
      <c r="D53" s="243">
        <f>PPA_fec!D5</f>
        <v>30.141367031173239</v>
      </c>
      <c r="E53" s="243">
        <f>PPA_fec!E5</f>
        <v>30.705738198420601</v>
      </c>
      <c r="F53" s="243">
        <f>PPA_fec!F5</f>
        <v>29.425704965915731</v>
      </c>
      <c r="G53" s="243">
        <f>PPA_fec!G5</f>
        <v>28.479185272444461</v>
      </c>
      <c r="H53" s="243">
        <f>PPA_fec!H5</f>
        <v>39.35987343954011</v>
      </c>
      <c r="I53" s="243">
        <f>PPA_fec!I5</f>
        <v>30.951469041497809</v>
      </c>
      <c r="J53" s="243">
        <f>PPA_fec!J5</f>
        <v>31.66273655592731</v>
      </c>
      <c r="K53" s="243">
        <f>PPA_fec!K5</f>
        <v>15.3462734301058</v>
      </c>
      <c r="L53" s="243">
        <f>PPA_fec!L5</f>
        <v>19.78185146538268</v>
      </c>
      <c r="M53" s="243">
        <f>PPA_fec!M5</f>
        <v>6.8826174179363022</v>
      </c>
      <c r="N53" s="243">
        <f>PPA_fec!N5</f>
        <v>7.939286682844708</v>
      </c>
      <c r="O53" s="243">
        <f>PPA_fec!O5</f>
        <v>8.5393500027771605</v>
      </c>
      <c r="P53" s="243">
        <f>PPA_fec!P5</f>
        <v>8.1577679687959694</v>
      </c>
      <c r="Q53" s="243">
        <f>PPA_fec!Q5</f>
        <v>8.5536597341949587</v>
      </c>
      <c r="R53" s="243">
        <f>PPA_fec!R5</f>
        <v>5.7619171067182338</v>
      </c>
      <c r="S53" s="243">
        <f>PPA_fec!S5</f>
        <v>6.9052905983264976</v>
      </c>
      <c r="T53" s="243">
        <f>PPA_fec!T5</f>
        <v>6.4997209641457347</v>
      </c>
      <c r="U53" s="243">
        <f>PPA_fec!U5</f>
        <v>5.9387777688867223</v>
      </c>
      <c r="V53" s="243">
        <f>PPA_fec!V5</f>
        <v>6.463143200307286</v>
      </c>
      <c r="W53" s="243">
        <f>PPA_fec!W5</f>
        <v>5.7938064277355279</v>
      </c>
      <c r="DA53" s="83"/>
    </row>
    <row r="54" spans="1:105" ht="12" customHeight="1" x14ac:dyDescent="0.25">
      <c r="A54" s="99" t="s">
        <v>59</v>
      </c>
      <c r="B54" s="284">
        <f>PPA_fec!B32</f>
        <v>845.50555130200439</v>
      </c>
      <c r="C54" s="284">
        <f>PPA_fec!C32</f>
        <v>800.20981642956258</v>
      </c>
      <c r="D54" s="284">
        <f>PPA_fec!D32</f>
        <v>837.25225460012086</v>
      </c>
      <c r="E54" s="284">
        <f>PPA_fec!E32</f>
        <v>809.95342244233723</v>
      </c>
      <c r="F54" s="284">
        <f>PPA_fec!F32</f>
        <v>816.45527699905449</v>
      </c>
      <c r="G54" s="284">
        <f>PPA_fec!G32</f>
        <v>806.49449309782403</v>
      </c>
      <c r="H54" s="284">
        <f>PPA_fec!H32</f>
        <v>787.09250910333901</v>
      </c>
      <c r="I54" s="284">
        <f>PPA_fec!I32</f>
        <v>755.66434231113794</v>
      </c>
      <c r="J54" s="284">
        <f>PPA_fec!J32</f>
        <v>704.40901383904054</v>
      </c>
      <c r="K54" s="284">
        <f>PPA_fec!K32</f>
        <v>588.77922496466715</v>
      </c>
      <c r="L54" s="284">
        <f>PPA_fec!L32</f>
        <v>611.62737126671914</v>
      </c>
      <c r="M54" s="284">
        <f>PPA_fec!M32</f>
        <v>582.73653192352128</v>
      </c>
      <c r="N54" s="284">
        <f>PPA_fec!N32</f>
        <v>582.81373872494009</v>
      </c>
      <c r="O54" s="284">
        <f>PPA_fec!O32</f>
        <v>585.99568382465384</v>
      </c>
      <c r="P54" s="284">
        <f>PPA_fec!P32</f>
        <v>514.82773886219661</v>
      </c>
      <c r="Q54" s="284">
        <f>PPA_fec!Q32</f>
        <v>511.77357825185629</v>
      </c>
      <c r="R54" s="284">
        <f>PPA_fec!R32</f>
        <v>514.48110381618221</v>
      </c>
      <c r="S54" s="284">
        <f>PPA_fec!S32</f>
        <v>535.35690487315537</v>
      </c>
      <c r="T54" s="284">
        <f>PPA_fec!T32</f>
        <v>506.67146466688507</v>
      </c>
      <c r="U54" s="284">
        <f>PPA_fec!U32</f>
        <v>484.36404061269332</v>
      </c>
      <c r="V54" s="284">
        <f>PPA_fec!V32</f>
        <v>477.6932817543119</v>
      </c>
      <c r="W54" s="284">
        <f>PPA_fec!W32</f>
        <v>437.12630143738738</v>
      </c>
      <c r="DA54" s="94"/>
    </row>
    <row r="55" spans="1:105" ht="12" customHeight="1" x14ac:dyDescent="0.25">
      <c r="A55" s="52" t="s">
        <v>60</v>
      </c>
      <c r="B55" s="244">
        <f>PPA_fec!B83</f>
        <v>130.21176448108429</v>
      </c>
      <c r="C55" s="244">
        <f>PPA_fec!C83</f>
        <v>123.295737724565</v>
      </c>
      <c r="D55" s="244">
        <f>PPA_fec!D83</f>
        <v>128.46295618469921</v>
      </c>
      <c r="E55" s="244">
        <f>PPA_fec!E83</f>
        <v>124.50352207635309</v>
      </c>
      <c r="F55" s="244">
        <f>PPA_fec!F83</f>
        <v>125.2768856188646</v>
      </c>
      <c r="G55" s="244">
        <f>PPA_fec!G83</f>
        <v>123.66148929955089</v>
      </c>
      <c r="H55" s="244">
        <f>PPA_fec!H83</f>
        <v>122.3994661243608</v>
      </c>
      <c r="I55" s="244">
        <f>PPA_fec!I83</f>
        <v>116.49957987694251</v>
      </c>
      <c r="J55" s="244">
        <f>PPA_fec!J83</f>
        <v>109.01389018972711</v>
      </c>
      <c r="K55" s="244">
        <f>PPA_fec!K83</f>
        <v>89.472351992157371</v>
      </c>
      <c r="L55" s="244">
        <f>PPA_fec!L83</f>
        <v>93.513133243822551</v>
      </c>
      <c r="M55" s="244">
        <f>PPA_fec!M83</f>
        <v>87.323928904457844</v>
      </c>
      <c r="N55" s="244">
        <f>PPA_fec!N83</f>
        <v>87.491858513109449</v>
      </c>
      <c r="O55" s="244">
        <f>PPA_fec!O83</f>
        <v>88.051982509628431</v>
      </c>
      <c r="P55" s="244">
        <f>PPA_fec!P83</f>
        <v>77.455335817330649</v>
      </c>
      <c r="Q55" s="244">
        <f>PPA_fec!Q83</f>
        <v>82.607241807585737</v>
      </c>
      <c r="R55" s="244">
        <f>PPA_fec!R83</f>
        <v>90.663513900831191</v>
      </c>
      <c r="S55" s="244">
        <f>PPA_fec!S83</f>
        <v>78.217254227572369</v>
      </c>
      <c r="T55" s="244">
        <f>PPA_fec!T83</f>
        <v>76.514282984618319</v>
      </c>
      <c r="U55" s="244">
        <f>PPA_fec!U83</f>
        <v>54.662271902168733</v>
      </c>
      <c r="V55" s="244">
        <f>PPA_fec!V83</f>
        <v>56.171777968854506</v>
      </c>
      <c r="W55" s="244">
        <f>PPA_fec!W83</f>
        <v>51.387544757405152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1160.4954301212142</v>
      </c>
      <c r="C57" s="205">
        <f t="shared" si="12"/>
        <v>1093.8993220813231</v>
      </c>
      <c r="D57" s="205">
        <f t="shared" si="12"/>
        <v>1152.215070121189</v>
      </c>
      <c r="E57" s="205">
        <f t="shared" si="12"/>
        <v>1074.0062620816145</v>
      </c>
      <c r="F57" s="205">
        <f t="shared" si="12"/>
        <v>1058.6203966814153</v>
      </c>
      <c r="G57" s="205">
        <f t="shared" si="12"/>
        <v>1119.7635847214467</v>
      </c>
      <c r="H57" s="205">
        <f t="shared" si="12"/>
        <v>1093.2301713615816</v>
      </c>
      <c r="I57" s="205">
        <f t="shared" si="12"/>
        <v>988.96872528164488</v>
      </c>
      <c r="J57" s="205">
        <f t="shared" si="12"/>
        <v>862.13824920115928</v>
      </c>
      <c r="K57" s="205">
        <f t="shared" si="12"/>
        <v>772.29241452146152</v>
      </c>
      <c r="L57" s="205">
        <f t="shared" si="12"/>
        <v>842.22086256120917</v>
      </c>
      <c r="M57" s="205">
        <f t="shared" si="12"/>
        <v>753.28221312116784</v>
      </c>
      <c r="N57" s="205">
        <f t="shared" si="12"/>
        <v>756.8426764815365</v>
      </c>
      <c r="O57" s="205">
        <f t="shared" si="12"/>
        <v>758.66011452147143</v>
      </c>
      <c r="P57" s="205">
        <f t="shared" si="12"/>
        <v>699.03162648131286</v>
      </c>
      <c r="Q57" s="205">
        <f t="shared" si="12"/>
        <v>826.38148932184095</v>
      </c>
      <c r="R57" s="205">
        <f t="shared" si="12"/>
        <v>826.36798752195568</v>
      </c>
      <c r="S57" s="205">
        <f t="shared" si="12"/>
        <v>845.68612968168873</v>
      </c>
      <c r="T57" s="205">
        <f t="shared" si="12"/>
        <v>793.05811524193723</v>
      </c>
      <c r="U57" s="205">
        <f t="shared" si="12"/>
        <v>716.52709944162484</v>
      </c>
      <c r="V57" s="205">
        <f t="shared" si="12"/>
        <v>715.2750464415243</v>
      </c>
      <c r="W57" s="205">
        <f t="shared" si="12"/>
        <v>744.37934616163091</v>
      </c>
      <c r="DA57" s="112"/>
    </row>
    <row r="58" spans="1:105" ht="12" customHeight="1" x14ac:dyDescent="0.25">
      <c r="A58" s="51" t="s">
        <v>52</v>
      </c>
      <c r="B58" s="243">
        <f>PPA_emi!B5</f>
        <v>30.903981147537412</v>
      </c>
      <c r="C58" s="243">
        <f>PPA_emi!C5</f>
        <v>29.407980744621511</v>
      </c>
      <c r="D58" s="243">
        <f>PPA_emi!D5</f>
        <v>27.569390637365469</v>
      </c>
      <c r="E58" s="243">
        <f>PPA_emi!E5</f>
        <v>27.018656214022361</v>
      </c>
      <c r="F58" s="243">
        <f>PPA_emi!F5</f>
        <v>25.456769745449989</v>
      </c>
      <c r="G58" s="243">
        <f>PPA_emi!G5</f>
        <v>26.40218338965424</v>
      </c>
      <c r="H58" s="243">
        <f>PPA_emi!H5</f>
        <v>35.864159789749323</v>
      </c>
      <c r="I58" s="243">
        <f>PPA_emi!I5</f>
        <v>25.95168916783884</v>
      </c>
      <c r="J58" s="243">
        <f>PPA_emi!J5</f>
        <v>24.12232787865738</v>
      </c>
      <c r="K58" s="243">
        <f>PPA_emi!K5</f>
        <v>13.252362039204931</v>
      </c>
      <c r="L58" s="243">
        <f>PPA_emi!L5</f>
        <v>18.42115680854458</v>
      </c>
      <c r="M58" s="243">
        <f>PPA_emi!M5</f>
        <v>6.0727736781508508</v>
      </c>
      <c r="N58" s="243">
        <f>PPA_emi!N5</f>
        <v>7.0328137019771386</v>
      </c>
      <c r="O58" s="243">
        <f>PPA_emi!O5</f>
        <v>7.5042363811631887</v>
      </c>
      <c r="P58" s="243">
        <f>PPA_emi!P5</f>
        <v>7.3994979938431351</v>
      </c>
      <c r="Q58" s="243">
        <f>PPA_emi!Q5</f>
        <v>9.1686420968151729</v>
      </c>
      <c r="R58" s="243">
        <f>PPA_emi!R5</f>
        <v>6.1800349363947298</v>
      </c>
      <c r="S58" s="243">
        <f>PPA_emi!S5</f>
        <v>7.1078979680961574</v>
      </c>
      <c r="T58" s="243">
        <f>PPA_emi!T5</f>
        <v>6.6797701160350416</v>
      </c>
      <c r="U58" s="243">
        <f>PPA_emi!U5</f>
        <v>5.5491239065371074</v>
      </c>
      <c r="V58" s="243">
        <f>PPA_emi!V5</f>
        <v>6.1949258236128646</v>
      </c>
      <c r="W58" s="243">
        <f>PPA_emi!W5</f>
        <v>6.3720350462107138</v>
      </c>
      <c r="DA58" s="83"/>
    </row>
    <row r="59" spans="1:105" ht="12" customHeight="1" x14ac:dyDescent="0.25">
      <c r="A59" s="99" t="s">
        <v>59</v>
      </c>
      <c r="B59" s="284">
        <f>PPA_emi!B32</f>
        <v>1099.686703624991</v>
      </c>
      <c r="C59" s="284">
        <f>PPA_emi!C32</f>
        <v>1036.788699574583</v>
      </c>
      <c r="D59" s="284">
        <f>PPA_emi!D32</f>
        <v>1096.6934426756241</v>
      </c>
      <c r="E59" s="284">
        <f>PPA_emi!E32</f>
        <v>1020.364482114687</v>
      </c>
      <c r="F59" s="284">
        <f>PPA_emi!F32</f>
        <v>1005.789224603938</v>
      </c>
      <c r="G59" s="284">
        <f>PPA_emi!G32</f>
        <v>1065.49187447907</v>
      </c>
      <c r="H59" s="284">
        <f>PPA_emi!H32</f>
        <v>1031.582883816455</v>
      </c>
      <c r="I59" s="284">
        <f>PPA_emi!I32</f>
        <v>943.65840734482595</v>
      </c>
      <c r="J59" s="284">
        <f>PPA_emi!J32</f>
        <v>823.67944905949685</v>
      </c>
      <c r="K59" s="284">
        <f>PPA_emi!K32</f>
        <v>741.97479129912278</v>
      </c>
      <c r="L59" s="284">
        <f>PPA_emi!L32</f>
        <v>801.14610048038935</v>
      </c>
      <c r="M59" s="284">
        <f>PPA_emi!M32</f>
        <v>727.04701370922817</v>
      </c>
      <c r="N59" s="284">
        <f>PPA_emi!N32</f>
        <v>729.46501197652253</v>
      </c>
      <c r="O59" s="284">
        <f>PPA_emi!O32</f>
        <v>731.34408106896217</v>
      </c>
      <c r="P59" s="284">
        <f>PPA_emi!P32</f>
        <v>675.71730671515957</v>
      </c>
      <c r="Q59" s="284">
        <f>PPA_emi!Q32</f>
        <v>799.73991976264494</v>
      </c>
      <c r="R59" s="284">
        <f>PPA_emi!R32</f>
        <v>800.778063798326</v>
      </c>
      <c r="S59" s="284">
        <f>PPA_emi!S32</f>
        <v>824.23064397907365</v>
      </c>
      <c r="T59" s="284">
        <f>PPA_emi!T32</f>
        <v>771.80247897959794</v>
      </c>
      <c r="U59" s="284">
        <f>PPA_emi!U32</f>
        <v>703.0087781494401</v>
      </c>
      <c r="V59" s="284">
        <f>PPA_emi!V32</f>
        <v>700.08898738554171</v>
      </c>
      <c r="W59" s="284">
        <f>PPA_emi!W32</f>
        <v>728.77929876618612</v>
      </c>
      <c r="DA59" s="94"/>
    </row>
    <row r="60" spans="1:105" ht="12" customHeight="1" x14ac:dyDescent="0.25">
      <c r="A60" s="52" t="s">
        <v>60</v>
      </c>
      <c r="B60" s="244">
        <f>PPA_emi!B83</f>
        <v>29.904745348685861</v>
      </c>
      <c r="C60" s="244">
        <f>PPA_emi!C83</f>
        <v>27.702641762118638</v>
      </c>
      <c r="D60" s="244">
        <f>PPA_emi!D83</f>
        <v>27.952236808199562</v>
      </c>
      <c r="E60" s="244">
        <f>PPA_emi!E83</f>
        <v>26.623123752905229</v>
      </c>
      <c r="F60" s="244">
        <f>PPA_emi!F83</f>
        <v>27.37440233202744</v>
      </c>
      <c r="G60" s="244">
        <f>PPA_emi!G83</f>
        <v>27.869526852722391</v>
      </c>
      <c r="H60" s="244">
        <f>PPA_emi!H83</f>
        <v>25.78312775537724</v>
      </c>
      <c r="I60" s="244">
        <f>PPA_emi!I83</f>
        <v>19.35862876898015</v>
      </c>
      <c r="J60" s="244">
        <f>PPA_emi!J83</f>
        <v>14.336472263004969</v>
      </c>
      <c r="K60" s="244">
        <f>PPA_emi!K83</f>
        <v>17.065261183133732</v>
      </c>
      <c r="L60" s="244">
        <f>PPA_emi!L83</f>
        <v>22.653605272275279</v>
      </c>
      <c r="M60" s="244">
        <f>PPA_emi!M83</f>
        <v>20.16242573378878</v>
      </c>
      <c r="N60" s="244">
        <f>PPA_emi!N83</f>
        <v>20.34485080303681</v>
      </c>
      <c r="O60" s="244">
        <f>PPA_emi!O83</f>
        <v>19.811797071346081</v>
      </c>
      <c r="P60" s="244">
        <f>PPA_emi!P83</f>
        <v>15.91482177231007</v>
      </c>
      <c r="Q60" s="244">
        <f>PPA_emi!Q83</f>
        <v>17.47292746238092</v>
      </c>
      <c r="R60" s="244">
        <f>PPA_emi!R83</f>
        <v>19.409888787234969</v>
      </c>
      <c r="S60" s="244">
        <f>PPA_emi!S83</f>
        <v>14.34758773451891</v>
      </c>
      <c r="T60" s="244">
        <f>PPA_emi!T83</f>
        <v>14.57586614630431</v>
      </c>
      <c r="U60" s="244">
        <f>PPA_emi!U83</f>
        <v>7.9691973856475702</v>
      </c>
      <c r="V60" s="244">
        <f>PPA_emi!V83</f>
        <v>8.9911332323697692</v>
      </c>
      <c r="W60" s="244">
        <f>PPA_emi!W83</f>
        <v>9.2280123492340387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93.457925471090363</v>
      </c>
      <c r="C63" s="289">
        <f t="shared" si="13"/>
        <v>107.52369540261004</v>
      </c>
      <c r="D63" s="289">
        <f t="shared" si="13"/>
        <v>103.08519217850059</v>
      </c>
      <c r="E63" s="289">
        <f t="shared" si="13"/>
        <v>99.132844289440229</v>
      </c>
      <c r="F63" s="289">
        <f t="shared" si="13"/>
        <v>97.898959451142787</v>
      </c>
      <c r="G63" s="289">
        <f t="shared" si="13"/>
        <v>92.046000314486676</v>
      </c>
      <c r="H63" s="289">
        <f t="shared" si="13"/>
        <v>96.257339247353102</v>
      </c>
      <c r="I63" s="289">
        <f t="shared" si="13"/>
        <v>105.9670078056095</v>
      </c>
      <c r="J63" s="289">
        <f t="shared" si="13"/>
        <v>106.44855180589714</v>
      </c>
      <c r="K63" s="289">
        <f t="shared" si="13"/>
        <v>112.98348770520221</v>
      </c>
      <c r="L63" s="289">
        <f t="shared" si="13"/>
        <v>100.27570259663753</v>
      </c>
      <c r="M63" s="289">
        <f t="shared" si="13"/>
        <v>106.71972560418926</v>
      </c>
      <c r="N63" s="289">
        <f t="shared" si="13"/>
        <v>93.844626761832117</v>
      </c>
      <c r="O63" s="289">
        <f t="shared" si="13"/>
        <v>98.987696488188647</v>
      </c>
      <c r="P63" s="289">
        <f t="shared" si="13"/>
        <v>108.21838997458549</v>
      </c>
      <c r="Q63" s="289">
        <f t="shared" si="13"/>
        <v>109.05710058770035</v>
      </c>
      <c r="R63" s="289">
        <f t="shared" si="13"/>
        <v>113.50602613820672</v>
      </c>
      <c r="S63" s="289">
        <f t="shared" si="13"/>
        <v>104.58514068440148</v>
      </c>
      <c r="T63" s="289">
        <f t="shared" si="13"/>
        <v>113.77763616922613</v>
      </c>
      <c r="U63" s="289">
        <f t="shared" si="13"/>
        <v>127.1203573213279</v>
      </c>
      <c r="V63" s="289">
        <f t="shared" si="13"/>
        <v>125.72435002924595</v>
      </c>
      <c r="W63" s="289">
        <f t="shared" si="13"/>
        <v>97.459403519635686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530.17526044166902</v>
      </c>
      <c r="C64" s="290">
        <f t="shared" si="14"/>
        <v>610.00130680499058</v>
      </c>
      <c r="D64" s="290">
        <f t="shared" si="14"/>
        <v>585.39137845174412</v>
      </c>
      <c r="E64" s="290">
        <f t="shared" si="14"/>
        <v>562.76165760834499</v>
      </c>
      <c r="F64" s="290">
        <f t="shared" si="14"/>
        <v>556.02472841474378</v>
      </c>
      <c r="G64" s="290">
        <f t="shared" si="14"/>
        <v>522.84637832439762</v>
      </c>
      <c r="H64" s="290">
        <f t="shared" si="14"/>
        <v>544.9524039793929</v>
      </c>
      <c r="I64" s="290">
        <f t="shared" si="14"/>
        <v>600.91225134452077</v>
      </c>
      <c r="J64" s="290">
        <f t="shared" si="14"/>
        <v>603.18319196224627</v>
      </c>
      <c r="K64" s="290">
        <f t="shared" si="14"/>
        <v>632.24784555235567</v>
      </c>
      <c r="L64" s="290">
        <f t="shared" si="14"/>
        <v>563.40669864222207</v>
      </c>
      <c r="M64" s="290">
        <f t="shared" si="14"/>
        <v>591.57990543253823</v>
      </c>
      <c r="N64" s="290">
        <f t="shared" si="14"/>
        <v>520.83258012396163</v>
      </c>
      <c r="O64" s="290">
        <f t="shared" si="14"/>
        <v>549.54729492902732</v>
      </c>
      <c r="P64" s="290">
        <f t="shared" si="14"/>
        <v>601.22414162786993</v>
      </c>
      <c r="Q64" s="290">
        <f t="shared" si="14"/>
        <v>606.19738030799238</v>
      </c>
      <c r="R64" s="290">
        <f t="shared" si="14"/>
        <v>628.59645774479748</v>
      </c>
      <c r="S64" s="290">
        <f t="shared" si="14"/>
        <v>579.8076786973586</v>
      </c>
      <c r="T64" s="290">
        <f t="shared" si="14"/>
        <v>630.72136265017821</v>
      </c>
      <c r="U64" s="290">
        <f t="shared" si="14"/>
        <v>704.35962906561963</v>
      </c>
      <c r="V64" s="290">
        <f t="shared" si="14"/>
        <v>697.15883046890008</v>
      </c>
      <c r="W64" s="290">
        <f t="shared" si="14"/>
        <v>540.31665571278654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5048.4665198521889</v>
      </c>
      <c r="C65" s="291">
        <f t="shared" si="15"/>
        <v>5123.7070904311895</v>
      </c>
      <c r="D65" s="291">
        <f t="shared" si="15"/>
        <v>4584.1634748081651</v>
      </c>
      <c r="E65" s="291">
        <f t="shared" si="15"/>
        <v>4126.3943269908768</v>
      </c>
      <c r="F65" s="291">
        <f t="shared" si="15"/>
        <v>4055.2979125858101</v>
      </c>
      <c r="G65" s="291">
        <f t="shared" si="15"/>
        <v>4164.7300666930923</v>
      </c>
      <c r="H65" s="291">
        <f t="shared" si="15"/>
        <v>4024.3408732504795</v>
      </c>
      <c r="I65" s="291">
        <f t="shared" si="15"/>
        <v>4158.7580979566228</v>
      </c>
      <c r="J65" s="291">
        <f t="shared" si="15"/>
        <v>4126.0811694187614</v>
      </c>
      <c r="K65" s="291">
        <f t="shared" si="15"/>
        <v>4756.0200050163539</v>
      </c>
      <c r="L65" s="291">
        <f t="shared" si="15"/>
        <v>3861.9867177581118</v>
      </c>
      <c r="M65" s="291">
        <f t="shared" si="15"/>
        <v>3974.8775270089045</v>
      </c>
      <c r="N65" s="291">
        <f t="shared" si="15"/>
        <v>3672.394898363465</v>
      </c>
      <c r="O65" s="291">
        <f t="shared" si="15"/>
        <v>3456.4468515803978</v>
      </c>
      <c r="P65" s="291">
        <f t="shared" si="15"/>
        <v>3412.0382079341975</v>
      </c>
      <c r="Q65" s="291">
        <f t="shared" si="15"/>
        <v>3057.7056663689596</v>
      </c>
      <c r="R65" s="291">
        <f t="shared" si="15"/>
        <v>2622.2722679013827</v>
      </c>
      <c r="S65" s="291">
        <f t="shared" si="15"/>
        <v>2744.3034711916171</v>
      </c>
      <c r="T65" s="291">
        <f t="shared" si="15"/>
        <v>2667.3981465483048</v>
      </c>
      <c r="U65" s="291">
        <f t="shared" si="15"/>
        <v>3257.9150317833205</v>
      </c>
      <c r="V65" s="291">
        <f t="shared" si="15"/>
        <v>2873.7335146063751</v>
      </c>
      <c r="W65" s="291">
        <f t="shared" si="15"/>
        <v>2978.2692793350775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0.24595754589042576</v>
      </c>
      <c r="C67" s="254">
        <f t="shared" si="16"/>
        <v>0.24937663225349044</v>
      </c>
      <c r="D67" s="254">
        <f t="shared" si="16"/>
        <v>0.25543531382350204</v>
      </c>
      <c r="E67" s="254">
        <f t="shared" si="16"/>
        <v>0.24762692095500485</v>
      </c>
      <c r="F67" s="254">
        <f t="shared" si="16"/>
        <v>0.24727483164635067</v>
      </c>
      <c r="G67" s="254">
        <f t="shared" si="16"/>
        <v>0.24341183993542273</v>
      </c>
      <c r="H67" s="254">
        <f t="shared" si="16"/>
        <v>0.22237216632508536</v>
      </c>
      <c r="I67" s="254">
        <f t="shared" si="16"/>
        <v>0.22206535400701544</v>
      </c>
      <c r="J67" s="254">
        <f t="shared" si="16"/>
        <v>0.22367008021988774</v>
      </c>
      <c r="K67" s="254">
        <f t="shared" si="16"/>
        <v>0.21460318039582993</v>
      </c>
      <c r="L67" s="254">
        <f t="shared" si="16"/>
        <v>0.20423137998536733</v>
      </c>
      <c r="M67" s="254">
        <f t="shared" si="16"/>
        <v>0.20242992405695007</v>
      </c>
      <c r="N67" s="254">
        <f t="shared" si="16"/>
        <v>0.20150473814326669</v>
      </c>
      <c r="O67" s="254">
        <f t="shared" si="16"/>
        <v>0.2103288178023931</v>
      </c>
      <c r="P67" s="254">
        <f t="shared" si="16"/>
        <v>0.18540381747263568</v>
      </c>
      <c r="Q67" s="254">
        <f t="shared" si="16"/>
        <v>0.19352171344332483</v>
      </c>
      <c r="R67" s="254">
        <f t="shared" si="16"/>
        <v>0.19868679678338738</v>
      </c>
      <c r="S67" s="254">
        <f t="shared" si="16"/>
        <v>0.18463343845792776</v>
      </c>
      <c r="T67" s="254">
        <f t="shared" si="16"/>
        <v>0.17566813416610094</v>
      </c>
      <c r="U67" s="254">
        <f t="shared" si="16"/>
        <v>0.17559957921013372</v>
      </c>
      <c r="V67" s="254">
        <f t="shared" si="16"/>
        <v>0.17467954595425098</v>
      </c>
      <c r="W67" s="254">
        <f t="shared" si="16"/>
        <v>0.15658936291177103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0.25367703309391071</v>
      </c>
      <c r="C68" s="293">
        <f t="shared" si="17"/>
        <v>0.25211399383414068</v>
      </c>
      <c r="D68" s="293">
        <f t="shared" si="17"/>
        <v>0.2502248220562226</v>
      </c>
      <c r="E68" s="293">
        <f t="shared" si="17"/>
        <v>0.24257365152510849</v>
      </c>
      <c r="F68" s="293">
        <f t="shared" si="17"/>
        <v>0.23603795229807878</v>
      </c>
      <c r="G68" s="293">
        <f t="shared" si="17"/>
        <v>0.23235220198727286</v>
      </c>
      <c r="H68" s="293">
        <f t="shared" si="17"/>
        <v>0.23376670897040067</v>
      </c>
      <c r="I68" s="293">
        <f t="shared" si="17"/>
        <v>0.23438720295010482</v>
      </c>
      <c r="J68" s="293">
        <f t="shared" si="17"/>
        <v>0.23661706880720207</v>
      </c>
      <c r="K68" s="293">
        <f t="shared" si="17"/>
        <v>0.22567237445943547</v>
      </c>
      <c r="L68" s="293">
        <f t="shared" si="17"/>
        <v>0.21393052510203536</v>
      </c>
      <c r="M68" s="293">
        <f t="shared" si="17"/>
        <v>0.21205841773053904</v>
      </c>
      <c r="N68" s="293">
        <f t="shared" si="17"/>
        <v>0.21108791695941329</v>
      </c>
      <c r="O68" s="293">
        <f t="shared" si="17"/>
        <v>0.2130893395726014</v>
      </c>
      <c r="P68" s="293">
        <f t="shared" si="17"/>
        <v>0.18605989839616791</v>
      </c>
      <c r="Q68" s="293">
        <f t="shared" si="17"/>
        <v>0.19363358995529939</v>
      </c>
      <c r="R68" s="293">
        <f t="shared" si="17"/>
        <v>0.19261741063878032</v>
      </c>
      <c r="S68" s="293">
        <f t="shared" si="17"/>
        <v>0.17946929429204</v>
      </c>
      <c r="T68" s="293">
        <f t="shared" si="17"/>
        <v>0.17002398143184064</v>
      </c>
      <c r="U68" s="293">
        <f t="shared" si="17"/>
        <v>0.16731054943443638</v>
      </c>
      <c r="V68" s="293">
        <f t="shared" si="17"/>
        <v>0.16650166669721572</v>
      </c>
      <c r="W68" s="293">
        <f t="shared" si="17"/>
        <v>0.14858133971359191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0.19700627190942141</v>
      </c>
      <c r="C69" s="255">
        <f t="shared" si="18"/>
        <v>0.1959444901026082</v>
      </c>
      <c r="D69" s="255">
        <f t="shared" si="18"/>
        <v>0.20217387688309399</v>
      </c>
      <c r="E69" s="255">
        <f t="shared" si="18"/>
        <v>0.1959991358499871</v>
      </c>
      <c r="F69" s="255">
        <f t="shared" si="18"/>
        <v>0.19533626365213802</v>
      </c>
      <c r="G69" s="255">
        <f t="shared" si="18"/>
        <v>0.19228008369642066</v>
      </c>
      <c r="H69" s="255">
        <f t="shared" si="18"/>
        <v>0.19571020730945571</v>
      </c>
      <c r="I69" s="255">
        <f t="shared" si="18"/>
        <v>0.19028215620737529</v>
      </c>
      <c r="J69" s="255">
        <f t="shared" si="18"/>
        <v>0.18352153670157609</v>
      </c>
      <c r="K69" s="255">
        <f t="shared" si="18"/>
        <v>0.18336695131083822</v>
      </c>
      <c r="L69" s="255">
        <f t="shared" si="18"/>
        <v>0.17927363104082319</v>
      </c>
      <c r="M69" s="255">
        <f t="shared" si="18"/>
        <v>0.17787045187823905</v>
      </c>
      <c r="N69" s="255">
        <f t="shared" si="18"/>
        <v>0.177041564862503</v>
      </c>
      <c r="O69" s="255">
        <f t="shared" si="18"/>
        <v>0.17880070028711664</v>
      </c>
      <c r="P69" s="255">
        <f t="shared" si="18"/>
        <v>0.1692625623898571</v>
      </c>
      <c r="Q69" s="255">
        <f t="shared" si="18"/>
        <v>0.17419905610907982</v>
      </c>
      <c r="R69" s="255">
        <f t="shared" si="18"/>
        <v>0.16993049182310668</v>
      </c>
      <c r="S69" s="255">
        <f t="shared" si="18"/>
        <v>0.15907741319908486</v>
      </c>
      <c r="T69" s="255">
        <f t="shared" si="18"/>
        <v>0.15578929723654469</v>
      </c>
      <c r="U69" s="255">
        <f t="shared" si="18"/>
        <v>0.15100534435813801</v>
      </c>
      <c r="V69" s="255">
        <f t="shared" si="18"/>
        <v>0.14875377330990225</v>
      </c>
      <c r="W69" s="255">
        <f t="shared" si="18"/>
        <v>0.13956762438307729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0.17237570916681846</v>
      </c>
      <c r="C71" s="254">
        <f>IF(PPA_ued!C$5=0,"",PPA_ued!C$5/C$10)</f>
        <v>0.17472458557280515</v>
      </c>
      <c r="D71" s="254">
        <f>IF(PPA_ued!D$5=0,"",PPA_ued!D$5/D$10)</f>
        <v>0.17887236772917506</v>
      </c>
      <c r="E71" s="254">
        <f>IF(PPA_ued!E$5=0,"",PPA_ued!E$5/E$10)</f>
        <v>0.17341533500304193</v>
      </c>
      <c r="F71" s="254">
        <f>IF(PPA_ued!F$5=0,"",PPA_ued!F$5/F$10)</f>
        <v>0.17326206945633985</v>
      </c>
      <c r="G71" s="254">
        <f>IF(PPA_ued!G$5=0,"",PPA_ued!G$5/G$10)</f>
        <v>0.17053267504993941</v>
      </c>
      <c r="H71" s="254">
        <f>IF(PPA_ued!H$5=0,"",PPA_ued!H$5/H$10)</f>
        <v>0.15812048445165119</v>
      </c>
      <c r="I71" s="254">
        <f>IF(PPA_ued!I$5=0,"",PPA_ued!I$5/I$10)</f>
        <v>0.15888269486410733</v>
      </c>
      <c r="J71" s="254">
        <f>IF(PPA_ued!J$5=0,"",PPA_ued!J$5/J$10)</f>
        <v>0.16030270482232048</v>
      </c>
      <c r="K71" s="254">
        <f>IF(PPA_ued!K$5=0,"",PPA_ued!K$5/K$10)</f>
        <v>0.15456974485457095</v>
      </c>
      <c r="L71" s="254">
        <f>IF(PPA_ued!L$5=0,"",PPA_ued!L$5/L$10)</f>
        <v>0.14764661364978959</v>
      </c>
      <c r="M71" s="254">
        <f>IF(PPA_ued!M$5=0,"",PPA_ued!M$5/M$10)</f>
        <v>0.14627925526504898</v>
      </c>
      <c r="N71" s="254">
        <f>IF(PPA_ued!N$5=0,"",PPA_ued!N$5/N$10)</f>
        <v>0.14562533411074474</v>
      </c>
      <c r="O71" s="254">
        <f>IF(PPA_ued!O$5=0,"",PPA_ued!O$5/O$10)</f>
        <v>0.15193863874888847</v>
      </c>
      <c r="P71" s="254">
        <f>IF(PPA_ued!P$5=0,"",PPA_ued!P$5/P$10)</f>
        <v>0.13372116751731353</v>
      </c>
      <c r="Q71" s="254">
        <f>IF(PPA_ued!Q$5=0,"",PPA_ued!Q$5/Q$10)</f>
        <v>0.13945204928688409</v>
      </c>
      <c r="R71" s="254">
        <f>IF(PPA_ued!R$5=0,"",PPA_ued!R$5/R$10)</f>
        <v>0.14323504280655167</v>
      </c>
      <c r="S71" s="254">
        <f>IF(PPA_ued!S$5=0,"",PPA_ued!S$5/S$10)</f>
        <v>0.13277291974152014</v>
      </c>
      <c r="T71" s="254">
        <f>IF(PPA_ued!T$5=0,"",PPA_ued!T$5/T$10)</f>
        <v>0.12641790097692934</v>
      </c>
      <c r="U71" s="254">
        <f>IF(PPA_ued!U$5=0,"",PPA_ued!U$5/U$10)</f>
        <v>0.12589640726570145</v>
      </c>
      <c r="V71" s="254">
        <f>IF(PPA_ued!V$5=0,"",PPA_ued!V$5/V$10)</f>
        <v>0.12538613184498948</v>
      </c>
      <c r="W71" s="254">
        <f>IF(PPA_ued!W$5=0,"",PPA_ued!W$5/W$10)</f>
        <v>0.11244958602019595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0.18579384735831586</v>
      </c>
      <c r="C72" s="293">
        <f>IF(PPA_ued!C$32=0,"",PPA_ued!C$32/C$11)</f>
        <v>0.18487241309422747</v>
      </c>
      <c r="D72" s="293">
        <f>IF(PPA_ued!D$32=0,"",PPA_ued!D$32/D$11)</f>
        <v>0.18388635376536805</v>
      </c>
      <c r="E72" s="293">
        <f>IF(PPA_ued!E$32=0,"",PPA_ued!E$32/E$11)</f>
        <v>0.1782117366322036</v>
      </c>
      <c r="F72" s="293">
        <f>IF(PPA_ued!F$32=0,"",PPA_ued!F$32/F$11)</f>
        <v>0.1744065223546965</v>
      </c>
      <c r="G72" s="293">
        <f>IF(PPA_ued!G$32=0,"",PPA_ued!G$32/G$11)</f>
        <v>0.17175872257186017</v>
      </c>
      <c r="H72" s="293">
        <f>IF(PPA_ued!H$32=0,"",PPA_ued!H$32/H$11)</f>
        <v>0.17264911687415227</v>
      </c>
      <c r="I72" s="293">
        <f>IF(PPA_ued!I$32=0,"",PPA_ued!I$32/I$11)</f>
        <v>0.17250029504813741</v>
      </c>
      <c r="J72" s="293">
        <f>IF(PPA_ued!J$32=0,"",PPA_ued!J$32/J$11)</f>
        <v>0.17357241575425711</v>
      </c>
      <c r="K72" s="293">
        <f>IF(PPA_ued!K$32=0,"",PPA_ued!K$32/K$11)</f>
        <v>0.16641689367146062</v>
      </c>
      <c r="L72" s="293">
        <f>IF(PPA_ued!L$32=0,"",PPA_ued!L$32/L$11)</f>
        <v>0.15831455915833445</v>
      </c>
      <c r="M72" s="293">
        <f>IF(PPA_ued!M$32=0,"",PPA_ued!M$32/M$11)</f>
        <v>0.15678774514644586</v>
      </c>
      <c r="N72" s="293">
        <f>IF(PPA_ued!N$32=0,"",PPA_ued!N$32/N$11)</f>
        <v>0.15609406227168113</v>
      </c>
      <c r="O72" s="293">
        <f>IF(PPA_ued!O$32=0,"",PPA_ued!O$32/O$11)</f>
        <v>0.16074127647749648</v>
      </c>
      <c r="P72" s="293">
        <f>IF(PPA_ued!P$32=0,"",PPA_ued!P$32/P$11)</f>
        <v>0.1405112645755725</v>
      </c>
      <c r="Q72" s="293">
        <f>IF(PPA_ued!Q$32=0,"",PPA_ued!Q$32/Q$11)</f>
        <v>0.14632074792581445</v>
      </c>
      <c r="R72" s="293">
        <f>IF(PPA_ued!R$32=0,"",PPA_ued!R$32/R$11)</f>
        <v>0.14867147942378617</v>
      </c>
      <c r="S72" s="293">
        <f>IF(PPA_ued!S$32=0,"",PPA_ued!S$32/S$11)</f>
        <v>0.13877997197584102</v>
      </c>
      <c r="T72" s="293">
        <f>IF(PPA_ued!T$32=0,"",PPA_ued!T$32/T$11)</f>
        <v>0.13161071025950383</v>
      </c>
      <c r="U72" s="293">
        <f>IF(PPA_ued!U$32=0,"",PPA_ued!U$32/U$11)</f>
        <v>0.13116281437533886</v>
      </c>
      <c r="V72" s="293">
        <f>IF(PPA_ued!V$32=0,"",PPA_ued!V$32/V$11)</f>
        <v>0.13196815509003917</v>
      </c>
      <c r="W72" s="293">
        <f>IF(PPA_ued!W$32=0,"",PPA_ued!W$32/W$11)</f>
        <v>0.11814172264402185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0.12658663341487233</v>
      </c>
      <c r="C73" s="255">
        <f>IF(PPA_ued!C$83=0,"",PPA_ued!C$83/C$12)</f>
        <v>0.12593513119253788</v>
      </c>
      <c r="D73" s="255">
        <f>IF(PPA_ued!D$83=0,"",PPA_ued!D$83/D$12)</f>
        <v>0.13067788950579989</v>
      </c>
      <c r="E73" s="255">
        <f>IF(PPA_ued!E$83=0,"",PPA_ued!E$83/E$12)</f>
        <v>0.12675873617708508</v>
      </c>
      <c r="F73" s="255">
        <f>IF(PPA_ued!F$83=0,"",PPA_ued!F$83/F$12)</f>
        <v>0.12695808289826743</v>
      </c>
      <c r="G73" s="255">
        <f>IF(PPA_ued!G$83=0,"",PPA_ued!G$83/G$12)</f>
        <v>0.12486247347586187</v>
      </c>
      <c r="H73" s="255">
        <f>IF(PPA_ued!H$83=0,"",PPA_ued!H$83/H$12)</f>
        <v>0.12719356789279995</v>
      </c>
      <c r="I73" s="255">
        <f>IF(PPA_ued!I$83=0,"",PPA_ued!I$83/I$12)</f>
        <v>0.12397854303571731</v>
      </c>
      <c r="J73" s="255">
        <f>IF(PPA_ued!J$83=0,"",PPA_ued!J$83/J$12)</f>
        <v>0.12125298381991031</v>
      </c>
      <c r="K73" s="255">
        <f>IF(PPA_ued!K$83=0,"",PPA_ued!K$83/K$12)</f>
        <v>0.12066294291959824</v>
      </c>
      <c r="L73" s="255">
        <f>IF(PPA_ued!L$83=0,"",PPA_ued!L$83/L$12)</f>
        <v>0.11767307881935074</v>
      </c>
      <c r="M73" s="255">
        <f>IF(PPA_ued!M$83=0,"",PPA_ued!M$83/M$12)</f>
        <v>0.11684108843718649</v>
      </c>
      <c r="N73" s="255">
        <f>IF(PPA_ued!N$83=0,"",PPA_ued!N$83/N$12)</f>
        <v>0.11628306188474023</v>
      </c>
      <c r="O73" s="255">
        <f>IF(PPA_ued!O$83=0,"",PPA_ued!O$83/O$12)</f>
        <v>0.11920125432990294</v>
      </c>
      <c r="P73" s="255">
        <f>IF(PPA_ued!P$83=0,"",PPA_ued!P$83/P$12)</f>
        <v>0.11373056719852451</v>
      </c>
      <c r="Q73" s="255">
        <f>IF(PPA_ued!Q$83=0,"",PPA_ued!Q$83/Q$12)</f>
        <v>0.11839562977816347</v>
      </c>
      <c r="R73" s="255">
        <f>IF(PPA_ued!R$83=0,"",PPA_ued!R$83/R$12)</f>
        <v>0.11683385267758754</v>
      </c>
      <c r="S73" s="255">
        <f>IF(PPA_ued!S$83=0,"",PPA_ued!S$83/S$12)</f>
        <v>0.11004481556532321</v>
      </c>
      <c r="T73" s="255">
        <f>IF(PPA_ued!T$83=0,"",PPA_ued!T$83/T$12)</f>
        <v>0.10825815313316003</v>
      </c>
      <c r="U73" s="255">
        <f>IF(PPA_ued!U$83=0,"",PPA_ued!U$83/U$12)</f>
        <v>0.10559011581422635</v>
      </c>
      <c r="V73" s="255">
        <f>IF(PPA_ued!V$83=0,"",PPA_ued!V$83/V$12)</f>
        <v>0.10433827840825768</v>
      </c>
      <c r="W73" s="255">
        <f>IF(PPA_ued!W$83=0,"",PPA_ued!W$83/W$12)</f>
        <v>9.7857422183720608E-2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1.149672983980782</v>
      </c>
      <c r="C74" s="256">
        <f t="shared" si="19"/>
        <v>1.1444857908531618</v>
      </c>
      <c r="D74" s="256">
        <f t="shared" si="19"/>
        <v>1.1570090470739316</v>
      </c>
      <c r="E74" s="256">
        <f t="shared" si="19"/>
        <v>1.1127722624522622</v>
      </c>
      <c r="F74" s="256">
        <f t="shared" si="19"/>
        <v>1.0900600530737401</v>
      </c>
      <c r="G74" s="256">
        <f t="shared" si="19"/>
        <v>1.1680810619990987</v>
      </c>
      <c r="H74" s="256">
        <f t="shared" si="19"/>
        <v>1.1521610806756986</v>
      </c>
      <c r="I74" s="256">
        <f t="shared" si="19"/>
        <v>1.0950635266388036</v>
      </c>
      <c r="J74" s="256">
        <f t="shared" si="19"/>
        <v>1.0201785568201893</v>
      </c>
      <c r="K74" s="256">
        <f t="shared" si="19"/>
        <v>1.1134584890807124</v>
      </c>
      <c r="L74" s="256">
        <f t="shared" si="19"/>
        <v>1.1618083724668307</v>
      </c>
      <c r="M74" s="256">
        <f t="shared" si="19"/>
        <v>1.1127703899020007</v>
      </c>
      <c r="N74" s="256">
        <f t="shared" si="19"/>
        <v>1.1158840920498698</v>
      </c>
      <c r="O74" s="256">
        <f t="shared" si="19"/>
        <v>1.1114482056700115</v>
      </c>
      <c r="P74" s="256">
        <f t="shared" si="19"/>
        <v>1.1641973310778493</v>
      </c>
      <c r="Q74" s="256">
        <f t="shared" si="19"/>
        <v>1.3705991563207363</v>
      </c>
      <c r="R74" s="256">
        <f t="shared" si="19"/>
        <v>1.3526913536133518</v>
      </c>
      <c r="S74" s="256">
        <f t="shared" si="19"/>
        <v>1.3629559046506128</v>
      </c>
      <c r="T74" s="256">
        <f t="shared" si="19"/>
        <v>1.3448832597210298</v>
      </c>
      <c r="U74" s="256">
        <f t="shared" si="19"/>
        <v>1.314812842541067</v>
      </c>
      <c r="V74" s="256">
        <f t="shared" si="19"/>
        <v>1.3237788488024347</v>
      </c>
      <c r="W74" s="256">
        <f t="shared" si="19"/>
        <v>1.5059029375983928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0.91713593868368215</v>
      </c>
      <c r="C75" s="257">
        <f t="shared" si="20"/>
        <v>0.9106252351976063</v>
      </c>
      <c r="D75" s="257">
        <f t="shared" si="20"/>
        <v>0.91466955061634259</v>
      </c>
      <c r="E75" s="257">
        <f t="shared" si="20"/>
        <v>0.87992205363791287</v>
      </c>
      <c r="F75" s="257">
        <f t="shared" si="20"/>
        <v>0.86512013135919685</v>
      </c>
      <c r="G75" s="257">
        <f t="shared" si="20"/>
        <v>0.9270694767802975</v>
      </c>
      <c r="H75" s="257">
        <f t="shared" si="20"/>
        <v>0.91118585136813302</v>
      </c>
      <c r="I75" s="257">
        <f t="shared" si="20"/>
        <v>0.83846389110140218</v>
      </c>
      <c r="J75" s="257">
        <f t="shared" si="20"/>
        <v>0.76185227502521868</v>
      </c>
      <c r="K75" s="257">
        <f t="shared" si="20"/>
        <v>0.86355570944063176</v>
      </c>
      <c r="L75" s="257">
        <f t="shared" si="20"/>
        <v>0.93121499980832168</v>
      </c>
      <c r="M75" s="257">
        <f t="shared" si="20"/>
        <v>0.88233491844614598</v>
      </c>
      <c r="N75" s="257">
        <f t="shared" si="20"/>
        <v>0.88582437981156603</v>
      </c>
      <c r="O75" s="257">
        <f t="shared" si="20"/>
        <v>0.87878308989825538</v>
      </c>
      <c r="P75" s="257">
        <f t="shared" si="20"/>
        <v>0.90704933287471889</v>
      </c>
      <c r="Q75" s="257">
        <f t="shared" si="20"/>
        <v>1.0718969869892883</v>
      </c>
      <c r="R75" s="257">
        <f t="shared" si="20"/>
        <v>1.0725657488527529</v>
      </c>
      <c r="S75" s="257">
        <f t="shared" si="20"/>
        <v>1.0293408896967728</v>
      </c>
      <c r="T75" s="257">
        <f t="shared" si="20"/>
        <v>1.027701058688905</v>
      </c>
      <c r="U75" s="257">
        <f t="shared" si="20"/>
        <v>0.93438820620784757</v>
      </c>
      <c r="V75" s="257">
        <f t="shared" si="20"/>
        <v>0.95850047440049457</v>
      </c>
      <c r="W75" s="257">
        <f t="shared" si="20"/>
        <v>1.099801162791209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1.3006262370856938</v>
      </c>
      <c r="C76" s="295">
        <f t="shared" si="21"/>
        <v>1.2956460646791441</v>
      </c>
      <c r="D76" s="295">
        <f t="shared" si="21"/>
        <v>1.3098721880413622</v>
      </c>
      <c r="E76" s="295">
        <f t="shared" si="21"/>
        <v>1.2597816786030427</v>
      </c>
      <c r="F76" s="295">
        <f t="shared" si="21"/>
        <v>1.2318975122566362</v>
      </c>
      <c r="G76" s="295">
        <f t="shared" si="21"/>
        <v>1.3211396774532356</v>
      </c>
      <c r="H76" s="295">
        <f t="shared" si="21"/>
        <v>1.3106247002549181</v>
      </c>
      <c r="I76" s="295">
        <f t="shared" si="21"/>
        <v>1.2487798543712192</v>
      </c>
      <c r="J76" s="295">
        <f t="shared" si="21"/>
        <v>1.1693198594527212</v>
      </c>
      <c r="K76" s="295">
        <f t="shared" si="21"/>
        <v>1.2601918679172979</v>
      </c>
      <c r="L76" s="295">
        <f t="shared" si="21"/>
        <v>1.3098597906453482</v>
      </c>
      <c r="M76" s="295">
        <f t="shared" si="21"/>
        <v>1.2476427577130969</v>
      </c>
      <c r="N76" s="295">
        <f t="shared" si="21"/>
        <v>1.2516263147337965</v>
      </c>
      <c r="O76" s="295">
        <f t="shared" si="21"/>
        <v>1.2480366344947356</v>
      </c>
      <c r="P76" s="295">
        <f t="shared" si="21"/>
        <v>1.3125114590921996</v>
      </c>
      <c r="Q76" s="295">
        <f t="shared" si="21"/>
        <v>1.5626830960958156</v>
      </c>
      <c r="R76" s="295">
        <f t="shared" si="21"/>
        <v>1.5564771142390377</v>
      </c>
      <c r="S76" s="295">
        <f t="shared" si="21"/>
        <v>1.5395909466683024</v>
      </c>
      <c r="T76" s="295">
        <f t="shared" si="21"/>
        <v>1.5232799413462632</v>
      </c>
      <c r="U76" s="295">
        <f t="shared" si="21"/>
        <v>1.4514058006043831</v>
      </c>
      <c r="V76" s="295">
        <f t="shared" si="21"/>
        <v>1.4655617194667032</v>
      </c>
      <c r="W76" s="295">
        <f t="shared" si="21"/>
        <v>1.6672053280019212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0.22966239239489061</v>
      </c>
      <c r="C77" s="258">
        <f t="shared" si="22"/>
        <v>0.22468450469881299</v>
      </c>
      <c r="D77" s="258">
        <f t="shared" si="22"/>
        <v>0.21758986122046645</v>
      </c>
      <c r="E77" s="258">
        <f t="shared" si="22"/>
        <v>0.21383430210575344</v>
      </c>
      <c r="F77" s="258">
        <f t="shared" si="22"/>
        <v>0.21851119779038725</v>
      </c>
      <c r="G77" s="258">
        <f t="shared" si="22"/>
        <v>0.22536949061977379</v>
      </c>
      <c r="H77" s="258">
        <f t="shared" si="22"/>
        <v>0.21064738737651814</v>
      </c>
      <c r="I77" s="258">
        <f t="shared" si="22"/>
        <v>0.16616908652742354</v>
      </c>
      <c r="J77" s="258">
        <f t="shared" si="22"/>
        <v>0.13151050969792805</v>
      </c>
      <c r="K77" s="258">
        <f t="shared" si="22"/>
        <v>0.19073222960126915</v>
      </c>
      <c r="L77" s="258">
        <f t="shared" si="22"/>
        <v>0.24225052125255112</v>
      </c>
      <c r="M77" s="258">
        <f t="shared" si="22"/>
        <v>0.23089233371357731</v>
      </c>
      <c r="N77" s="258">
        <f t="shared" si="22"/>
        <v>0.23253421688360196</v>
      </c>
      <c r="O77" s="258">
        <f t="shared" si="22"/>
        <v>0.2250011471255593</v>
      </c>
      <c r="P77" s="258">
        <f t="shared" si="22"/>
        <v>0.20547095438128776</v>
      </c>
      <c r="Q77" s="258">
        <f t="shared" si="22"/>
        <v>0.21151810761434234</v>
      </c>
      <c r="R77" s="258">
        <f t="shared" si="22"/>
        <v>0.21408710022496738</v>
      </c>
      <c r="S77" s="258">
        <f t="shared" si="22"/>
        <v>0.18343251596092516</v>
      </c>
      <c r="T77" s="258">
        <f t="shared" si="22"/>
        <v>0.19049863081425594</v>
      </c>
      <c r="U77" s="258">
        <f t="shared" si="22"/>
        <v>0.1457897212891254</v>
      </c>
      <c r="V77" s="258">
        <f t="shared" si="22"/>
        <v>0.16006495712767133</v>
      </c>
      <c r="W77" s="258">
        <f t="shared" si="22"/>
        <v>0.17957682922580662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NL: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33.696183786988328</v>
      </c>
      <c r="C5" s="225">
        <v>32.294273876827013</v>
      </c>
      <c r="D5" s="225">
        <v>30.141367031173239</v>
      </c>
      <c r="E5" s="225">
        <v>30.705738198420601</v>
      </c>
      <c r="F5" s="225">
        <v>29.425704965915731</v>
      </c>
      <c r="G5" s="225">
        <v>28.479185272444461</v>
      </c>
      <c r="H5" s="225">
        <v>39.35987343954011</v>
      </c>
      <c r="I5" s="225">
        <v>30.951469041497809</v>
      </c>
      <c r="J5" s="225">
        <v>31.66273655592731</v>
      </c>
      <c r="K5" s="225">
        <v>15.3462734301058</v>
      </c>
      <c r="L5" s="225">
        <v>19.78185146538268</v>
      </c>
      <c r="M5" s="225">
        <v>6.8826174179363022</v>
      </c>
      <c r="N5" s="225">
        <v>7.939286682844708</v>
      </c>
      <c r="O5" s="225">
        <v>8.5393500027771605</v>
      </c>
      <c r="P5" s="225">
        <v>8.1577679687959694</v>
      </c>
      <c r="Q5" s="225">
        <v>8.5536597341949587</v>
      </c>
      <c r="R5" s="225">
        <v>5.7619171067182338</v>
      </c>
      <c r="S5" s="225">
        <v>6.9052905983264976</v>
      </c>
      <c r="T5" s="225">
        <v>6.4997209641457347</v>
      </c>
      <c r="U5" s="225">
        <v>5.9387777688867223</v>
      </c>
      <c r="V5" s="225">
        <v>6.463143200307286</v>
      </c>
      <c r="W5" s="225">
        <v>5.7938064277355279</v>
      </c>
      <c r="DA5" s="89" t="s">
        <v>1844</v>
      </c>
    </row>
    <row r="6" spans="1:105" ht="12" customHeight="1" x14ac:dyDescent="0.25">
      <c r="A6" s="55" t="s">
        <v>92</v>
      </c>
      <c r="B6" s="261">
        <v>0.1684809189349063</v>
      </c>
      <c r="C6" s="261">
        <v>0.16147136938409559</v>
      </c>
      <c r="D6" s="261">
        <v>0.1507068351558338</v>
      </c>
      <c r="E6" s="261">
        <v>0.15352869099205521</v>
      </c>
      <c r="F6" s="261">
        <v>0.14712852482953831</v>
      </c>
      <c r="G6" s="261">
        <v>0.14239592636218451</v>
      </c>
      <c r="H6" s="261">
        <v>0.19679936719764241</v>
      </c>
      <c r="I6" s="261">
        <v>0.15475734520743031</v>
      </c>
      <c r="J6" s="261">
        <v>0.15831368277958549</v>
      </c>
      <c r="K6" s="261">
        <v>7.6731367150496235E-2</v>
      </c>
      <c r="L6" s="261">
        <v>9.8909257326885228E-2</v>
      </c>
      <c r="M6" s="261">
        <v>3.4413087089670148E-2</v>
      </c>
      <c r="N6" s="261">
        <v>3.9696433414206513E-2</v>
      </c>
      <c r="O6" s="261">
        <v>4.2696750013868037E-2</v>
      </c>
      <c r="P6" s="261">
        <v>4.0788839843962532E-2</v>
      </c>
      <c r="Q6" s="261">
        <v>4.2768298670954323E-2</v>
      </c>
      <c r="R6" s="261">
        <v>2.880958553357801E-2</v>
      </c>
      <c r="S6" s="261">
        <v>3.4526452991615039E-2</v>
      </c>
      <c r="T6" s="261">
        <v>3.2498604820709542E-2</v>
      </c>
      <c r="U6" s="261">
        <v>2.9693888844411709E-2</v>
      </c>
      <c r="V6" s="261">
        <v>3.2315716001515039E-2</v>
      </c>
      <c r="W6" s="261">
        <v>2.8969032138658129E-2</v>
      </c>
      <c r="DA6" s="67" t="s">
        <v>1845</v>
      </c>
    </row>
    <row r="7" spans="1:105" ht="12" customHeight="1" x14ac:dyDescent="0.25">
      <c r="A7" s="202" t="s">
        <v>93</v>
      </c>
      <c r="B7" s="226">
        <v>0.2358732865088688</v>
      </c>
      <c r="C7" s="226">
        <v>0.22605991713773391</v>
      </c>
      <c r="D7" s="226">
        <v>0.21098956921816739</v>
      </c>
      <c r="E7" s="226">
        <v>0.2149401673888772</v>
      </c>
      <c r="F7" s="226">
        <v>0.20597993476135359</v>
      </c>
      <c r="G7" s="226">
        <v>0.19935429690705819</v>
      </c>
      <c r="H7" s="226">
        <v>0.27551911407669932</v>
      </c>
      <c r="I7" s="226">
        <v>0.21666028329040229</v>
      </c>
      <c r="J7" s="226">
        <v>0.2216391558914198</v>
      </c>
      <c r="K7" s="226">
        <v>0.1074239140106948</v>
      </c>
      <c r="L7" s="226">
        <v>0.1384729602576393</v>
      </c>
      <c r="M7" s="226">
        <v>4.8178321925538198E-2</v>
      </c>
      <c r="N7" s="226">
        <v>5.5575006779889101E-2</v>
      </c>
      <c r="O7" s="226">
        <v>5.9775450019415248E-2</v>
      </c>
      <c r="P7" s="226">
        <v>5.7104375781547541E-2</v>
      </c>
      <c r="Q7" s="226">
        <v>5.9875618139336027E-2</v>
      </c>
      <c r="R7" s="226">
        <v>4.0333419747009221E-2</v>
      </c>
      <c r="S7" s="226">
        <v>4.8337034188261047E-2</v>
      </c>
      <c r="T7" s="226">
        <v>4.5498046748993347E-2</v>
      </c>
      <c r="U7" s="226">
        <v>4.1571444382176401E-2</v>
      </c>
      <c r="V7" s="226">
        <v>4.5242002402121062E-2</v>
      </c>
      <c r="W7" s="226">
        <v>4.0556644994121392E-2</v>
      </c>
      <c r="DA7" s="174" t="s">
        <v>1846</v>
      </c>
    </row>
    <row r="8" spans="1:105" ht="12" customHeight="1" x14ac:dyDescent="0.25">
      <c r="A8" s="202" t="s">
        <v>94</v>
      </c>
      <c r="B8" s="226">
        <v>1.3478473514792511</v>
      </c>
      <c r="C8" s="226">
        <v>1.291770955072765</v>
      </c>
      <c r="D8" s="226">
        <v>1.20565468124667</v>
      </c>
      <c r="E8" s="226">
        <v>1.228229527936441</v>
      </c>
      <c r="F8" s="226">
        <v>1.177028198636306</v>
      </c>
      <c r="G8" s="226">
        <v>1.1391674108974761</v>
      </c>
      <c r="H8" s="226">
        <v>1.574394937581139</v>
      </c>
      <c r="I8" s="226">
        <v>1.2380587616594421</v>
      </c>
      <c r="J8" s="226">
        <v>1.2665094622366839</v>
      </c>
      <c r="K8" s="226">
        <v>0.61385093720396988</v>
      </c>
      <c r="L8" s="226">
        <v>0.79127405861508182</v>
      </c>
      <c r="M8" s="226">
        <v>0.27530469671736119</v>
      </c>
      <c r="N8" s="226">
        <v>0.31757146731365199</v>
      </c>
      <c r="O8" s="226">
        <v>0.34157400011094441</v>
      </c>
      <c r="P8" s="226">
        <v>0.32631071875170031</v>
      </c>
      <c r="Q8" s="226">
        <v>0.34214638936763447</v>
      </c>
      <c r="R8" s="226">
        <v>0.23047668426862411</v>
      </c>
      <c r="S8" s="226">
        <v>0.27621162393292031</v>
      </c>
      <c r="T8" s="226">
        <v>0.25998883856567628</v>
      </c>
      <c r="U8" s="226">
        <v>0.2375511107552937</v>
      </c>
      <c r="V8" s="226">
        <v>0.25852572801212031</v>
      </c>
      <c r="W8" s="226">
        <v>0.23175225710926509</v>
      </c>
      <c r="DA8" s="174" t="s">
        <v>1847</v>
      </c>
    </row>
    <row r="9" spans="1:105" ht="12" customHeight="1" x14ac:dyDescent="0.25">
      <c r="A9" s="202" t="s">
        <v>95</v>
      </c>
      <c r="B9" s="226">
        <v>0.67392367573962531</v>
      </c>
      <c r="C9" s="226">
        <v>0.64588547753638237</v>
      </c>
      <c r="D9" s="226">
        <v>0.60282734062333521</v>
      </c>
      <c r="E9" s="226">
        <v>0.61411476396822062</v>
      </c>
      <c r="F9" s="226">
        <v>0.58851409931815324</v>
      </c>
      <c r="G9" s="226">
        <v>0.56958370544873782</v>
      </c>
      <c r="H9" s="226">
        <v>0.78719746879056951</v>
      </c>
      <c r="I9" s="226">
        <v>0.61902938082972103</v>
      </c>
      <c r="J9" s="226">
        <v>0.63325473111834218</v>
      </c>
      <c r="K9" s="226">
        <v>0.30692546860198489</v>
      </c>
      <c r="L9" s="226">
        <v>0.39563702930754091</v>
      </c>
      <c r="M9" s="226">
        <v>0.13765234835868059</v>
      </c>
      <c r="N9" s="226">
        <v>0.15878573365682599</v>
      </c>
      <c r="O9" s="226">
        <v>0.1707870000554722</v>
      </c>
      <c r="P9" s="226">
        <v>0.1631553593758501</v>
      </c>
      <c r="Q9" s="226">
        <v>0.17107319468381729</v>
      </c>
      <c r="R9" s="226">
        <v>0.1152383421343121</v>
      </c>
      <c r="S9" s="226">
        <v>0.13810581196646021</v>
      </c>
      <c r="T9" s="226">
        <v>0.1299944192828382</v>
      </c>
      <c r="U9" s="226">
        <v>0.11877555537764679</v>
      </c>
      <c r="V9" s="226">
        <v>0.12926286400606021</v>
      </c>
      <c r="W9" s="226">
        <v>0.1158761285546325</v>
      </c>
      <c r="DA9" s="174" t="s">
        <v>1848</v>
      </c>
    </row>
    <row r="10" spans="1:105" ht="12" customHeight="1" x14ac:dyDescent="0.25">
      <c r="A10" s="56" t="s">
        <v>96</v>
      </c>
      <c r="B10" s="262">
        <v>0.40464825871656102</v>
      </c>
      <c r="C10" s="262">
        <v>0.38820652253022331</v>
      </c>
      <c r="D10" s="262">
        <v>0.36285447554223449</v>
      </c>
      <c r="E10" s="262">
        <v>0.37017227006676812</v>
      </c>
      <c r="F10" s="262">
        <v>0.35422586847195792</v>
      </c>
      <c r="G10" s="262">
        <v>0.34223009953289801</v>
      </c>
      <c r="H10" s="262">
        <v>0.47474112177759298</v>
      </c>
      <c r="I10" s="262">
        <v>0.38044323753680742</v>
      </c>
      <c r="J10" s="262">
        <v>0.3998149105210505</v>
      </c>
      <c r="K10" s="262">
        <v>0.1862562462527336</v>
      </c>
      <c r="L10" s="262">
        <v>0.23701651776763349</v>
      </c>
      <c r="M10" s="262">
        <v>8.2597783481775794E-2</v>
      </c>
      <c r="N10" s="262">
        <v>9.5251314624253652E-2</v>
      </c>
      <c r="O10" s="262">
        <v>0.10259662543210001</v>
      </c>
      <c r="P10" s="262">
        <v>9.8404390654618146E-2</v>
      </c>
      <c r="Q10" s="262">
        <v>0.10273279977538689</v>
      </c>
      <c r="R10" s="262">
        <v>6.9240653395194099E-2</v>
      </c>
      <c r="S10" s="262">
        <v>8.347387088185973E-2</v>
      </c>
      <c r="T10" s="262">
        <v>7.8373414736622987E-2</v>
      </c>
      <c r="U10" s="262">
        <v>7.2880199690618819E-2</v>
      </c>
      <c r="V10" s="262">
        <v>7.8656779890073386E-2</v>
      </c>
      <c r="W10" s="262">
        <v>6.9456783402131628E-2</v>
      </c>
      <c r="DA10" s="68" t="s">
        <v>1849</v>
      </c>
    </row>
    <row r="11" spans="1:105" ht="12" customHeight="1" x14ac:dyDescent="0.25">
      <c r="A11" s="37" t="s">
        <v>160</v>
      </c>
      <c r="B11" s="228">
        <v>4.5158552323808882E-4</v>
      </c>
      <c r="C11" s="228">
        <v>4.5194455348303541E-4</v>
      </c>
      <c r="D11" s="228">
        <v>3.9222483766902262E-4</v>
      </c>
      <c r="E11" s="228">
        <v>4.213481897753996E-4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3.8658928855086787E-5</v>
      </c>
      <c r="R11" s="228">
        <v>2.201037510533488E-5</v>
      </c>
      <c r="S11" s="228">
        <v>3.3165355712156242E-5</v>
      </c>
      <c r="T11" s="228">
        <v>4.1193763840959603E-5</v>
      </c>
      <c r="U11" s="228">
        <v>4.2150469682898051E-5</v>
      </c>
      <c r="V11" s="228">
        <v>3.2946248765690691E-5</v>
      </c>
      <c r="W11" s="228">
        <v>1.8271744786691089E-5</v>
      </c>
      <c r="DA11" s="69" t="s">
        <v>1850</v>
      </c>
    </row>
    <row r="12" spans="1:105" ht="12" customHeight="1" x14ac:dyDescent="0.25">
      <c r="A12" s="37" t="s">
        <v>162</v>
      </c>
      <c r="B12" s="228">
        <v>0.21720965678641341</v>
      </c>
      <c r="C12" s="228">
        <v>0.20489234003279741</v>
      </c>
      <c r="D12" s="228">
        <v>0.187396227606034</v>
      </c>
      <c r="E12" s="228">
        <v>0.1871342387166787</v>
      </c>
      <c r="F12" s="228">
        <v>0.18270375627137411</v>
      </c>
      <c r="G12" s="228">
        <v>0.18210703751157861</v>
      </c>
      <c r="H12" s="228">
        <v>0.2396053325464432</v>
      </c>
      <c r="I12" s="228">
        <v>0.15783132374039049</v>
      </c>
      <c r="J12" s="228">
        <v>0.1344627364379922</v>
      </c>
      <c r="K12" s="228">
        <v>8.714031876945931E-2</v>
      </c>
      <c r="L12" s="228">
        <v>0.13336113440334241</v>
      </c>
      <c r="M12" s="228">
        <v>4.4658654098404492E-2</v>
      </c>
      <c r="N12" s="228">
        <v>5.1811179463858902E-2</v>
      </c>
      <c r="O12" s="228">
        <v>5.4490065554602479E-2</v>
      </c>
      <c r="P12" s="228">
        <v>4.9362879923075087E-2</v>
      </c>
      <c r="Q12" s="228">
        <v>5.3614101708075339E-2</v>
      </c>
      <c r="R12" s="228">
        <v>3.6312866220588602E-2</v>
      </c>
      <c r="S12" s="228">
        <v>3.9165179899252833E-2</v>
      </c>
      <c r="T12" s="228">
        <v>3.8165489192462557E-2</v>
      </c>
      <c r="U12" s="228">
        <v>2.873726503374651E-2</v>
      </c>
      <c r="V12" s="228">
        <v>3.3670387988067783E-2</v>
      </c>
      <c r="W12" s="228">
        <v>3.3344579132971362E-2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0.18698701640690951</v>
      </c>
      <c r="C15" s="228">
        <v>0.1828622379439428</v>
      </c>
      <c r="D15" s="228">
        <v>0.17506602309853139</v>
      </c>
      <c r="E15" s="228">
        <v>0.18261668316031399</v>
      </c>
      <c r="F15" s="228">
        <v>0.1715221122005838</v>
      </c>
      <c r="G15" s="228">
        <v>0.1601230620213194</v>
      </c>
      <c r="H15" s="228">
        <v>0.23513578923114981</v>
      </c>
      <c r="I15" s="228">
        <v>0.22261191379641701</v>
      </c>
      <c r="J15" s="228">
        <v>0.26535217408305828</v>
      </c>
      <c r="K15" s="228">
        <v>9.9115927483274302E-2</v>
      </c>
      <c r="L15" s="228">
        <v>0.103655383364291</v>
      </c>
      <c r="M15" s="228">
        <v>3.7939129383371309E-2</v>
      </c>
      <c r="N15" s="228">
        <v>4.3440135160394758E-2</v>
      </c>
      <c r="O15" s="228">
        <v>4.8106559877497519E-2</v>
      </c>
      <c r="P15" s="228">
        <v>4.9041510731543052E-2</v>
      </c>
      <c r="Q15" s="228">
        <v>4.9080039138456523E-2</v>
      </c>
      <c r="R15" s="228">
        <v>3.2905776799500172E-2</v>
      </c>
      <c r="S15" s="228">
        <v>4.4275525626894748E-2</v>
      </c>
      <c r="T15" s="228">
        <v>4.0166731780319473E-2</v>
      </c>
      <c r="U15" s="228">
        <v>4.4100784187189407E-2</v>
      </c>
      <c r="V15" s="228">
        <v>4.4953445653239922E-2</v>
      </c>
      <c r="W15" s="228">
        <v>3.6093932524373568E-2</v>
      </c>
      <c r="DA15" s="69" t="s">
        <v>1854</v>
      </c>
    </row>
    <row r="16" spans="1:105" ht="12" customHeight="1" x14ac:dyDescent="0.25">
      <c r="A16" s="57" t="s">
        <v>1855</v>
      </c>
      <c r="B16" s="263">
        <v>1.107813615293473</v>
      </c>
      <c r="C16" s="263">
        <v>1.069721851566559</v>
      </c>
      <c r="D16" s="263">
        <v>1.0130114921016979</v>
      </c>
      <c r="E16" s="263">
        <v>1.031544931111074</v>
      </c>
      <c r="F16" s="263">
        <v>0.97672073798355741</v>
      </c>
      <c r="G16" s="263">
        <v>0.94669136649358043</v>
      </c>
      <c r="H16" s="263">
        <v>1.3356165839953249</v>
      </c>
      <c r="I16" s="263">
        <v>1.129135814874868</v>
      </c>
      <c r="J16" s="263">
        <v>1.222386220784216</v>
      </c>
      <c r="K16" s="263">
        <v>0.53720938834024567</v>
      </c>
      <c r="L16" s="263">
        <v>0.63813770634723233</v>
      </c>
      <c r="M16" s="263">
        <v>0.22483020159596431</v>
      </c>
      <c r="N16" s="263">
        <v>0.25889114933350182</v>
      </c>
      <c r="O16" s="263">
        <v>0.28174712539542529</v>
      </c>
      <c r="P16" s="263">
        <v>0.28046510762033688</v>
      </c>
      <c r="Q16" s="263">
        <v>0.29857875364409758</v>
      </c>
      <c r="R16" s="263">
        <v>0.19915758119959839</v>
      </c>
      <c r="S16" s="263">
        <v>0.2539137184814762</v>
      </c>
      <c r="T16" s="263">
        <v>0.23475808299236631</v>
      </c>
      <c r="U16" s="263">
        <v>0.23421323719209169</v>
      </c>
      <c r="V16" s="263">
        <v>0.24779973640860831</v>
      </c>
      <c r="W16" s="263">
        <v>0.21857214564572719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27.295788646330159</v>
      </c>
      <c r="C17" s="296">
        <f t="shared" si="0"/>
        <v>26.133998113451355</v>
      </c>
      <c r="D17" s="296">
        <f t="shared" si="0"/>
        <v>24.344185988170423</v>
      </c>
      <c r="E17" s="296">
        <f t="shared" si="0"/>
        <v>24.800885777821463</v>
      </c>
      <c r="F17" s="296">
        <f t="shared" si="0"/>
        <v>23.805617073062518</v>
      </c>
      <c r="G17" s="296">
        <f t="shared" si="0"/>
        <v>23.036003874594584</v>
      </c>
      <c r="H17" s="296">
        <f t="shared" si="0"/>
        <v>31.74756799279821</v>
      </c>
      <c r="I17" s="296">
        <f t="shared" si="0"/>
        <v>24.704193518377217</v>
      </c>
      <c r="J17" s="296">
        <f t="shared" si="0"/>
        <v>25.044404568631101</v>
      </c>
      <c r="K17" s="296">
        <f t="shared" si="0"/>
        <v>12.324077467789579</v>
      </c>
      <c r="L17" s="296">
        <f t="shared" si="0"/>
        <v>16.064320143877936</v>
      </c>
      <c r="M17" s="296">
        <f t="shared" si="0"/>
        <v>5.5800183085540596</v>
      </c>
      <c r="N17" s="296">
        <f t="shared" si="0"/>
        <v>6.4382019125368206</v>
      </c>
      <c r="O17" s="296">
        <f t="shared" si="0"/>
        <v>6.9140683286489946</v>
      </c>
      <c r="P17" s="296">
        <f t="shared" si="0"/>
        <v>6.5682833820560962</v>
      </c>
      <c r="Q17" s="296">
        <f t="shared" si="0"/>
        <v>6.8729763384824079</v>
      </c>
      <c r="R17" s="296">
        <f t="shared" si="0"/>
        <v>4.6360884377741458</v>
      </c>
      <c r="S17" s="296">
        <f t="shared" si="0"/>
        <v>5.506469378147294</v>
      </c>
      <c r="T17" s="296">
        <f t="shared" si="0"/>
        <v>5.1969249281266041</v>
      </c>
      <c r="U17" s="296">
        <f t="shared" si="0"/>
        <v>4.6836184722176153</v>
      </c>
      <c r="V17" s="296">
        <f t="shared" si="0"/>
        <v>5.1206742926787712</v>
      </c>
      <c r="W17" s="296">
        <f t="shared" si="0"/>
        <v>4.6029075566782662</v>
      </c>
      <c r="DA17" s="70"/>
    </row>
    <row r="18" spans="1:105" ht="12" customHeight="1" x14ac:dyDescent="0.25">
      <c r="A18" s="60" t="s">
        <v>1858</v>
      </c>
      <c r="B18" s="331">
        <v>18.064008518884592</v>
      </c>
      <c r="C18" s="331">
        <v>17.21964935039674</v>
      </c>
      <c r="D18" s="331">
        <v>15.902423553989641</v>
      </c>
      <c r="E18" s="331">
        <v>16.20467801856255</v>
      </c>
      <c r="F18" s="331">
        <v>15.66627758986624</v>
      </c>
      <c r="G18" s="331">
        <v>15.14690915381478</v>
      </c>
      <c r="H18" s="331">
        <v>20.617429792837211</v>
      </c>
      <c r="I18" s="331">
        <v>15.294728394420019</v>
      </c>
      <c r="J18" s="331">
        <v>14.85785272876268</v>
      </c>
      <c r="K18" s="331">
        <v>7.8473325649542183</v>
      </c>
      <c r="L18" s="331">
        <v>10.74650592431769</v>
      </c>
      <c r="M18" s="331">
        <v>3.706433295254365</v>
      </c>
      <c r="N18" s="331">
        <v>4.280775668090981</v>
      </c>
      <c r="O18" s="331">
        <v>4.5661756170204599</v>
      </c>
      <c r="P18" s="331">
        <v>4.2310741518866317</v>
      </c>
      <c r="Q18" s="331">
        <v>4.3848200581149372</v>
      </c>
      <c r="R18" s="331">
        <v>2.9764419277775001</v>
      </c>
      <c r="S18" s="331">
        <v>3.390521724135001</v>
      </c>
      <c r="T18" s="331">
        <v>3.2406075698568939</v>
      </c>
      <c r="U18" s="331">
        <v>2.7318414956168589</v>
      </c>
      <c r="V18" s="331">
        <v>3.0556764892737109</v>
      </c>
      <c r="W18" s="331">
        <v>2.7814730096305471</v>
      </c>
      <c r="DA18" s="72" t="s">
        <v>1859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2.9395207370575799E-2</v>
      </c>
      <c r="C21" s="231">
        <v>2.9662667319846171E-2</v>
      </c>
      <c r="D21" s="231">
        <v>2.6374054497732769E-2</v>
      </c>
      <c r="E21" s="231">
        <v>2.7742374302789769E-2</v>
      </c>
      <c r="F21" s="231">
        <v>0</v>
      </c>
      <c r="G21" s="231">
        <v>0</v>
      </c>
      <c r="H21" s="231">
        <v>3.6139239994228252E-2</v>
      </c>
      <c r="I21" s="231">
        <v>2.8797937725199028E-2</v>
      </c>
      <c r="J21" s="231">
        <v>3.06223865291421E-2</v>
      </c>
      <c r="K21" s="231">
        <v>0</v>
      </c>
      <c r="L21" s="231">
        <v>0</v>
      </c>
      <c r="M21" s="231">
        <v>8.905970978351354E-3</v>
      </c>
      <c r="N21" s="231">
        <v>0</v>
      </c>
      <c r="O21" s="231">
        <v>0</v>
      </c>
      <c r="P21" s="231">
        <v>0</v>
      </c>
      <c r="Q21" s="231">
        <v>5.2180767637242508E-3</v>
      </c>
      <c r="R21" s="231">
        <v>4.2850828299476288E-3</v>
      </c>
      <c r="S21" s="231">
        <v>4.822246381612192E-3</v>
      </c>
      <c r="T21" s="231">
        <v>3.6571057960233409E-3</v>
      </c>
      <c r="U21" s="231">
        <v>3.6423986010994652E-3</v>
      </c>
      <c r="V21" s="231">
        <v>2.8606395263859759E-3</v>
      </c>
      <c r="W21" s="231">
        <v>4.3946303540426607E-3</v>
      </c>
      <c r="DA21" s="73" t="s">
        <v>1862</v>
      </c>
    </row>
    <row r="22" spans="1:105" ht="12" customHeight="1" x14ac:dyDescent="0.25">
      <c r="A22" s="64" t="s">
        <v>160</v>
      </c>
      <c r="B22" s="231">
        <v>2.6959978539949789E-2</v>
      </c>
      <c r="C22" s="231">
        <v>2.7220637701899971E-2</v>
      </c>
      <c r="D22" s="231">
        <v>2.423740247650797E-2</v>
      </c>
      <c r="E22" s="231">
        <v>2.5473832192870069E-2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2.8001951671810222E-3</v>
      </c>
      <c r="R22" s="231">
        <v>1.588675933244183E-3</v>
      </c>
      <c r="S22" s="231">
        <v>2.552448784633417E-3</v>
      </c>
      <c r="T22" s="231">
        <v>3.0930740093738549E-3</v>
      </c>
      <c r="U22" s="231">
        <v>3.4889167630356298E-3</v>
      </c>
      <c r="V22" s="231">
        <v>2.6075686608695698E-3</v>
      </c>
      <c r="W22" s="231">
        <v>1.5000384063643651E-3</v>
      </c>
      <c r="DA22" s="73" t="s">
        <v>1863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12.967571776086659</v>
      </c>
      <c r="C25" s="231">
        <v>12.34067345860077</v>
      </c>
      <c r="D25" s="231">
        <v>11.580087120590481</v>
      </c>
      <c r="E25" s="231">
        <v>11.313745520421559</v>
      </c>
      <c r="F25" s="231">
        <v>10.753737415383361</v>
      </c>
      <c r="G25" s="231">
        <v>11.135783171361631</v>
      </c>
      <c r="H25" s="231">
        <v>15.12055178658431</v>
      </c>
      <c r="I25" s="231">
        <v>10.95335096622372</v>
      </c>
      <c r="J25" s="231">
        <v>10.19874711465291</v>
      </c>
      <c r="K25" s="231">
        <v>5.6288300251004886</v>
      </c>
      <c r="L25" s="231">
        <v>7.7961704849202569</v>
      </c>
      <c r="M25" s="231">
        <v>2.558919436729898</v>
      </c>
      <c r="N25" s="231">
        <v>2.9752585548768149</v>
      </c>
      <c r="O25" s="231">
        <v>3.1794219702001789</v>
      </c>
      <c r="P25" s="231">
        <v>3.1563441045632268</v>
      </c>
      <c r="Q25" s="231">
        <v>3.8834482211979329</v>
      </c>
      <c r="R25" s="231">
        <v>2.6210083360997332</v>
      </c>
      <c r="S25" s="231">
        <v>3.014203034679217</v>
      </c>
      <c r="T25" s="231">
        <v>2.8656930483945509</v>
      </c>
      <c r="U25" s="231">
        <v>2.3786668678739709</v>
      </c>
      <c r="V25" s="231">
        <v>2.6648814904971818</v>
      </c>
      <c r="W25" s="231">
        <v>2.7374588430079978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4.423366878651371E-3</v>
      </c>
      <c r="R27" s="231">
        <v>2.1169411958610771E-3</v>
      </c>
      <c r="S27" s="231">
        <v>3.4728383274173231E-3</v>
      </c>
      <c r="T27" s="231">
        <v>3.0355743403435911E-3</v>
      </c>
      <c r="U27" s="231">
        <v>5.3991306697713281E-3</v>
      </c>
      <c r="V27" s="231">
        <v>6.8726037412306607E-3</v>
      </c>
      <c r="W27" s="231">
        <v>8.837569683734366E-3</v>
      </c>
      <c r="DA27" s="73" t="s">
        <v>1868</v>
      </c>
    </row>
    <row r="28" spans="1:105" ht="12" customHeight="1" x14ac:dyDescent="0.25">
      <c r="A28" s="64" t="s">
        <v>79</v>
      </c>
      <c r="B28" s="231">
        <v>5.0400815568874009</v>
      </c>
      <c r="C28" s="231">
        <v>4.822092586774227</v>
      </c>
      <c r="D28" s="231">
        <v>4.2717249764249212</v>
      </c>
      <c r="E28" s="231">
        <v>4.8377162916453207</v>
      </c>
      <c r="F28" s="231">
        <v>4.9125401744828876</v>
      </c>
      <c r="G28" s="231">
        <v>4.0111259824531498</v>
      </c>
      <c r="H28" s="231">
        <v>5.4607387662586682</v>
      </c>
      <c r="I28" s="231">
        <v>4.3125794904710988</v>
      </c>
      <c r="J28" s="231">
        <v>4.6284832275806256</v>
      </c>
      <c r="K28" s="231">
        <v>2.2185025398537279</v>
      </c>
      <c r="L28" s="231">
        <v>2.950335439397429</v>
      </c>
      <c r="M28" s="231">
        <v>1.138607887546115</v>
      </c>
      <c r="N28" s="231">
        <v>1.305517113214165</v>
      </c>
      <c r="O28" s="231">
        <v>1.386753646820281</v>
      </c>
      <c r="P28" s="231">
        <v>1.0747300473234049</v>
      </c>
      <c r="Q28" s="231">
        <v>0.48893019810744792</v>
      </c>
      <c r="R28" s="231">
        <v>0.34744289171871462</v>
      </c>
      <c r="S28" s="231">
        <v>0.36547115596212199</v>
      </c>
      <c r="T28" s="231">
        <v>0.36512876731660321</v>
      </c>
      <c r="U28" s="231">
        <v>0.34064418170898181</v>
      </c>
      <c r="V28" s="231">
        <v>0.3784541868480425</v>
      </c>
      <c r="W28" s="231">
        <v>2.9281928178408041E-2</v>
      </c>
      <c r="DA28" s="73" t="s">
        <v>1869</v>
      </c>
    </row>
    <row r="29" spans="1:105" ht="12" customHeight="1" x14ac:dyDescent="0.25">
      <c r="A29" s="60" t="s">
        <v>1870</v>
      </c>
      <c r="B29" s="264">
        <v>9.2317801274455675</v>
      </c>
      <c r="C29" s="264">
        <v>8.9143487630546172</v>
      </c>
      <c r="D29" s="264">
        <v>8.4417624341807844</v>
      </c>
      <c r="E29" s="264">
        <v>8.5962077592589132</v>
      </c>
      <c r="F29" s="264">
        <v>8.1393394831962773</v>
      </c>
      <c r="G29" s="264">
        <v>7.889094720779803</v>
      </c>
      <c r="H29" s="264">
        <v>11.130138199960999</v>
      </c>
      <c r="I29" s="264">
        <v>9.4094651239571974</v>
      </c>
      <c r="J29" s="264">
        <v>10.18655183986842</v>
      </c>
      <c r="K29" s="264">
        <v>4.4767449028353612</v>
      </c>
      <c r="L29" s="264">
        <v>5.3178142195602467</v>
      </c>
      <c r="M29" s="264">
        <v>1.873585013299695</v>
      </c>
      <c r="N29" s="264">
        <v>2.1574262444458401</v>
      </c>
      <c r="O29" s="264">
        <v>2.3478927116285342</v>
      </c>
      <c r="P29" s="264">
        <v>2.337209230169464</v>
      </c>
      <c r="Q29" s="264">
        <v>2.4881562803674702</v>
      </c>
      <c r="R29" s="264">
        <v>1.659646509996646</v>
      </c>
      <c r="S29" s="264">
        <v>2.115947654012293</v>
      </c>
      <c r="T29" s="264">
        <v>1.95631735826971</v>
      </c>
      <c r="U29" s="264">
        <v>1.951776976600756</v>
      </c>
      <c r="V29" s="264">
        <v>2.0649978034050598</v>
      </c>
      <c r="W29" s="264">
        <v>1.8214345470477189</v>
      </c>
      <c r="DA29" s="72" t="s">
        <v>1871</v>
      </c>
    </row>
    <row r="30" spans="1:105" ht="12" customHeight="1" x14ac:dyDescent="0.25">
      <c r="A30" s="132" t="s">
        <v>1872</v>
      </c>
      <c r="B30" s="318">
        <v>2.461808033985486</v>
      </c>
      <c r="C30" s="318">
        <v>2.3771596701478992</v>
      </c>
      <c r="D30" s="318">
        <v>2.2511366491148781</v>
      </c>
      <c r="E30" s="318">
        <v>2.2923220691357109</v>
      </c>
      <c r="F30" s="318">
        <v>2.1704905288523419</v>
      </c>
      <c r="G30" s="318">
        <v>2.103758592207948</v>
      </c>
      <c r="H30" s="318">
        <v>2.9680368533229351</v>
      </c>
      <c r="I30" s="318">
        <v>2.5091906997219211</v>
      </c>
      <c r="J30" s="318">
        <v>2.7164138239649138</v>
      </c>
      <c r="K30" s="318">
        <v>1.193798640756097</v>
      </c>
      <c r="L30" s="318">
        <v>1.418083791882734</v>
      </c>
      <c r="M30" s="318">
        <v>0.49962267021325207</v>
      </c>
      <c r="N30" s="318">
        <v>0.57531366518555749</v>
      </c>
      <c r="O30" s="318">
        <v>0.62610472310094245</v>
      </c>
      <c r="P30" s="318">
        <v>0.62325579471185766</v>
      </c>
      <c r="Q30" s="318">
        <v>0.66350834143132575</v>
      </c>
      <c r="R30" s="318">
        <v>0.44257240266577241</v>
      </c>
      <c r="S30" s="318">
        <v>0.56425270773661151</v>
      </c>
      <c r="T30" s="318">
        <v>0.52168462887192313</v>
      </c>
      <c r="U30" s="318">
        <v>0.52047386042686861</v>
      </c>
      <c r="V30" s="318">
        <v>0.55066608090801628</v>
      </c>
      <c r="W30" s="318">
        <v>0.48571587921272541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845.50555130200439</v>
      </c>
      <c r="C32" s="225">
        <v>800.20981642956258</v>
      </c>
      <c r="D32" s="225">
        <v>837.25225460012086</v>
      </c>
      <c r="E32" s="225">
        <v>809.95342244233723</v>
      </c>
      <c r="F32" s="225">
        <v>816.45527699905449</v>
      </c>
      <c r="G32" s="225">
        <v>806.49449309782403</v>
      </c>
      <c r="H32" s="225">
        <v>787.09250910333901</v>
      </c>
      <c r="I32" s="225">
        <v>755.66434231113794</v>
      </c>
      <c r="J32" s="225">
        <v>704.40901383904054</v>
      </c>
      <c r="K32" s="225">
        <v>588.77922496466715</v>
      </c>
      <c r="L32" s="225">
        <v>611.62737126671914</v>
      </c>
      <c r="M32" s="225">
        <v>582.73653192352128</v>
      </c>
      <c r="N32" s="225">
        <v>582.81373872494009</v>
      </c>
      <c r="O32" s="225">
        <v>585.99568382465384</v>
      </c>
      <c r="P32" s="225">
        <v>514.82773886219661</v>
      </c>
      <c r="Q32" s="225">
        <v>511.77357825185629</v>
      </c>
      <c r="R32" s="225">
        <v>514.48110381618221</v>
      </c>
      <c r="S32" s="225">
        <v>535.35690487315537</v>
      </c>
      <c r="T32" s="225">
        <v>506.67146466688507</v>
      </c>
      <c r="U32" s="225">
        <v>484.36404061269332</v>
      </c>
      <c r="V32" s="225">
        <v>477.6932817543119</v>
      </c>
      <c r="W32" s="225">
        <v>437.12630143738738</v>
      </c>
      <c r="DA32" s="89" t="s">
        <v>1874</v>
      </c>
    </row>
    <row r="33" spans="1:105" ht="12" customHeight="1" x14ac:dyDescent="0.25">
      <c r="A33" s="55" t="s">
        <v>92</v>
      </c>
      <c r="B33" s="261">
        <v>4.4626815527034953</v>
      </c>
      <c r="C33" s="261">
        <v>4.2236051325428967</v>
      </c>
      <c r="D33" s="261">
        <v>4.4191196448203236</v>
      </c>
      <c r="E33" s="261">
        <v>4.2750330749655303</v>
      </c>
      <c r="F33" s="261">
        <v>4.3093506573205502</v>
      </c>
      <c r="G33" s="261">
        <v>4.2567764234812726</v>
      </c>
      <c r="H33" s="261">
        <v>4.1543703825930391</v>
      </c>
      <c r="I33" s="261">
        <v>3.988488680263897</v>
      </c>
      <c r="J33" s="261">
        <v>3.717956797299462</v>
      </c>
      <c r="K33" s="261">
        <v>3.1076486509395491</v>
      </c>
      <c r="L33" s="261">
        <v>3.2282439573314621</v>
      </c>
      <c r="M33" s="261">
        <v>3.0757545791358858</v>
      </c>
      <c r="N33" s="261">
        <v>3.076162086062769</v>
      </c>
      <c r="O33" s="261">
        <v>3.0929567808773091</v>
      </c>
      <c r="P33" s="261">
        <v>2.7173236763531712</v>
      </c>
      <c r="Q33" s="261">
        <v>2.701203443678744</v>
      </c>
      <c r="R33" s="261">
        <v>2.7154940942497952</v>
      </c>
      <c r="S33" s="261">
        <v>2.8256791215757691</v>
      </c>
      <c r="T33" s="261">
        <v>2.6742738651084959</v>
      </c>
      <c r="U33" s="261">
        <v>2.5565325567728672</v>
      </c>
      <c r="V33" s="261">
        <v>2.5213234768868338</v>
      </c>
      <c r="W33" s="261">
        <v>2.3072060007443751</v>
      </c>
      <c r="DA33" s="67" t="s">
        <v>1875</v>
      </c>
    </row>
    <row r="34" spans="1:105" ht="12" customHeight="1" x14ac:dyDescent="0.25">
      <c r="A34" s="202" t="s">
        <v>93</v>
      </c>
      <c r="B34" s="226">
        <v>6.3328804668013818</v>
      </c>
      <c r="C34" s="226">
        <v>5.9936130614471601</v>
      </c>
      <c r="D34" s="226">
        <v>6.271062846101378</v>
      </c>
      <c r="E34" s="226">
        <v>6.0665931762435648</v>
      </c>
      <c r="F34" s="226">
        <v>6.1152924043639967</v>
      </c>
      <c r="G34" s="226">
        <v>6.0406856159105109</v>
      </c>
      <c r="H34" s="226">
        <v>5.895363748695793</v>
      </c>
      <c r="I34" s="226">
        <v>5.6599651480845559</v>
      </c>
      <c r="J34" s="226">
        <v>5.2760600773239998</v>
      </c>
      <c r="K34" s="226">
        <v>4.4099869566750414</v>
      </c>
      <c r="L34" s="226">
        <v>4.5811207584527223</v>
      </c>
      <c r="M34" s="226">
        <v>4.3647268721391379</v>
      </c>
      <c r="N34" s="226">
        <v>4.3653051550900628</v>
      </c>
      <c r="O34" s="226">
        <v>4.3891380890515874</v>
      </c>
      <c r="P34" s="226">
        <v>3.856086487176976</v>
      </c>
      <c r="Q34" s="226">
        <v>3.8332106656740228</v>
      </c>
      <c r="R34" s="226">
        <v>3.8534901726902628</v>
      </c>
      <c r="S34" s="226">
        <v>4.0098510062038963</v>
      </c>
      <c r="T34" s="226">
        <v>3.794995570087961</v>
      </c>
      <c r="U34" s="226">
        <v>3.6279118060128308</v>
      </c>
      <c r="V34" s="226">
        <v>3.5779474759052459</v>
      </c>
      <c r="W34" s="226">
        <v>3.2740986876263829</v>
      </c>
      <c r="DA34" s="174" t="s">
        <v>1876</v>
      </c>
    </row>
    <row r="35" spans="1:105" ht="12" customHeight="1" x14ac:dyDescent="0.25">
      <c r="A35" s="202" t="s">
        <v>94</v>
      </c>
      <c r="B35" s="226">
        <v>22.534904933450822</v>
      </c>
      <c r="C35" s="226">
        <v>21.327656704662211</v>
      </c>
      <c r="D35" s="226">
        <v>22.31493327711064</v>
      </c>
      <c r="E35" s="226">
        <v>21.587348950172089</v>
      </c>
      <c r="F35" s="226">
        <v>21.76064015340566</v>
      </c>
      <c r="G35" s="226">
        <v>21.495159556700429</v>
      </c>
      <c r="H35" s="226">
        <v>20.978046612661341</v>
      </c>
      <c r="I35" s="226">
        <v>20.140404861162938</v>
      </c>
      <c r="J35" s="226">
        <v>18.774318083051298</v>
      </c>
      <c r="K35" s="226">
        <v>15.692485804429589</v>
      </c>
      <c r="L35" s="226">
        <v>16.30144786745554</v>
      </c>
      <c r="M35" s="226">
        <v>15.53143244053882</v>
      </c>
      <c r="N35" s="226">
        <v>15.533490201046391</v>
      </c>
      <c r="O35" s="226">
        <v>15.61829724958041</v>
      </c>
      <c r="P35" s="226">
        <v>13.72148785362868</v>
      </c>
      <c r="Q35" s="226">
        <v>13.64008659151011</v>
      </c>
      <c r="R35" s="226">
        <v>13.71224913509575</v>
      </c>
      <c r="S35" s="226">
        <v>14.26864310731998</v>
      </c>
      <c r="T35" s="226">
        <v>13.5041020974763</v>
      </c>
      <c r="U35" s="226">
        <v>12.90955167779059</v>
      </c>
      <c r="V35" s="226">
        <v>12.731758739025921</v>
      </c>
      <c r="W35" s="226">
        <v>11.650544022610021</v>
      </c>
      <c r="DA35" s="174" t="s">
        <v>1877</v>
      </c>
    </row>
    <row r="36" spans="1:105" ht="12" customHeight="1" x14ac:dyDescent="0.25">
      <c r="A36" s="202" t="s">
        <v>95</v>
      </c>
      <c r="B36" s="226">
        <v>17.850726210813981</v>
      </c>
      <c r="C36" s="226">
        <v>16.89442053017158</v>
      </c>
      <c r="D36" s="226">
        <v>17.676478579281302</v>
      </c>
      <c r="E36" s="226">
        <v>17.100132299862121</v>
      </c>
      <c r="F36" s="226">
        <v>17.237402629282201</v>
      </c>
      <c r="G36" s="226">
        <v>17.02710569392509</v>
      </c>
      <c r="H36" s="226">
        <v>16.61748153037216</v>
      </c>
      <c r="I36" s="226">
        <v>15.95395472105559</v>
      </c>
      <c r="J36" s="226">
        <v>14.87182718919785</v>
      </c>
      <c r="K36" s="226">
        <v>12.430594603758189</v>
      </c>
      <c r="L36" s="226">
        <v>12.912975829325839</v>
      </c>
      <c r="M36" s="226">
        <v>12.30301831654354</v>
      </c>
      <c r="N36" s="226">
        <v>12.304648344251071</v>
      </c>
      <c r="O36" s="226">
        <v>12.37182712350924</v>
      </c>
      <c r="P36" s="226">
        <v>10.869294705412679</v>
      </c>
      <c r="Q36" s="226">
        <v>10.80481377471498</v>
      </c>
      <c r="R36" s="226">
        <v>10.861976376999181</v>
      </c>
      <c r="S36" s="226">
        <v>11.30271648630308</v>
      </c>
      <c r="T36" s="226">
        <v>10.69709546043398</v>
      </c>
      <c r="U36" s="226">
        <v>10.22613022709147</v>
      </c>
      <c r="V36" s="226">
        <v>10.08529390754734</v>
      </c>
      <c r="W36" s="226">
        <v>9.2288240029774951</v>
      </c>
      <c r="DA36" s="174" t="s">
        <v>1878</v>
      </c>
    </row>
    <row r="37" spans="1:105" ht="12" customHeight="1" x14ac:dyDescent="0.25">
      <c r="A37" s="56" t="s">
        <v>96</v>
      </c>
      <c r="B37" s="262">
        <v>11.057153230287</v>
      </c>
      <c r="C37" s="262">
        <v>10.509551290915701</v>
      </c>
      <c r="D37" s="262">
        <v>11.082697948217589</v>
      </c>
      <c r="E37" s="262">
        <v>10.734590887423311</v>
      </c>
      <c r="F37" s="262">
        <v>10.74788604001882</v>
      </c>
      <c r="G37" s="262">
        <v>10.604849139367889</v>
      </c>
      <c r="H37" s="262">
        <v>10.483872755454319</v>
      </c>
      <c r="I37" s="262">
        <v>10.617386254596161</v>
      </c>
      <c r="J37" s="262">
        <v>10.475006092778051</v>
      </c>
      <c r="K37" s="262">
        <v>8.0056408821370706</v>
      </c>
      <c r="L37" s="262">
        <v>7.916332806256773</v>
      </c>
      <c r="M37" s="262">
        <v>7.5948967218399979</v>
      </c>
      <c r="N37" s="262">
        <v>7.5880021740932841</v>
      </c>
      <c r="O37" s="262">
        <v>7.678955236591122</v>
      </c>
      <c r="P37" s="262">
        <v>6.8989401243349908</v>
      </c>
      <c r="Q37" s="262">
        <v>6.8765320558773766</v>
      </c>
      <c r="R37" s="262">
        <v>6.8850093765662184</v>
      </c>
      <c r="S37" s="262">
        <v>7.4266619653189547</v>
      </c>
      <c r="T37" s="262">
        <v>6.9483536304497999</v>
      </c>
      <c r="U37" s="262">
        <v>7.0825111425996496</v>
      </c>
      <c r="V37" s="262">
        <v>6.819447348694287</v>
      </c>
      <c r="W37" s="262">
        <v>6.0936940061914644</v>
      </c>
      <c r="DA37" s="68" t="s">
        <v>1879</v>
      </c>
    </row>
    <row r="38" spans="1:105" ht="12" customHeight="1" x14ac:dyDescent="0.25">
      <c r="A38" s="37" t="s">
        <v>160</v>
      </c>
      <c r="B38" s="228">
        <v>1.2339730171730311E-2</v>
      </c>
      <c r="C38" s="228">
        <v>1.223507125671793E-2</v>
      </c>
      <c r="D38" s="228">
        <v>1.1979759646559731E-2</v>
      </c>
      <c r="E38" s="228">
        <v>1.2218636575828589E-2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2.5876775878698279E-3</v>
      </c>
      <c r="R38" s="228">
        <v>2.188622312921279E-3</v>
      </c>
      <c r="S38" s="228">
        <v>2.9507183892591138E-3</v>
      </c>
      <c r="T38" s="228">
        <v>3.6521164670201842E-3</v>
      </c>
      <c r="U38" s="228">
        <v>4.0961903570821473E-3</v>
      </c>
      <c r="V38" s="228">
        <v>2.8563997802682258E-3</v>
      </c>
      <c r="W38" s="228">
        <v>1.6030460415174151E-3</v>
      </c>
      <c r="DA38" s="69" t="s">
        <v>1880</v>
      </c>
    </row>
    <row r="39" spans="1:105" ht="12" customHeight="1" x14ac:dyDescent="0.25">
      <c r="A39" s="37" t="s">
        <v>162</v>
      </c>
      <c r="B39" s="228">
        <v>5.9353287860500226</v>
      </c>
      <c r="C39" s="228">
        <v>5.5468582615656112</v>
      </c>
      <c r="D39" s="228">
        <v>5.7236603850332672</v>
      </c>
      <c r="E39" s="228">
        <v>5.4266882100342837</v>
      </c>
      <c r="F39" s="228">
        <v>5.5435791856730434</v>
      </c>
      <c r="G39" s="228">
        <v>5.6430385949785649</v>
      </c>
      <c r="H39" s="228">
        <v>5.2912876148994048</v>
      </c>
      <c r="I39" s="228">
        <v>4.4047467845024091</v>
      </c>
      <c r="J39" s="228">
        <v>3.5228750763796719</v>
      </c>
      <c r="K39" s="228">
        <v>3.7454534409366209</v>
      </c>
      <c r="L39" s="228">
        <v>4.4542512618965118</v>
      </c>
      <c r="M39" s="228">
        <v>4.1063797515655382</v>
      </c>
      <c r="N39" s="228">
        <v>4.1274321930880031</v>
      </c>
      <c r="O39" s="228">
        <v>4.0783678066451552</v>
      </c>
      <c r="P39" s="228">
        <v>3.4607353461423092</v>
      </c>
      <c r="Q39" s="228">
        <v>3.5887184019974452</v>
      </c>
      <c r="R39" s="228">
        <v>3.6108039447834028</v>
      </c>
      <c r="S39" s="228">
        <v>3.4845221486651532</v>
      </c>
      <c r="T39" s="228">
        <v>3.383638651952483</v>
      </c>
      <c r="U39" s="228">
        <v>2.792692674736835</v>
      </c>
      <c r="V39" s="228">
        <v>2.919181771941751</v>
      </c>
      <c r="W39" s="228">
        <v>2.9254401377206389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5.109484714065248</v>
      </c>
      <c r="C42" s="228">
        <v>4.9504579580933736</v>
      </c>
      <c r="D42" s="228">
        <v>5.3470578035377656</v>
      </c>
      <c r="E42" s="228">
        <v>5.2956840408131978</v>
      </c>
      <c r="F42" s="228">
        <v>5.2043068543457789</v>
      </c>
      <c r="G42" s="228">
        <v>4.9618105443893201</v>
      </c>
      <c r="H42" s="228">
        <v>5.1925851405549137</v>
      </c>
      <c r="I42" s="228">
        <v>6.2126394700937517</v>
      </c>
      <c r="J42" s="228">
        <v>6.9521310163983809</v>
      </c>
      <c r="K42" s="228">
        <v>4.2601874412004488</v>
      </c>
      <c r="L42" s="228">
        <v>3.4620815443602608</v>
      </c>
      <c r="M42" s="228">
        <v>3.4885169702744592</v>
      </c>
      <c r="N42" s="228">
        <v>3.460569981005281</v>
      </c>
      <c r="O42" s="228">
        <v>3.6005874299459668</v>
      </c>
      <c r="P42" s="228">
        <v>3.4382047781926821</v>
      </c>
      <c r="Q42" s="228">
        <v>3.2852259762920619</v>
      </c>
      <c r="R42" s="228">
        <v>3.272016809469894</v>
      </c>
      <c r="S42" s="228">
        <v>3.9391890982645421</v>
      </c>
      <c r="T42" s="228">
        <v>3.5610628620302962</v>
      </c>
      <c r="U42" s="228">
        <v>4.285722277505732</v>
      </c>
      <c r="V42" s="228">
        <v>3.8974091769722672</v>
      </c>
      <c r="W42" s="228">
        <v>3.1666508224293071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60.026615315108103</v>
      </c>
      <c r="C43" s="263">
        <f t="shared" si="1"/>
        <v>57.196359753556465</v>
      </c>
      <c r="D43" s="263">
        <f t="shared" si="1"/>
        <v>60.640809432980078</v>
      </c>
      <c r="E43" s="263">
        <f t="shared" si="1"/>
        <v>58.640740725331462</v>
      </c>
      <c r="F43" s="263">
        <f t="shared" si="1"/>
        <v>58.466727361646868</v>
      </c>
      <c r="G43" s="263">
        <f t="shared" si="1"/>
        <v>57.830631499615208</v>
      </c>
      <c r="H43" s="263">
        <f t="shared" si="1"/>
        <v>57.515222501932762</v>
      </c>
      <c r="I43" s="263">
        <f t="shared" si="1"/>
        <v>59.190220751468608</v>
      </c>
      <c r="J43" s="263">
        <f t="shared" si="1"/>
        <v>58.468414976742771</v>
      </c>
      <c r="K43" s="263">
        <f t="shared" si="1"/>
        <v>44.300793231164761</v>
      </c>
      <c r="L43" s="263">
        <f t="shared" si="1"/>
        <v>42.69568296343386</v>
      </c>
      <c r="M43" s="263">
        <f t="shared" si="1"/>
        <v>41.13453252992803</v>
      </c>
      <c r="N43" s="263">
        <f t="shared" si="1"/>
        <v>41.075402620811637</v>
      </c>
      <c r="O43" s="263">
        <f t="shared" si="1"/>
        <v>41.736375740545625</v>
      </c>
      <c r="P43" s="263">
        <f t="shared" si="1"/>
        <v>38.081404273019601</v>
      </c>
      <c r="Q43" s="263">
        <f t="shared" si="1"/>
        <v>38.403505948131603</v>
      </c>
      <c r="R43" s="263">
        <f t="shared" si="1"/>
        <v>38.248001130989451</v>
      </c>
      <c r="S43" s="263">
        <f t="shared" si="1"/>
        <v>42.268395516614312</v>
      </c>
      <c r="T43" s="263">
        <f t="shared" si="1"/>
        <v>39.29784171427756</v>
      </c>
      <c r="U43" s="263">
        <f t="shared" si="1"/>
        <v>41.130044626726288</v>
      </c>
      <c r="V43" s="263">
        <f t="shared" si="1"/>
        <v>39.365788719842179</v>
      </c>
      <c r="W43" s="263">
        <f t="shared" si="1"/>
        <v>35.42369266164593</v>
      </c>
      <c r="DA43" s="70"/>
    </row>
    <row r="44" spans="1:105" ht="12" customHeight="1" x14ac:dyDescent="0.25">
      <c r="A44" s="60" t="s">
        <v>1886</v>
      </c>
      <c r="B44" s="264">
        <v>18.703821236109281</v>
      </c>
      <c r="C44" s="264">
        <v>17.664291014346691</v>
      </c>
      <c r="D44" s="264">
        <v>18.4046215149266</v>
      </c>
      <c r="E44" s="264">
        <v>17.80625476285595</v>
      </c>
      <c r="F44" s="264">
        <v>18.01188469529518</v>
      </c>
      <c r="G44" s="264">
        <v>17.785286816177649</v>
      </c>
      <c r="H44" s="264">
        <v>17.252418135330991</v>
      </c>
      <c r="I44" s="264">
        <v>16.174098318433941</v>
      </c>
      <c r="J44" s="264">
        <v>14.75033583691186</v>
      </c>
      <c r="K44" s="264">
        <v>12.780795267076121</v>
      </c>
      <c r="L44" s="264">
        <v>13.60076305055248</v>
      </c>
      <c r="M44" s="264">
        <v>12.913983563786781</v>
      </c>
      <c r="N44" s="264">
        <v>12.92199293138235</v>
      </c>
      <c r="O44" s="264">
        <v>12.950073448481611</v>
      </c>
      <c r="P44" s="264">
        <v>11.24007210821337</v>
      </c>
      <c r="Q44" s="264">
        <v>11.12148255322464</v>
      </c>
      <c r="R44" s="264">
        <v>11.21479536812428</v>
      </c>
      <c r="S44" s="264">
        <v>11.43036757113269</v>
      </c>
      <c r="T44" s="264">
        <v>10.886546890549591</v>
      </c>
      <c r="U44" s="264">
        <v>10.059670861423809</v>
      </c>
      <c r="V44" s="264">
        <v>10.038549198195691</v>
      </c>
      <c r="W44" s="264">
        <v>9.2467983526497477</v>
      </c>
      <c r="DA44" s="72" t="s">
        <v>1887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3.0436362077820869E-2</v>
      </c>
      <c r="C47" s="231">
        <v>3.0428609615528641E-2</v>
      </c>
      <c r="D47" s="231">
        <v>3.0523931726308452E-2</v>
      </c>
      <c r="E47" s="231">
        <v>3.048427028269968E-2</v>
      </c>
      <c r="F47" s="231">
        <v>0</v>
      </c>
      <c r="G47" s="231">
        <v>0</v>
      </c>
      <c r="H47" s="231">
        <v>3.024088287135147E-2</v>
      </c>
      <c r="I47" s="231">
        <v>3.0453674241475132E-2</v>
      </c>
      <c r="J47" s="231">
        <v>3.0400791667436811E-2</v>
      </c>
      <c r="K47" s="231">
        <v>0</v>
      </c>
      <c r="L47" s="231">
        <v>0</v>
      </c>
      <c r="M47" s="231">
        <v>3.1030252987757741E-2</v>
      </c>
      <c r="N47" s="231">
        <v>0</v>
      </c>
      <c r="O47" s="231">
        <v>0</v>
      </c>
      <c r="P47" s="231">
        <v>0</v>
      </c>
      <c r="Q47" s="231">
        <v>1.3234921597693751E-2</v>
      </c>
      <c r="R47" s="231">
        <v>1.614556179471946E-2</v>
      </c>
      <c r="S47" s="231">
        <v>1.6257099392116219E-2</v>
      </c>
      <c r="T47" s="231">
        <v>1.228573743468326E-2</v>
      </c>
      <c r="U47" s="231">
        <v>1.341268559393392E-2</v>
      </c>
      <c r="V47" s="231">
        <v>9.397811163823289E-3</v>
      </c>
      <c r="W47" s="231">
        <v>1.460961892406205E-2</v>
      </c>
      <c r="DA47" s="73" t="s">
        <v>1890</v>
      </c>
    </row>
    <row r="48" spans="1:105" ht="12" customHeight="1" x14ac:dyDescent="0.25">
      <c r="A48" s="64" t="s">
        <v>160</v>
      </c>
      <c r="B48" s="231">
        <v>2.7914879391991131E-2</v>
      </c>
      <c r="C48" s="231">
        <v>2.792352249329513E-2</v>
      </c>
      <c r="D48" s="231">
        <v>2.8051084010597881E-2</v>
      </c>
      <c r="E48" s="231">
        <v>2.7991518578332271E-2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7.1023032381438188E-3</v>
      </c>
      <c r="R48" s="231">
        <v>5.9858972323041581E-3</v>
      </c>
      <c r="S48" s="231">
        <v>8.6049965724063222E-3</v>
      </c>
      <c r="T48" s="231">
        <v>1.039092037931507E-2</v>
      </c>
      <c r="U48" s="231">
        <v>1.2847507571487971E-2</v>
      </c>
      <c r="V48" s="231">
        <v>8.5664193777378987E-3</v>
      </c>
      <c r="W48" s="231">
        <v>4.9867651481269393E-3</v>
      </c>
      <c r="DA48" s="73" t="s">
        <v>1891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13.42687278478529</v>
      </c>
      <c r="C51" s="231">
        <v>12.659331374870639</v>
      </c>
      <c r="D51" s="231">
        <v>13.40217859502768</v>
      </c>
      <c r="E51" s="231">
        <v>12.431930756537</v>
      </c>
      <c r="F51" s="231">
        <v>12.363822692294089</v>
      </c>
      <c r="G51" s="231">
        <v>13.07547933470974</v>
      </c>
      <c r="H51" s="231">
        <v>12.652696503892409</v>
      </c>
      <c r="I51" s="231">
        <v>11.583113532676361</v>
      </c>
      <c r="J51" s="231">
        <v>10.12494522614602</v>
      </c>
      <c r="K51" s="231">
        <v>9.1675640797058549</v>
      </c>
      <c r="L51" s="231">
        <v>9.8668225946047237</v>
      </c>
      <c r="M51" s="231">
        <v>8.9158068996670234</v>
      </c>
      <c r="N51" s="231">
        <v>8.9811457072447443</v>
      </c>
      <c r="O51" s="231">
        <v>9.0171188082063516</v>
      </c>
      <c r="P51" s="231">
        <v>8.3849949351054089</v>
      </c>
      <c r="Q51" s="231">
        <v>9.8498230408505325</v>
      </c>
      <c r="R51" s="231">
        <v>9.8755738767108667</v>
      </c>
      <c r="S51" s="231">
        <v>10.161695285759279</v>
      </c>
      <c r="T51" s="231">
        <v>9.6270532832974194</v>
      </c>
      <c r="U51" s="231">
        <v>8.7591486615085863</v>
      </c>
      <c r="V51" s="231">
        <v>8.7547042508009305</v>
      </c>
      <c r="W51" s="231">
        <v>9.1004765576837414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1.1219251170042761E-2</v>
      </c>
      <c r="R53" s="231">
        <v>7.9763230373729004E-3</v>
      </c>
      <c r="S53" s="231">
        <v>1.17078791487835E-2</v>
      </c>
      <c r="T53" s="231">
        <v>1.019775510718782E-2</v>
      </c>
      <c r="U53" s="231">
        <v>1.9881635725521499E-2</v>
      </c>
      <c r="V53" s="231">
        <v>2.2577969565242131E-2</v>
      </c>
      <c r="W53" s="231">
        <v>2.937983741349939E-2</v>
      </c>
      <c r="DA53" s="73" t="s">
        <v>1896</v>
      </c>
    </row>
    <row r="54" spans="1:105" ht="12" customHeight="1" x14ac:dyDescent="0.25">
      <c r="A54" s="64" t="s">
        <v>79</v>
      </c>
      <c r="B54" s="231">
        <v>5.2185972098541846</v>
      </c>
      <c r="C54" s="231">
        <v>4.9466075073672302</v>
      </c>
      <c r="D54" s="231">
        <v>4.9438679041620164</v>
      </c>
      <c r="E54" s="231">
        <v>5.3158482174579254</v>
      </c>
      <c r="F54" s="231">
        <v>5.6480620030010913</v>
      </c>
      <c r="G54" s="231">
        <v>4.7098074814679114</v>
      </c>
      <c r="H54" s="231">
        <v>4.5694807485672264</v>
      </c>
      <c r="I54" s="231">
        <v>4.5605311115161102</v>
      </c>
      <c r="J54" s="231">
        <v>4.5949898190984042</v>
      </c>
      <c r="K54" s="231">
        <v>3.6132311873702649</v>
      </c>
      <c r="L54" s="231">
        <v>3.73394045594776</v>
      </c>
      <c r="M54" s="231">
        <v>3.9671464111320032</v>
      </c>
      <c r="N54" s="231">
        <v>3.940847224137602</v>
      </c>
      <c r="O54" s="231">
        <v>3.93295464027526</v>
      </c>
      <c r="P54" s="231">
        <v>2.8550771731079592</v>
      </c>
      <c r="Q54" s="231">
        <v>1.2401030363682291</v>
      </c>
      <c r="R54" s="231">
        <v>1.3091137093490191</v>
      </c>
      <c r="S54" s="231">
        <v>1.2321023102601081</v>
      </c>
      <c r="T54" s="231">
        <v>1.2266191943309901</v>
      </c>
      <c r="U54" s="231">
        <v>1.2543803710242809</v>
      </c>
      <c r="V54" s="231">
        <v>1.243302747287955</v>
      </c>
      <c r="W54" s="231">
        <v>9.7345573480318026E-2</v>
      </c>
      <c r="DA54" s="73" t="s">
        <v>1897</v>
      </c>
    </row>
    <row r="55" spans="1:105" ht="12" customHeight="1" x14ac:dyDescent="0.25">
      <c r="A55" s="60" t="s">
        <v>1898</v>
      </c>
      <c r="B55" s="264">
        <v>41.322794078998818</v>
      </c>
      <c r="C55" s="264">
        <v>39.532068739209777</v>
      </c>
      <c r="D55" s="264">
        <v>42.236187918053481</v>
      </c>
      <c r="E55" s="264">
        <v>40.834485962475512</v>
      </c>
      <c r="F55" s="264">
        <v>40.454842666351688</v>
      </c>
      <c r="G55" s="264">
        <v>40.045344683437563</v>
      </c>
      <c r="H55" s="264">
        <v>40.26280436660177</v>
      </c>
      <c r="I55" s="264">
        <v>43.016122433034667</v>
      </c>
      <c r="J55" s="264">
        <v>43.718079139830913</v>
      </c>
      <c r="K55" s="264">
        <v>31.519997964088638</v>
      </c>
      <c r="L55" s="264">
        <v>29.09491991288138</v>
      </c>
      <c r="M55" s="264">
        <v>28.220548966141251</v>
      </c>
      <c r="N55" s="264">
        <v>28.153409689429289</v>
      </c>
      <c r="O55" s="264">
        <v>28.786302292064018</v>
      </c>
      <c r="P55" s="264">
        <v>26.841332164806229</v>
      </c>
      <c r="Q55" s="264">
        <v>27.282023394906961</v>
      </c>
      <c r="R55" s="264">
        <v>27.033205762865169</v>
      </c>
      <c r="S55" s="264">
        <v>30.83802794548162</v>
      </c>
      <c r="T55" s="264">
        <v>28.411294823727971</v>
      </c>
      <c r="U55" s="264">
        <v>31.070373765302481</v>
      </c>
      <c r="V55" s="264">
        <v>29.32723952164649</v>
      </c>
      <c r="W55" s="264">
        <v>26.176894308996179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641.87074857702214</v>
      </c>
      <c r="C56" s="263">
        <f t="shared" si="2"/>
        <v>607.18527180993021</v>
      </c>
      <c r="D56" s="263">
        <f t="shared" si="2"/>
        <v>634.67977986529115</v>
      </c>
      <c r="E56" s="263">
        <f t="shared" si="2"/>
        <v>613.98946593934545</v>
      </c>
      <c r="F56" s="263">
        <f t="shared" si="2"/>
        <v>619.41643643561872</v>
      </c>
      <c r="G56" s="263">
        <f t="shared" si="2"/>
        <v>611.81822831131421</v>
      </c>
      <c r="H56" s="263">
        <f t="shared" si="2"/>
        <v>596.25714395082957</v>
      </c>
      <c r="I56" s="263">
        <f t="shared" si="2"/>
        <v>569.28829064756314</v>
      </c>
      <c r="J56" s="263">
        <f t="shared" si="2"/>
        <v>527.94723278258562</v>
      </c>
      <c r="K56" s="263">
        <f t="shared" si="2"/>
        <v>445.0226082082234</v>
      </c>
      <c r="L56" s="263">
        <f t="shared" si="2"/>
        <v>464.8823718289259</v>
      </c>
      <c r="M56" s="263">
        <f t="shared" si="2"/>
        <v>442.57022577272789</v>
      </c>
      <c r="N56" s="263">
        <f t="shared" si="2"/>
        <v>442.67929817744613</v>
      </c>
      <c r="O56" s="263">
        <f t="shared" si="2"/>
        <v>444.75856000541978</v>
      </c>
      <c r="P56" s="263">
        <f t="shared" si="2"/>
        <v>389.65751292091215</v>
      </c>
      <c r="Q56" s="263">
        <f t="shared" si="2"/>
        <v>386.96105821128543</v>
      </c>
      <c r="R56" s="263">
        <f t="shared" si="2"/>
        <v>389.27418453167354</v>
      </c>
      <c r="S56" s="263">
        <f t="shared" si="2"/>
        <v>403.17702023821147</v>
      </c>
      <c r="T56" s="263">
        <f t="shared" si="2"/>
        <v>382.11989547381393</v>
      </c>
      <c r="U56" s="263">
        <f t="shared" si="2"/>
        <v>362.51018661949115</v>
      </c>
      <c r="V56" s="263">
        <f t="shared" si="2"/>
        <v>358.46997270715218</v>
      </c>
      <c r="W56" s="263">
        <f t="shared" si="2"/>
        <v>328.56080583317885</v>
      </c>
      <c r="DA56" s="70"/>
    </row>
    <row r="57" spans="1:105" ht="12" customHeight="1" x14ac:dyDescent="0.25">
      <c r="A57" s="60" t="s">
        <v>1901</v>
      </c>
      <c r="B57" s="264">
        <v>561.11463708327869</v>
      </c>
      <c r="C57" s="264">
        <v>529.92873043040061</v>
      </c>
      <c r="D57" s="264">
        <v>552.13864544779813</v>
      </c>
      <c r="E57" s="264">
        <v>534.18764288567866</v>
      </c>
      <c r="F57" s="264">
        <v>540.35654085885528</v>
      </c>
      <c r="G57" s="264">
        <v>533.55860448532962</v>
      </c>
      <c r="H57" s="264">
        <v>517.57254405992956</v>
      </c>
      <c r="I57" s="264">
        <v>485.22294955301851</v>
      </c>
      <c r="J57" s="264">
        <v>442.51007510735559</v>
      </c>
      <c r="K57" s="264">
        <v>383.42385801228357</v>
      </c>
      <c r="L57" s="264">
        <v>408.02289151657448</v>
      </c>
      <c r="M57" s="264">
        <v>387.41950691360358</v>
      </c>
      <c r="N57" s="264">
        <v>387.65978794147048</v>
      </c>
      <c r="O57" s="264">
        <v>388.50220345444842</v>
      </c>
      <c r="P57" s="264">
        <v>337.2021632464012</v>
      </c>
      <c r="Q57" s="264">
        <v>333.64447659673931</v>
      </c>
      <c r="R57" s="264">
        <v>336.44386104372848</v>
      </c>
      <c r="S57" s="264">
        <v>342.91102713398072</v>
      </c>
      <c r="T57" s="264">
        <v>326.59640671648788</v>
      </c>
      <c r="U57" s="264">
        <v>301.79012584271419</v>
      </c>
      <c r="V57" s="264">
        <v>301.15647594587062</v>
      </c>
      <c r="W57" s="264">
        <v>277.4039505794924</v>
      </c>
      <c r="DA57" s="72" t="s">
        <v>1902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0.91309086233462611</v>
      </c>
      <c r="C60" s="231">
        <v>0.91285828846585937</v>
      </c>
      <c r="D60" s="231">
        <v>0.91571795178925353</v>
      </c>
      <c r="E60" s="231">
        <v>0.91452810848099042</v>
      </c>
      <c r="F60" s="231">
        <v>0</v>
      </c>
      <c r="G60" s="231">
        <v>0</v>
      </c>
      <c r="H60" s="231">
        <v>0.90722648614054413</v>
      </c>
      <c r="I60" s="231">
        <v>0.91361022724425411</v>
      </c>
      <c r="J60" s="231">
        <v>0.91202375002310432</v>
      </c>
      <c r="K60" s="231">
        <v>0</v>
      </c>
      <c r="L60" s="231">
        <v>0</v>
      </c>
      <c r="M60" s="231">
        <v>0.93090758963273235</v>
      </c>
      <c r="N60" s="231">
        <v>0</v>
      </c>
      <c r="O60" s="231">
        <v>0</v>
      </c>
      <c r="P60" s="231">
        <v>0</v>
      </c>
      <c r="Q60" s="231">
        <v>0.39704764793081271</v>
      </c>
      <c r="R60" s="231">
        <v>0.4843668538415839</v>
      </c>
      <c r="S60" s="231">
        <v>0.48771298176348671</v>
      </c>
      <c r="T60" s="231">
        <v>0.36857212304049791</v>
      </c>
      <c r="U60" s="231">
        <v>0.40238056781801762</v>
      </c>
      <c r="V60" s="231">
        <v>0.28193433491469871</v>
      </c>
      <c r="W60" s="231">
        <v>0.43828856772186131</v>
      </c>
      <c r="DA60" s="73" t="s">
        <v>1905</v>
      </c>
    </row>
    <row r="61" spans="1:105" ht="12" customHeight="1" x14ac:dyDescent="0.25">
      <c r="A61" s="64" t="s">
        <v>160</v>
      </c>
      <c r="B61" s="231">
        <v>0.83744638175973407</v>
      </c>
      <c r="C61" s="231">
        <v>0.83770567479885383</v>
      </c>
      <c r="D61" s="231">
        <v>0.84153252031793646</v>
      </c>
      <c r="E61" s="231">
        <v>0.83974555734996836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0.2130690971443146</v>
      </c>
      <c r="R61" s="231">
        <v>0.1795769169691247</v>
      </c>
      <c r="S61" s="231">
        <v>0.25814989717218972</v>
      </c>
      <c r="T61" s="231">
        <v>0.31172761137945232</v>
      </c>
      <c r="U61" s="231">
        <v>0.38542522714463912</v>
      </c>
      <c r="V61" s="231">
        <v>0.25699258133213693</v>
      </c>
      <c r="W61" s="231">
        <v>0.14960295444380811</v>
      </c>
      <c r="DA61" s="73" t="s">
        <v>1906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402.8061835435588</v>
      </c>
      <c r="C64" s="231">
        <v>379.77994124611911</v>
      </c>
      <c r="D64" s="231">
        <v>402.06535785083042</v>
      </c>
      <c r="E64" s="231">
        <v>372.9579226961099</v>
      </c>
      <c r="F64" s="231">
        <v>370.91468076882262</v>
      </c>
      <c r="G64" s="231">
        <v>392.26438004129233</v>
      </c>
      <c r="H64" s="231">
        <v>379.58089511677218</v>
      </c>
      <c r="I64" s="231">
        <v>347.4934059802909</v>
      </c>
      <c r="J64" s="231">
        <v>303.74835678438052</v>
      </c>
      <c r="K64" s="231">
        <v>275.02692239117562</v>
      </c>
      <c r="L64" s="231">
        <v>296.00467783814167</v>
      </c>
      <c r="M64" s="231">
        <v>267.47420699001083</v>
      </c>
      <c r="N64" s="231">
        <v>269.4343712173424</v>
      </c>
      <c r="O64" s="231">
        <v>270.51356424619053</v>
      </c>
      <c r="P64" s="231">
        <v>251.54984805316241</v>
      </c>
      <c r="Q64" s="231">
        <v>295.49469122551602</v>
      </c>
      <c r="R64" s="231">
        <v>296.26721630132602</v>
      </c>
      <c r="S64" s="231">
        <v>304.85085857277829</v>
      </c>
      <c r="T64" s="231">
        <v>288.81159849892259</v>
      </c>
      <c r="U64" s="231">
        <v>262.77445984525758</v>
      </c>
      <c r="V64" s="231">
        <v>262.64112752402792</v>
      </c>
      <c r="W64" s="231">
        <v>273.01429673051223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0.33657753510128269</v>
      </c>
      <c r="R66" s="231">
        <v>0.239289691121187</v>
      </c>
      <c r="S66" s="231">
        <v>0.35123637446350497</v>
      </c>
      <c r="T66" s="231">
        <v>0.30593265321563451</v>
      </c>
      <c r="U66" s="231">
        <v>0.59644907176564521</v>
      </c>
      <c r="V66" s="231">
        <v>0.67733908695726364</v>
      </c>
      <c r="W66" s="231">
        <v>0.88139512240498152</v>
      </c>
      <c r="DA66" s="73" t="s">
        <v>1911</v>
      </c>
    </row>
    <row r="67" spans="1:105" ht="12" customHeight="1" x14ac:dyDescent="0.25">
      <c r="A67" s="64" t="s">
        <v>79</v>
      </c>
      <c r="B67" s="231">
        <v>156.55791629562549</v>
      </c>
      <c r="C67" s="231">
        <v>148.39822522101679</v>
      </c>
      <c r="D67" s="231">
        <v>148.31603712486049</v>
      </c>
      <c r="E67" s="231">
        <v>159.47544652373779</v>
      </c>
      <c r="F67" s="231">
        <v>169.44186009003269</v>
      </c>
      <c r="G67" s="231">
        <v>141.2942244440373</v>
      </c>
      <c r="H67" s="231">
        <v>137.08442245701681</v>
      </c>
      <c r="I67" s="231">
        <v>136.8159333454833</v>
      </c>
      <c r="J67" s="231">
        <v>137.8496945729521</v>
      </c>
      <c r="K67" s="231">
        <v>108.3969356211079</v>
      </c>
      <c r="L67" s="231">
        <v>112.0182136784328</v>
      </c>
      <c r="M67" s="231">
        <v>119.0143923339601</v>
      </c>
      <c r="N67" s="231">
        <v>118.2254167241281</v>
      </c>
      <c r="O67" s="231">
        <v>117.98863920825779</v>
      </c>
      <c r="P67" s="231">
        <v>85.652315193238806</v>
      </c>
      <c r="Q67" s="231">
        <v>37.203091091046893</v>
      </c>
      <c r="R67" s="231">
        <v>39.273411280470569</v>
      </c>
      <c r="S67" s="231">
        <v>36.963069307803231</v>
      </c>
      <c r="T67" s="231">
        <v>36.79857582992971</v>
      </c>
      <c r="U67" s="231">
        <v>37.631411130728416</v>
      </c>
      <c r="V67" s="231">
        <v>37.299082418638648</v>
      </c>
      <c r="W67" s="231">
        <v>2.920367204409541</v>
      </c>
      <c r="DA67" s="73" t="s">
        <v>1912</v>
      </c>
    </row>
    <row r="68" spans="1:105" ht="12" customHeight="1" x14ac:dyDescent="0.25">
      <c r="A68" s="60" t="s">
        <v>1913</v>
      </c>
      <c r="B68" s="264">
        <v>80.756111493743447</v>
      </c>
      <c r="C68" s="264">
        <v>77.256541379529608</v>
      </c>
      <c r="D68" s="264">
        <v>82.541134417493012</v>
      </c>
      <c r="E68" s="264">
        <v>79.801823053666794</v>
      </c>
      <c r="F68" s="264">
        <v>79.059895576763452</v>
      </c>
      <c r="G68" s="264">
        <v>78.259623825984576</v>
      </c>
      <c r="H68" s="264">
        <v>78.684599890899975</v>
      </c>
      <c r="I68" s="264">
        <v>84.065341094544664</v>
      </c>
      <c r="J68" s="264">
        <v>85.437157675230011</v>
      </c>
      <c r="K68" s="264">
        <v>61.598750195939807</v>
      </c>
      <c r="L68" s="264">
        <v>56.859480312351423</v>
      </c>
      <c r="M68" s="264">
        <v>55.150718859124282</v>
      </c>
      <c r="N68" s="264">
        <v>55.019510235975623</v>
      </c>
      <c r="O68" s="264">
        <v>56.25635655097134</v>
      </c>
      <c r="P68" s="264">
        <v>52.455349674510963</v>
      </c>
      <c r="Q68" s="264">
        <v>53.316581614546109</v>
      </c>
      <c r="R68" s="264">
        <v>52.830323487945037</v>
      </c>
      <c r="S68" s="264">
        <v>60.265993104230738</v>
      </c>
      <c r="T68" s="264">
        <v>55.523488757326078</v>
      </c>
      <c r="U68" s="264">
        <v>60.720060776776982</v>
      </c>
      <c r="V68" s="264">
        <v>57.313496761281542</v>
      </c>
      <c r="W68" s="264">
        <v>51.156855253686423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81.369841015817514</v>
      </c>
      <c r="C69" s="263">
        <f t="shared" si="3"/>
        <v>76.879338146336266</v>
      </c>
      <c r="D69" s="263">
        <f t="shared" si="3"/>
        <v>80.167373006318385</v>
      </c>
      <c r="E69" s="263">
        <f t="shared" si="3"/>
        <v>77.559517388993712</v>
      </c>
      <c r="F69" s="263">
        <f t="shared" si="3"/>
        <v>78.401541317397573</v>
      </c>
      <c r="G69" s="263">
        <f t="shared" si="3"/>
        <v>77.421056857509384</v>
      </c>
      <c r="H69" s="263">
        <f t="shared" si="3"/>
        <v>75.191007620800079</v>
      </c>
      <c r="I69" s="263">
        <f t="shared" si="3"/>
        <v>70.825631246943189</v>
      </c>
      <c r="J69" s="263">
        <f t="shared" si="3"/>
        <v>64.878197840061404</v>
      </c>
      <c r="K69" s="263">
        <f t="shared" si="3"/>
        <v>55.809466627339674</v>
      </c>
      <c r="L69" s="263">
        <f t="shared" si="3"/>
        <v>59.109195255537095</v>
      </c>
      <c r="M69" s="263">
        <f t="shared" si="3"/>
        <v>56.161944690668015</v>
      </c>
      <c r="N69" s="263">
        <f t="shared" si="3"/>
        <v>56.191429966138728</v>
      </c>
      <c r="O69" s="263">
        <f t="shared" si="3"/>
        <v>56.349573599078795</v>
      </c>
      <c r="P69" s="263">
        <f t="shared" si="3"/>
        <v>49.025688821358358</v>
      </c>
      <c r="Q69" s="263">
        <f t="shared" si="3"/>
        <v>48.553167560984207</v>
      </c>
      <c r="R69" s="263">
        <f t="shared" si="3"/>
        <v>48.930698997918192</v>
      </c>
      <c r="S69" s="263">
        <f t="shared" si="3"/>
        <v>50.0779374316079</v>
      </c>
      <c r="T69" s="263">
        <f t="shared" si="3"/>
        <v>47.634906855237006</v>
      </c>
      <c r="U69" s="263">
        <f t="shared" si="3"/>
        <v>44.321171956208445</v>
      </c>
      <c r="V69" s="263">
        <f t="shared" si="3"/>
        <v>44.121749379257913</v>
      </c>
      <c r="W69" s="263">
        <f t="shared" si="3"/>
        <v>40.587436222412933</v>
      </c>
      <c r="DA69" s="70"/>
    </row>
    <row r="70" spans="1:105" ht="12" customHeight="1" x14ac:dyDescent="0.25">
      <c r="A70" s="60" t="s">
        <v>1916</v>
      </c>
      <c r="B70" s="264">
        <v>65.463374326382336</v>
      </c>
      <c r="C70" s="264">
        <v>61.825018550213237</v>
      </c>
      <c r="D70" s="264">
        <v>64.416175302242948</v>
      </c>
      <c r="E70" s="264">
        <v>62.321891669995694</v>
      </c>
      <c r="F70" s="264">
        <v>63.04159643353298</v>
      </c>
      <c r="G70" s="264">
        <v>62.248503856621639</v>
      </c>
      <c r="H70" s="264">
        <v>60.383463473658303</v>
      </c>
      <c r="I70" s="264">
        <v>56.609344114518677</v>
      </c>
      <c r="J70" s="264">
        <v>51.62617542919137</v>
      </c>
      <c r="K70" s="264">
        <v>44.732783434766297</v>
      </c>
      <c r="L70" s="264">
        <v>47.602670676933577</v>
      </c>
      <c r="M70" s="264">
        <v>45.198942473253638</v>
      </c>
      <c r="N70" s="264">
        <v>45.226975259838099</v>
      </c>
      <c r="O70" s="264">
        <v>45.325257069685527</v>
      </c>
      <c r="P70" s="264">
        <v>39.340252378746698</v>
      </c>
      <c r="Q70" s="264">
        <v>38.925188936286162</v>
      </c>
      <c r="R70" s="264">
        <v>39.251783788434913</v>
      </c>
      <c r="S70" s="264">
        <v>40.006286498964329</v>
      </c>
      <c r="T70" s="264">
        <v>38.1029141169235</v>
      </c>
      <c r="U70" s="264">
        <v>35.208848014983239</v>
      </c>
      <c r="V70" s="264">
        <v>35.134922193684822</v>
      </c>
      <c r="W70" s="264">
        <v>32.363794234274039</v>
      </c>
      <c r="DA70" s="72" t="s">
        <v>1917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0.1065272672723728</v>
      </c>
      <c r="C73" s="231">
        <v>0.10650013365435</v>
      </c>
      <c r="D73" s="231">
        <v>0.1068337610420793</v>
      </c>
      <c r="E73" s="231">
        <v>0.10669494598944861</v>
      </c>
      <c r="F73" s="231">
        <v>0</v>
      </c>
      <c r="G73" s="231">
        <v>0</v>
      </c>
      <c r="H73" s="231">
        <v>0.1058430900497299</v>
      </c>
      <c r="I73" s="231">
        <v>0.1065878598451627</v>
      </c>
      <c r="J73" s="231">
        <v>0.1064027708360286</v>
      </c>
      <c r="K73" s="231">
        <v>0</v>
      </c>
      <c r="L73" s="231">
        <v>0</v>
      </c>
      <c r="M73" s="231">
        <v>0.1086058854571518</v>
      </c>
      <c r="N73" s="231">
        <v>0</v>
      </c>
      <c r="O73" s="231">
        <v>0</v>
      </c>
      <c r="P73" s="231">
        <v>0</v>
      </c>
      <c r="Q73" s="231">
        <v>4.6322225591928029E-2</v>
      </c>
      <c r="R73" s="231">
        <v>5.6509466281517977E-2</v>
      </c>
      <c r="S73" s="231">
        <v>5.689984787240665E-2</v>
      </c>
      <c r="T73" s="231">
        <v>4.3000081021391308E-2</v>
      </c>
      <c r="U73" s="231">
        <v>4.6944399578768593E-2</v>
      </c>
      <c r="V73" s="231">
        <v>3.2892339073381432E-2</v>
      </c>
      <c r="W73" s="231">
        <v>5.1133666234217029E-2</v>
      </c>
      <c r="DA73" s="73" t="s">
        <v>1920</v>
      </c>
    </row>
    <row r="74" spans="1:105" ht="12" customHeight="1" x14ac:dyDescent="0.25">
      <c r="A74" s="64" t="s">
        <v>160</v>
      </c>
      <c r="B74" s="231">
        <v>9.7702077871968718E-2</v>
      </c>
      <c r="C74" s="231">
        <v>9.7732328726532702E-2</v>
      </c>
      <c r="D74" s="231">
        <v>9.8178794037092329E-2</v>
      </c>
      <c r="E74" s="231">
        <v>9.797031502416273E-2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2.4858061333503309E-2</v>
      </c>
      <c r="R74" s="231">
        <v>2.0950640313064501E-2</v>
      </c>
      <c r="S74" s="231">
        <v>3.0117488003422059E-2</v>
      </c>
      <c r="T74" s="231">
        <v>3.6368221327602673E-2</v>
      </c>
      <c r="U74" s="231">
        <v>4.4966276500207757E-2</v>
      </c>
      <c r="V74" s="231">
        <v>2.9982467822082571E-2</v>
      </c>
      <c r="W74" s="231">
        <v>1.7453678018444239E-2</v>
      </c>
      <c r="DA74" s="73" t="s">
        <v>1921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46.994054746748397</v>
      </c>
      <c r="C77" s="231">
        <v>44.307659812047113</v>
      </c>
      <c r="D77" s="231">
        <v>46.907625082596759</v>
      </c>
      <c r="E77" s="231">
        <v>43.511757647879392</v>
      </c>
      <c r="F77" s="231">
        <v>43.273379423029198</v>
      </c>
      <c r="G77" s="231">
        <v>45.764177671483992</v>
      </c>
      <c r="H77" s="231">
        <v>44.284437763623323</v>
      </c>
      <c r="I77" s="231">
        <v>40.540897364367169</v>
      </c>
      <c r="J77" s="231">
        <v>35.437308291510973</v>
      </c>
      <c r="K77" s="231">
        <v>32.086474278970407</v>
      </c>
      <c r="L77" s="231">
        <v>34.533879081116453</v>
      </c>
      <c r="M77" s="231">
        <v>31.20532414883451</v>
      </c>
      <c r="N77" s="231">
        <v>31.434009975356531</v>
      </c>
      <c r="O77" s="231">
        <v>31.559915828722151</v>
      </c>
      <c r="P77" s="231">
        <v>29.34748227286887</v>
      </c>
      <c r="Q77" s="231">
        <v>34.474380642976783</v>
      </c>
      <c r="R77" s="231">
        <v>34.564508568487959</v>
      </c>
      <c r="S77" s="231">
        <v>35.565933500157392</v>
      </c>
      <c r="T77" s="231">
        <v>33.694686491540892</v>
      </c>
      <c r="U77" s="231">
        <v>30.657020315279961</v>
      </c>
      <c r="V77" s="231">
        <v>30.64146487780317</v>
      </c>
      <c r="W77" s="231">
        <v>31.85166795189302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3.9267379095149567E-2</v>
      </c>
      <c r="R79" s="231">
        <v>2.791713063080508E-2</v>
      </c>
      <c r="S79" s="231">
        <v>4.0977577020742173E-2</v>
      </c>
      <c r="T79" s="231">
        <v>3.5692142875157283E-2</v>
      </c>
      <c r="U79" s="231">
        <v>6.9585725039325086E-2</v>
      </c>
      <c r="V79" s="231">
        <v>7.9022893478347248E-2</v>
      </c>
      <c r="W79" s="231">
        <v>0.1028294309472476</v>
      </c>
      <c r="DA79" s="73" t="s">
        <v>1926</v>
      </c>
    </row>
    <row r="80" spans="1:105" ht="12" customHeight="1" x14ac:dyDescent="0.25">
      <c r="A80" s="64" t="s">
        <v>79</v>
      </c>
      <c r="B80" s="231">
        <v>18.265090234489598</v>
      </c>
      <c r="C80" s="231">
        <v>17.313126275785262</v>
      </c>
      <c r="D80" s="231">
        <v>17.30353766456701</v>
      </c>
      <c r="E80" s="231">
        <v>18.605468761102699</v>
      </c>
      <c r="F80" s="231">
        <v>19.768217010503779</v>
      </c>
      <c r="G80" s="231">
        <v>16.48432618513765</v>
      </c>
      <c r="H80" s="231">
        <v>15.99318261998525</v>
      </c>
      <c r="I80" s="231">
        <v>15.96185889030634</v>
      </c>
      <c r="J80" s="231">
        <v>16.082464366844381</v>
      </c>
      <c r="K80" s="231">
        <v>12.64630915579589</v>
      </c>
      <c r="L80" s="231">
        <v>13.06879159581713</v>
      </c>
      <c r="M80" s="231">
        <v>13.885012438961979</v>
      </c>
      <c r="N80" s="231">
        <v>13.79296528448157</v>
      </c>
      <c r="O80" s="231">
        <v>13.76534124096338</v>
      </c>
      <c r="P80" s="231">
        <v>9.9927701058778329</v>
      </c>
      <c r="Q80" s="231">
        <v>4.340360627288792</v>
      </c>
      <c r="R80" s="231">
        <v>4.5818979827215536</v>
      </c>
      <c r="S80" s="231">
        <v>4.3123580859103674</v>
      </c>
      <c r="T80" s="231">
        <v>4.2931671801584557</v>
      </c>
      <c r="U80" s="231">
        <v>4.3903312985849716</v>
      </c>
      <c r="V80" s="231">
        <v>4.3515596155078304</v>
      </c>
      <c r="W80" s="231">
        <v>0.34070950718111231</v>
      </c>
      <c r="DA80" s="73" t="s">
        <v>1927</v>
      </c>
    </row>
    <row r="81" spans="1:105" ht="12" customHeight="1" x14ac:dyDescent="0.25">
      <c r="A81" s="61" t="s">
        <v>1928</v>
      </c>
      <c r="B81" s="265">
        <v>15.90646668943517</v>
      </c>
      <c r="C81" s="265">
        <v>15.05431959612303</v>
      </c>
      <c r="D81" s="265">
        <v>15.751197704075439</v>
      </c>
      <c r="E81" s="265">
        <v>15.23762571899802</v>
      </c>
      <c r="F81" s="265">
        <v>15.359944883864589</v>
      </c>
      <c r="G81" s="265">
        <v>15.172553000887749</v>
      </c>
      <c r="H81" s="265">
        <v>14.80754414714178</v>
      </c>
      <c r="I81" s="265">
        <v>14.21628713242451</v>
      </c>
      <c r="J81" s="265">
        <v>13.25202241087003</v>
      </c>
      <c r="K81" s="265">
        <v>11.07668319257338</v>
      </c>
      <c r="L81" s="265">
        <v>11.50652457860352</v>
      </c>
      <c r="M81" s="265">
        <v>10.963002217414379</v>
      </c>
      <c r="N81" s="265">
        <v>10.96445470630063</v>
      </c>
      <c r="O81" s="265">
        <v>11.024316529393269</v>
      </c>
      <c r="P81" s="265">
        <v>9.6854364426116586</v>
      </c>
      <c r="Q81" s="265">
        <v>9.6279786246980414</v>
      </c>
      <c r="R81" s="265">
        <v>9.6789152094832804</v>
      </c>
      <c r="S81" s="265">
        <v>10.071650932643569</v>
      </c>
      <c r="T81" s="265">
        <v>9.5319927383135035</v>
      </c>
      <c r="U81" s="265">
        <v>9.1123239412252062</v>
      </c>
      <c r="V81" s="265">
        <v>8.986827185573091</v>
      </c>
      <c r="W81" s="265">
        <v>8.2236419881388905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130.21176448108429</v>
      </c>
      <c r="C83" s="225">
        <v>123.295737724565</v>
      </c>
      <c r="D83" s="225">
        <v>128.46295618469921</v>
      </c>
      <c r="E83" s="225">
        <v>124.50352207635309</v>
      </c>
      <c r="F83" s="225">
        <v>125.2768856188646</v>
      </c>
      <c r="G83" s="225">
        <v>123.66148929955089</v>
      </c>
      <c r="H83" s="225">
        <v>122.3994661243608</v>
      </c>
      <c r="I83" s="225">
        <v>116.49957987694251</v>
      </c>
      <c r="J83" s="225">
        <v>109.01389018972711</v>
      </c>
      <c r="K83" s="225">
        <v>89.472351992157371</v>
      </c>
      <c r="L83" s="225">
        <v>93.513133243822551</v>
      </c>
      <c r="M83" s="225">
        <v>87.323928904457844</v>
      </c>
      <c r="N83" s="225">
        <v>87.491858513109449</v>
      </c>
      <c r="O83" s="225">
        <v>88.051982509628431</v>
      </c>
      <c r="P83" s="225">
        <v>77.455335817330649</v>
      </c>
      <c r="Q83" s="225">
        <v>82.607241807585737</v>
      </c>
      <c r="R83" s="225">
        <v>90.663513900831191</v>
      </c>
      <c r="S83" s="225">
        <v>78.217254227572369</v>
      </c>
      <c r="T83" s="225">
        <v>76.514282984618319</v>
      </c>
      <c r="U83" s="225">
        <v>54.662271902168733</v>
      </c>
      <c r="V83" s="225">
        <v>56.171777968854506</v>
      </c>
      <c r="W83" s="225">
        <v>51.387544757405152</v>
      </c>
      <c r="DA83" s="89" t="s">
        <v>1930</v>
      </c>
    </row>
    <row r="84" spans="1:105" ht="12" customHeight="1" x14ac:dyDescent="0.25">
      <c r="A84" s="55" t="s">
        <v>92</v>
      </c>
      <c r="B84" s="261">
        <v>4.8214497049564891</v>
      </c>
      <c r="C84" s="261">
        <v>4.5653647398407449</v>
      </c>
      <c r="D84" s="261">
        <v>4.7566952545562629</v>
      </c>
      <c r="E84" s="261">
        <v>4.6100862865426668</v>
      </c>
      <c r="F84" s="261">
        <v>4.6387222046475198</v>
      </c>
      <c r="G84" s="261">
        <v>4.5789077006498156</v>
      </c>
      <c r="H84" s="261">
        <v>4.5321778119181744</v>
      </c>
      <c r="I84" s="261">
        <v>4.3137182516752759</v>
      </c>
      <c r="J84" s="261">
        <v>4.0365399454183546</v>
      </c>
      <c r="K84" s="261">
        <v>3.3129605979390488</v>
      </c>
      <c r="L84" s="261">
        <v>3.4625816682890922</v>
      </c>
      <c r="M84" s="261">
        <v>3.2334093077506951</v>
      </c>
      <c r="N84" s="261">
        <v>3.2396273646603699</v>
      </c>
      <c r="O84" s="261">
        <v>3.2603675004581132</v>
      </c>
      <c r="P84" s="261">
        <v>2.8679974310437748</v>
      </c>
      <c r="Q84" s="261">
        <v>3.058760959328203</v>
      </c>
      <c r="R84" s="261">
        <v>3.3570666528402069</v>
      </c>
      <c r="S84" s="261">
        <v>2.8962095615596022</v>
      </c>
      <c r="T84" s="261">
        <v>2.8331523544802129</v>
      </c>
      <c r="U84" s="261">
        <v>2.0240213761397281</v>
      </c>
      <c r="V84" s="261">
        <v>2.079915001488303</v>
      </c>
      <c r="W84" s="261">
        <v>1.902765571882632</v>
      </c>
      <c r="DA84" s="67" t="s">
        <v>1931</v>
      </c>
    </row>
    <row r="85" spans="1:105" ht="12" customHeight="1" x14ac:dyDescent="0.25">
      <c r="A85" s="202" t="s">
        <v>93</v>
      </c>
      <c r="B85" s="226">
        <v>2.1259558656327919</v>
      </c>
      <c r="C85" s="226">
        <v>2.0130385135906241</v>
      </c>
      <c r="D85" s="226">
        <v>2.0974032285467592</v>
      </c>
      <c r="E85" s="226">
        <v>2.0327579009842909</v>
      </c>
      <c r="F85" s="226">
        <v>2.0453845385701208</v>
      </c>
      <c r="G85" s="226">
        <v>2.019010106935355</v>
      </c>
      <c r="H85" s="226">
        <v>1.9984051671083829</v>
      </c>
      <c r="I85" s="226">
        <v>1.9020782505329581</v>
      </c>
      <c r="J85" s="226">
        <v>1.779860062628335</v>
      </c>
      <c r="K85" s="226">
        <v>1.4608071113047949</v>
      </c>
      <c r="L85" s="226">
        <v>1.5267805864207811</v>
      </c>
      <c r="M85" s="226">
        <v>1.425729999161381</v>
      </c>
      <c r="N85" s="226">
        <v>1.4284717709040951</v>
      </c>
      <c r="O85" s="226">
        <v>1.4376168654402679</v>
      </c>
      <c r="P85" s="226">
        <v>1.2646063599666471</v>
      </c>
      <c r="Q85" s="226">
        <v>1.3487210695918821</v>
      </c>
      <c r="R85" s="226">
        <v>1.4802551055523849</v>
      </c>
      <c r="S85" s="226">
        <v>1.2770461338982231</v>
      </c>
      <c r="T85" s="226">
        <v>1.2492418742949269</v>
      </c>
      <c r="U85" s="226">
        <v>0.89246603824300252</v>
      </c>
      <c r="V85" s="226">
        <v>0.91711160916726842</v>
      </c>
      <c r="W85" s="226">
        <v>0.83899986020999484</v>
      </c>
      <c r="DA85" s="174" t="s">
        <v>1932</v>
      </c>
    </row>
    <row r="86" spans="1:105" ht="12" customHeight="1" x14ac:dyDescent="0.25">
      <c r="A86" s="202" t="s">
        <v>94</v>
      </c>
      <c r="B86" s="226">
        <v>16.49027419132716</v>
      </c>
      <c r="C86" s="226">
        <v>15.61441494785235</v>
      </c>
      <c r="D86" s="226">
        <v>16.268801665934919</v>
      </c>
      <c r="E86" s="226">
        <v>15.767371135825609</v>
      </c>
      <c r="F86" s="226">
        <v>15.86531141731064</v>
      </c>
      <c r="G86" s="226">
        <v>15.660734447332841</v>
      </c>
      <c r="H86" s="226">
        <v>15.500909347980921</v>
      </c>
      <c r="I86" s="226">
        <v>14.7537361389731</v>
      </c>
      <c r="J86" s="226">
        <v>13.805733660514081</v>
      </c>
      <c r="K86" s="226">
        <v>11.330954793309649</v>
      </c>
      <c r="L86" s="226">
        <v>11.8426872857871</v>
      </c>
      <c r="M86" s="226">
        <v>11.05887426405903</v>
      </c>
      <c r="N86" s="226">
        <v>11.08014120028205</v>
      </c>
      <c r="O86" s="226">
        <v>11.15107640587355</v>
      </c>
      <c r="P86" s="226">
        <v>9.8090962079963386</v>
      </c>
      <c r="Q86" s="226">
        <v>10.461543724742469</v>
      </c>
      <c r="R86" s="226">
        <v>11.481805882364901</v>
      </c>
      <c r="S86" s="226">
        <v>9.905587055396289</v>
      </c>
      <c r="T86" s="226">
        <v>9.6899194246815146</v>
      </c>
      <c r="U86" s="226">
        <v>6.9225377229052016</v>
      </c>
      <c r="V86" s="226">
        <v>7.1137045428344434</v>
      </c>
      <c r="W86" s="226">
        <v>6.5078198306011794</v>
      </c>
      <c r="DA86" s="174" t="s">
        <v>1933</v>
      </c>
    </row>
    <row r="87" spans="1:105" ht="12" customHeight="1" x14ac:dyDescent="0.25">
      <c r="A87" s="202" t="s">
        <v>95</v>
      </c>
      <c r="B87" s="226">
        <v>7.281379065805087</v>
      </c>
      <c r="C87" s="226">
        <v>6.8946381853300052</v>
      </c>
      <c r="D87" s="226">
        <v>7.1835865493598359</v>
      </c>
      <c r="E87" s="226">
        <v>6.9621769037389187</v>
      </c>
      <c r="F87" s="226">
        <v>7.0054230200272256</v>
      </c>
      <c r="G87" s="226">
        <v>6.9150908369925963</v>
      </c>
      <c r="H87" s="226">
        <v>6.8445191097363338</v>
      </c>
      <c r="I87" s="226">
        <v>6.5146003164235298</v>
      </c>
      <c r="J87" s="226">
        <v>6.0960041596286771</v>
      </c>
      <c r="K87" s="226">
        <v>5.0032507689278471</v>
      </c>
      <c r="L87" s="226">
        <v>5.2292093075661734</v>
      </c>
      <c r="M87" s="226">
        <v>4.8831119860966581</v>
      </c>
      <c r="N87" s="226">
        <v>4.8925025288136244</v>
      </c>
      <c r="O87" s="226">
        <v>4.9238243925394647</v>
      </c>
      <c r="P87" s="226">
        <v>4.3312650205014158</v>
      </c>
      <c r="Q87" s="226">
        <v>4.6193571185982654</v>
      </c>
      <c r="R87" s="226">
        <v>5.0698599683357353</v>
      </c>
      <c r="S87" s="226">
        <v>4.3738711305119642</v>
      </c>
      <c r="T87" s="226">
        <v>4.2786417999842614</v>
      </c>
      <c r="U87" s="226">
        <v>3.0566878799576371</v>
      </c>
      <c r="V87" s="226">
        <v>3.1410987311393219</v>
      </c>
      <c r="W87" s="226">
        <v>2.873566717495371</v>
      </c>
      <c r="DA87" s="174" t="s">
        <v>1934</v>
      </c>
    </row>
    <row r="88" spans="1:105" ht="12" customHeight="1" x14ac:dyDescent="0.25">
      <c r="A88" s="56" t="s">
        <v>96</v>
      </c>
      <c r="B88" s="262">
        <v>23.828124902102541</v>
      </c>
      <c r="C88" s="262">
        <v>22.451334988334029</v>
      </c>
      <c r="D88" s="262">
        <v>23.160270403343372</v>
      </c>
      <c r="E88" s="262">
        <v>22.477946819950869</v>
      </c>
      <c r="F88" s="262">
        <v>22.800804466402791</v>
      </c>
      <c r="G88" s="262">
        <v>22.451569343906652</v>
      </c>
      <c r="H88" s="262">
        <v>21.93757719461756</v>
      </c>
      <c r="I88" s="262">
        <v>20.037381113047559</v>
      </c>
      <c r="J88" s="262">
        <v>18.322061578329489</v>
      </c>
      <c r="K88" s="262">
        <v>15.73262954134109</v>
      </c>
      <c r="L88" s="262">
        <v>17.330747576599219</v>
      </c>
      <c r="M88" s="262">
        <v>16.049997141735911</v>
      </c>
      <c r="N88" s="262">
        <v>16.098867331629911</v>
      </c>
      <c r="O88" s="262">
        <v>16.07538244350776</v>
      </c>
      <c r="P88" s="262">
        <v>13.74476545019294</v>
      </c>
      <c r="Q88" s="262">
        <v>14.440248222580511</v>
      </c>
      <c r="R88" s="262">
        <v>15.97593558061738</v>
      </c>
      <c r="S88" s="262">
        <v>13.19839063551915</v>
      </c>
      <c r="T88" s="262">
        <v>13.06651651008646</v>
      </c>
      <c r="U88" s="262">
        <v>8.8348414162456486</v>
      </c>
      <c r="V88" s="262">
        <v>9.2219987047287226</v>
      </c>
      <c r="W88" s="262">
        <v>8.4439398110869632</v>
      </c>
      <c r="DA88" s="68" t="s">
        <v>1935</v>
      </c>
    </row>
    <row r="89" spans="1:105" ht="12" customHeight="1" x14ac:dyDescent="0.25">
      <c r="A89" s="37" t="s">
        <v>160</v>
      </c>
      <c r="B89" s="228">
        <v>2.6592073535242209E-2</v>
      </c>
      <c r="C89" s="228">
        <v>2.613752726323838E-2</v>
      </c>
      <c r="D89" s="228">
        <v>2.5034921467475969E-2</v>
      </c>
      <c r="E89" s="228">
        <v>2.558549888338665E-2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5.4339464115362264E-3</v>
      </c>
      <c r="R89" s="228">
        <v>5.078466443421247E-3</v>
      </c>
      <c r="S89" s="228">
        <v>5.2439082509364047E-3</v>
      </c>
      <c r="T89" s="228">
        <v>6.8678772916727186E-3</v>
      </c>
      <c r="U89" s="228">
        <v>5.1096555285181098E-3</v>
      </c>
      <c r="V89" s="228">
        <v>3.8627345775848849E-3</v>
      </c>
      <c r="W89" s="228">
        <v>2.221316704649277E-3</v>
      </c>
      <c r="DA89" s="69" t="s">
        <v>1936</v>
      </c>
    </row>
    <row r="90" spans="1:105" ht="12" customHeight="1" x14ac:dyDescent="0.25">
      <c r="A90" s="37" t="s">
        <v>162</v>
      </c>
      <c r="B90" s="228">
        <v>12.79061189652824</v>
      </c>
      <c r="C90" s="228">
        <v>11.849637488411449</v>
      </c>
      <c r="D90" s="228">
        <v>11.961123801591521</v>
      </c>
      <c r="E90" s="228">
        <v>11.363340277505889</v>
      </c>
      <c r="F90" s="228">
        <v>11.76027216756107</v>
      </c>
      <c r="G90" s="228">
        <v>11.946900013426751</v>
      </c>
      <c r="H90" s="228">
        <v>11.072056406864441</v>
      </c>
      <c r="I90" s="228">
        <v>8.3127417531163896</v>
      </c>
      <c r="J90" s="228">
        <v>6.1619376170761129</v>
      </c>
      <c r="K90" s="228">
        <v>7.3605389397465864</v>
      </c>
      <c r="L90" s="228">
        <v>9.7514223001923988</v>
      </c>
      <c r="M90" s="228">
        <v>8.6778511531282394</v>
      </c>
      <c r="N90" s="228">
        <v>8.7568482154213463</v>
      </c>
      <c r="O90" s="228">
        <v>8.5377919543928833</v>
      </c>
      <c r="P90" s="228">
        <v>6.8948265618558944</v>
      </c>
      <c r="Q90" s="228">
        <v>7.5360638334396022</v>
      </c>
      <c r="R90" s="228">
        <v>8.3784884029989026</v>
      </c>
      <c r="S90" s="228">
        <v>6.1925646691563214</v>
      </c>
      <c r="T90" s="228">
        <v>6.3629994472578</v>
      </c>
      <c r="U90" s="228">
        <v>3.4836509832238058</v>
      </c>
      <c r="V90" s="228">
        <v>3.9476352178111629</v>
      </c>
      <c r="W90" s="228">
        <v>4.0537382446103241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11.010920932039051</v>
      </c>
      <c r="C93" s="228">
        <v>10.57555997265934</v>
      </c>
      <c r="D93" s="228">
        <v>11.174111680284369</v>
      </c>
      <c r="E93" s="228">
        <v>11.089021043561591</v>
      </c>
      <c r="F93" s="228">
        <v>11.040532298841731</v>
      </c>
      <c r="G93" s="228">
        <v>10.504669330479899</v>
      </c>
      <c r="H93" s="228">
        <v>10.86552078775312</v>
      </c>
      <c r="I93" s="228">
        <v>11.724639359931169</v>
      </c>
      <c r="J93" s="228">
        <v>12.160123961253371</v>
      </c>
      <c r="K93" s="228">
        <v>8.3720906015945022</v>
      </c>
      <c r="L93" s="228">
        <v>7.5793252764068173</v>
      </c>
      <c r="M93" s="228">
        <v>7.3721459886076692</v>
      </c>
      <c r="N93" s="228">
        <v>7.3420191162085704</v>
      </c>
      <c r="O93" s="228">
        <v>7.5375904891148782</v>
      </c>
      <c r="P93" s="228">
        <v>6.8499388883370438</v>
      </c>
      <c r="Q93" s="228">
        <v>6.8987504427293738</v>
      </c>
      <c r="R93" s="228">
        <v>7.5923687111750588</v>
      </c>
      <c r="S93" s="228">
        <v>7.0005820581118874</v>
      </c>
      <c r="T93" s="228">
        <v>6.6966491855369847</v>
      </c>
      <c r="U93" s="228">
        <v>5.3460807774933254</v>
      </c>
      <c r="V93" s="228">
        <v>5.2705007523399754</v>
      </c>
      <c r="W93" s="228">
        <v>4.3879802497719904</v>
      </c>
      <c r="DA93" s="69" t="s">
        <v>1940</v>
      </c>
    </row>
    <row r="94" spans="1:105" ht="12" customHeight="1" x14ac:dyDescent="0.25">
      <c r="A94" s="132" t="s">
        <v>1941</v>
      </c>
      <c r="B94" s="318">
        <v>75.664580751260289</v>
      </c>
      <c r="C94" s="318">
        <v>71.756946349617252</v>
      </c>
      <c r="D94" s="318">
        <v>74.996199082958071</v>
      </c>
      <c r="E94" s="318">
        <v>72.653183029310782</v>
      </c>
      <c r="F94" s="318">
        <v>72.921239971906317</v>
      </c>
      <c r="G94" s="318">
        <v>72.036176863733616</v>
      </c>
      <c r="H94" s="318">
        <v>71.58587749299943</v>
      </c>
      <c r="I94" s="318">
        <v>68.978065806290047</v>
      </c>
      <c r="J94" s="318">
        <v>64.973690783208198</v>
      </c>
      <c r="K94" s="318">
        <v>52.631749179334953</v>
      </c>
      <c r="L94" s="318">
        <v>54.121126819160203</v>
      </c>
      <c r="M94" s="318">
        <v>50.672806205654183</v>
      </c>
      <c r="N94" s="318">
        <v>50.75224831681939</v>
      </c>
      <c r="O94" s="318">
        <v>51.203714901809271</v>
      </c>
      <c r="P94" s="318">
        <v>45.437605347629543</v>
      </c>
      <c r="Q94" s="318">
        <v>48.678610712744401</v>
      </c>
      <c r="R94" s="318">
        <v>53.298590711120568</v>
      </c>
      <c r="S94" s="318">
        <v>46.566149710687142</v>
      </c>
      <c r="T94" s="318">
        <v>45.396811021090947</v>
      </c>
      <c r="U94" s="318">
        <v>32.931717468677512</v>
      </c>
      <c r="V94" s="318">
        <v>33.697949379496443</v>
      </c>
      <c r="W94" s="318">
        <v>30.820452966129011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0.99999999999999989</v>
      </c>
      <c r="C98" s="234">
        <f t="shared" si="4"/>
        <v>1.0000000000000002</v>
      </c>
      <c r="D98" s="234">
        <f t="shared" si="4"/>
        <v>1</v>
      </c>
      <c r="E98" s="234">
        <f t="shared" si="4"/>
        <v>1.0000000000000004</v>
      </c>
      <c r="F98" s="234">
        <f t="shared" si="4"/>
        <v>0.99999999999999978</v>
      </c>
      <c r="G98" s="234">
        <f t="shared" si="4"/>
        <v>1.0000000000000002</v>
      </c>
      <c r="H98" s="234">
        <f t="shared" si="4"/>
        <v>1</v>
      </c>
      <c r="I98" s="234">
        <f t="shared" si="4"/>
        <v>1</v>
      </c>
      <c r="J98" s="234">
        <f t="shared" si="4"/>
        <v>1</v>
      </c>
      <c r="K98" s="234">
        <f t="shared" si="4"/>
        <v>1</v>
      </c>
      <c r="L98" s="234">
        <f t="shared" si="4"/>
        <v>1.0000000000000002</v>
      </c>
      <c r="M98" s="234">
        <f t="shared" si="4"/>
        <v>0.99999999999999989</v>
      </c>
      <c r="N98" s="234">
        <f t="shared" si="4"/>
        <v>1</v>
      </c>
      <c r="O98" s="234">
        <f t="shared" si="4"/>
        <v>1.0000000000000002</v>
      </c>
      <c r="P98" s="234">
        <f t="shared" si="4"/>
        <v>0.99999999999999978</v>
      </c>
      <c r="Q98" s="234">
        <f t="shared" si="4"/>
        <v>1</v>
      </c>
      <c r="R98" s="234">
        <f t="shared" si="4"/>
        <v>1.0000000000000002</v>
      </c>
      <c r="S98" s="234">
        <f t="shared" si="4"/>
        <v>1</v>
      </c>
      <c r="T98" s="234">
        <f t="shared" si="4"/>
        <v>0.99999999999999978</v>
      </c>
      <c r="U98" s="234">
        <f t="shared" si="4"/>
        <v>1</v>
      </c>
      <c r="V98" s="234">
        <f t="shared" si="4"/>
        <v>1</v>
      </c>
      <c r="W98" s="234">
        <f t="shared" si="4"/>
        <v>0.99999999999999989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4.9999999999989515E-3</v>
      </c>
      <c r="C99" s="268">
        <f t="shared" si="5"/>
        <v>4.999999999998778E-3</v>
      </c>
      <c r="D99" s="268">
        <f t="shared" si="5"/>
        <v>4.9999999999989254E-3</v>
      </c>
      <c r="E99" s="268">
        <f t="shared" si="5"/>
        <v>4.9999999999984432E-3</v>
      </c>
      <c r="F99" s="268">
        <f t="shared" si="5"/>
        <v>4.9999999999986288E-3</v>
      </c>
      <c r="G99" s="268">
        <f t="shared" si="5"/>
        <v>4.999999999998673E-3</v>
      </c>
      <c r="H99" s="268">
        <f t="shared" si="5"/>
        <v>4.999999999998523E-3</v>
      </c>
      <c r="I99" s="268">
        <f t="shared" si="5"/>
        <v>4.9999999999981023E-3</v>
      </c>
      <c r="J99" s="268">
        <f t="shared" si="5"/>
        <v>4.9999999999983877E-3</v>
      </c>
      <c r="K99" s="268">
        <f t="shared" si="5"/>
        <v>4.9999999999978647E-3</v>
      </c>
      <c r="L99" s="268">
        <f t="shared" si="5"/>
        <v>4.9999999999985759E-3</v>
      </c>
      <c r="M99" s="268">
        <f t="shared" si="5"/>
        <v>4.9999999999983486E-3</v>
      </c>
      <c r="N99" s="268">
        <f t="shared" si="5"/>
        <v>4.9999999999978551E-3</v>
      </c>
      <c r="O99" s="268">
        <f t="shared" si="5"/>
        <v>4.9999999999979193E-3</v>
      </c>
      <c r="P99" s="268">
        <f t="shared" si="5"/>
        <v>4.9999999999978777E-3</v>
      </c>
      <c r="Q99" s="268">
        <f t="shared" si="5"/>
        <v>4.9999999999976071E-3</v>
      </c>
      <c r="R99" s="268">
        <f t="shared" si="5"/>
        <v>4.9999999999977163E-3</v>
      </c>
      <c r="S99" s="268">
        <f t="shared" si="5"/>
        <v>4.9999999999974735E-3</v>
      </c>
      <c r="T99" s="268">
        <f t="shared" si="5"/>
        <v>4.9999999999970563E-3</v>
      </c>
      <c r="U99" s="268">
        <f t="shared" si="5"/>
        <v>4.9999999999963121E-3</v>
      </c>
      <c r="V99" s="268">
        <f t="shared" si="5"/>
        <v>4.9999999999966903E-3</v>
      </c>
      <c r="W99" s="268">
        <f t="shared" si="5"/>
        <v>4.9999999999966321E-3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6.9999999999985308E-3</v>
      </c>
      <c r="C100" s="269">
        <f t="shared" si="6"/>
        <v>6.9999999999982914E-3</v>
      </c>
      <c r="D100" s="269">
        <f t="shared" si="6"/>
        <v>6.9999999999984979E-3</v>
      </c>
      <c r="E100" s="269">
        <f t="shared" si="6"/>
        <v>6.9999999999978179E-3</v>
      </c>
      <c r="F100" s="269">
        <f t="shared" si="6"/>
        <v>6.9999999999980789E-3</v>
      </c>
      <c r="G100" s="269">
        <f t="shared" si="6"/>
        <v>6.9999999999981379E-3</v>
      </c>
      <c r="H100" s="269">
        <f t="shared" si="6"/>
        <v>6.9999999999979306E-3</v>
      </c>
      <c r="I100" s="269">
        <f t="shared" si="6"/>
        <v>6.9999999999973391E-3</v>
      </c>
      <c r="J100" s="269">
        <f t="shared" si="6"/>
        <v>6.9999999999977459E-3</v>
      </c>
      <c r="K100" s="269">
        <f t="shared" si="6"/>
        <v>6.9999999999970156E-3</v>
      </c>
      <c r="L100" s="269">
        <f t="shared" si="6"/>
        <v>6.9999999999980052E-3</v>
      </c>
      <c r="M100" s="269">
        <f t="shared" si="6"/>
        <v>6.9999999999976869E-3</v>
      </c>
      <c r="N100" s="269">
        <f t="shared" si="6"/>
        <v>6.9999999999969956E-3</v>
      </c>
      <c r="O100" s="269">
        <f t="shared" si="6"/>
        <v>6.9999999999970867E-3</v>
      </c>
      <c r="P100" s="269">
        <f t="shared" si="6"/>
        <v>6.9999999999970277E-3</v>
      </c>
      <c r="Q100" s="269">
        <f t="shared" si="6"/>
        <v>6.9999999999966469E-3</v>
      </c>
      <c r="R100" s="269">
        <f t="shared" si="6"/>
        <v>6.9999999999968039E-3</v>
      </c>
      <c r="S100" s="269">
        <f t="shared" si="6"/>
        <v>6.9999999999964613E-3</v>
      </c>
      <c r="T100" s="269">
        <f t="shared" si="6"/>
        <v>6.9999999999958776E-3</v>
      </c>
      <c r="U100" s="269">
        <f t="shared" si="6"/>
        <v>6.9999999999948385E-3</v>
      </c>
      <c r="V100" s="269">
        <f t="shared" si="6"/>
        <v>6.9999999999953676E-3</v>
      </c>
      <c r="W100" s="269">
        <f t="shared" si="6"/>
        <v>6.9999999999952878E-3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3.9999999999991626E-2</v>
      </c>
      <c r="C101" s="269">
        <f t="shared" si="7"/>
        <v>3.9999999999990231E-2</v>
      </c>
      <c r="D101" s="269">
        <f t="shared" si="7"/>
        <v>3.999999999999139E-2</v>
      </c>
      <c r="E101" s="269">
        <f t="shared" si="7"/>
        <v>3.9999999999987525E-2</v>
      </c>
      <c r="F101" s="269">
        <f t="shared" si="7"/>
        <v>3.9999999999989017E-2</v>
      </c>
      <c r="G101" s="269">
        <f t="shared" si="7"/>
        <v>3.9999999999989384E-2</v>
      </c>
      <c r="H101" s="269">
        <f t="shared" si="7"/>
        <v>3.9999999999988177E-2</v>
      </c>
      <c r="I101" s="269">
        <f t="shared" si="7"/>
        <v>3.9999999999984805E-2</v>
      </c>
      <c r="J101" s="269">
        <f t="shared" si="7"/>
        <v>3.9999999999987101E-2</v>
      </c>
      <c r="K101" s="269">
        <f t="shared" si="7"/>
        <v>3.9999999999982917E-2</v>
      </c>
      <c r="L101" s="269">
        <f t="shared" si="7"/>
        <v>3.9999999999988607E-2</v>
      </c>
      <c r="M101" s="269">
        <f t="shared" si="7"/>
        <v>3.9999999999986789E-2</v>
      </c>
      <c r="N101" s="269">
        <f t="shared" si="7"/>
        <v>3.9999999999982827E-2</v>
      </c>
      <c r="O101" s="269">
        <f t="shared" si="7"/>
        <v>3.9999999999983368E-2</v>
      </c>
      <c r="P101" s="269">
        <f t="shared" si="7"/>
        <v>3.9999999999983028E-2</v>
      </c>
      <c r="Q101" s="269">
        <f t="shared" si="7"/>
        <v>3.9999999999980843E-2</v>
      </c>
      <c r="R101" s="269">
        <f t="shared" si="7"/>
        <v>3.9999999999981738E-2</v>
      </c>
      <c r="S101" s="269">
        <f t="shared" si="7"/>
        <v>3.9999999999979788E-2</v>
      </c>
      <c r="T101" s="269">
        <f t="shared" si="7"/>
        <v>3.9999999999976443E-2</v>
      </c>
      <c r="U101" s="269">
        <f t="shared" si="7"/>
        <v>3.9999999999970504E-2</v>
      </c>
      <c r="V101" s="269">
        <f t="shared" si="7"/>
        <v>3.9999999999973522E-2</v>
      </c>
      <c r="W101" s="269">
        <f t="shared" si="7"/>
        <v>3.9999999999973071E-2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1.9999999999995809E-2</v>
      </c>
      <c r="C102" s="269">
        <f t="shared" si="8"/>
        <v>1.9999999999995112E-2</v>
      </c>
      <c r="D102" s="269">
        <f t="shared" si="8"/>
        <v>1.9999999999995702E-2</v>
      </c>
      <c r="E102" s="269">
        <f t="shared" si="8"/>
        <v>1.9999999999993766E-2</v>
      </c>
      <c r="F102" s="269">
        <f t="shared" si="8"/>
        <v>1.9999999999994515E-2</v>
      </c>
      <c r="G102" s="269">
        <f t="shared" si="8"/>
        <v>1.9999999999994685E-2</v>
      </c>
      <c r="H102" s="269">
        <f t="shared" si="8"/>
        <v>1.9999999999994088E-2</v>
      </c>
      <c r="I102" s="269">
        <f t="shared" si="8"/>
        <v>1.9999999999992402E-2</v>
      </c>
      <c r="J102" s="269">
        <f t="shared" si="8"/>
        <v>1.9999999999993558E-2</v>
      </c>
      <c r="K102" s="269">
        <f t="shared" si="8"/>
        <v>1.9999999999991455E-2</v>
      </c>
      <c r="L102" s="269">
        <f t="shared" si="8"/>
        <v>1.9999999999994304E-2</v>
      </c>
      <c r="M102" s="269">
        <f t="shared" si="8"/>
        <v>1.9999999999993395E-2</v>
      </c>
      <c r="N102" s="269">
        <f t="shared" si="8"/>
        <v>1.9999999999991414E-2</v>
      </c>
      <c r="O102" s="269">
        <f t="shared" si="8"/>
        <v>1.9999999999991684E-2</v>
      </c>
      <c r="P102" s="269">
        <f t="shared" si="8"/>
        <v>1.9999999999991507E-2</v>
      </c>
      <c r="Q102" s="269">
        <f t="shared" si="8"/>
        <v>1.9999999999990428E-2</v>
      </c>
      <c r="R102" s="269">
        <f t="shared" si="8"/>
        <v>1.9999999999990876E-2</v>
      </c>
      <c r="S102" s="269">
        <f t="shared" si="8"/>
        <v>1.9999999999989901E-2</v>
      </c>
      <c r="T102" s="269">
        <f t="shared" si="8"/>
        <v>1.9999999999988232E-2</v>
      </c>
      <c r="U102" s="269">
        <f t="shared" si="8"/>
        <v>1.9999999999985241E-2</v>
      </c>
      <c r="V102" s="269">
        <f t="shared" si="8"/>
        <v>1.9999999999986771E-2</v>
      </c>
      <c r="W102" s="269">
        <f t="shared" si="8"/>
        <v>1.9999999999986529E-2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1.2008726604607807E-2</v>
      </c>
      <c r="C103" s="270">
        <f t="shared" si="9"/>
        <v>1.2020908846282612E-2</v>
      </c>
      <c r="D103" s="270">
        <f t="shared" si="9"/>
        <v>1.2038421321997702E-2</v>
      </c>
      <c r="E103" s="270">
        <f t="shared" si="9"/>
        <v>1.2055475353652579E-2</v>
      </c>
      <c r="F103" s="270">
        <f t="shared" si="9"/>
        <v>1.2037973903505913E-2</v>
      </c>
      <c r="G103" s="270">
        <f t="shared" si="9"/>
        <v>1.2016850069936122E-2</v>
      </c>
      <c r="H103" s="270">
        <f t="shared" si="9"/>
        <v>1.2061551023705222E-2</v>
      </c>
      <c r="I103" s="270">
        <f t="shared" si="9"/>
        <v>1.2291605190911383E-2</v>
      </c>
      <c r="J103" s="270">
        <f t="shared" si="9"/>
        <v>1.2627301175147623E-2</v>
      </c>
      <c r="K103" s="270">
        <f t="shared" si="9"/>
        <v>1.2136903926613376E-2</v>
      </c>
      <c r="L103" s="270">
        <f t="shared" si="9"/>
        <v>1.1981513367563262E-2</v>
      </c>
      <c r="M103" s="270">
        <f t="shared" si="9"/>
        <v>1.2000926168948975E-2</v>
      </c>
      <c r="N103" s="270">
        <f t="shared" si="9"/>
        <v>1.1997465065731116E-2</v>
      </c>
      <c r="O103" s="270">
        <f t="shared" si="9"/>
        <v>1.201457082784212E-2</v>
      </c>
      <c r="P103" s="270">
        <f t="shared" si="9"/>
        <v>1.2062661138564102E-2</v>
      </c>
      <c r="Q103" s="270">
        <f t="shared" si="9"/>
        <v>1.2010391220578025E-2</v>
      </c>
      <c r="R103" s="270">
        <f t="shared" si="9"/>
        <v>1.2016947157129601E-2</v>
      </c>
      <c r="S103" s="270">
        <f t="shared" si="9"/>
        <v>1.2088393629963912E-2</v>
      </c>
      <c r="T103" s="270">
        <f t="shared" si="9"/>
        <v>1.2057966052535563E-2</v>
      </c>
      <c r="U103" s="270">
        <f t="shared" si="9"/>
        <v>1.2271918991890628E-2</v>
      </c>
      <c r="V103" s="270">
        <f t="shared" si="9"/>
        <v>1.2170050616599939E-2</v>
      </c>
      <c r="W103" s="270">
        <f t="shared" si="9"/>
        <v>1.1988109072756572E-2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3.2876530538192623E-2</v>
      </c>
      <c r="C104" s="271">
        <f t="shared" si="10"/>
        <v>3.3124195813987491E-2</v>
      </c>
      <c r="D104" s="271">
        <f t="shared" si="10"/>
        <v>3.3608677770122587E-2</v>
      </c>
      <c r="E104" s="271">
        <f t="shared" si="10"/>
        <v>3.3594532866958828E-2</v>
      </c>
      <c r="F104" s="271">
        <f t="shared" si="10"/>
        <v>3.3192772751405912E-2</v>
      </c>
      <c r="G104" s="271">
        <f t="shared" si="10"/>
        <v>3.3241518584085632E-2</v>
      </c>
      <c r="H104" s="271">
        <f t="shared" si="10"/>
        <v>3.3933457282248072E-2</v>
      </c>
      <c r="I104" s="271">
        <f t="shared" si="10"/>
        <v>3.648084726967217E-2</v>
      </c>
      <c r="J104" s="271">
        <f t="shared" si="10"/>
        <v>3.8606461530103706E-2</v>
      </c>
      <c r="K104" s="271">
        <f t="shared" si="10"/>
        <v>3.5005852775069582E-2</v>
      </c>
      <c r="L104" s="271">
        <f t="shared" si="10"/>
        <v>3.2258745217248426E-2</v>
      </c>
      <c r="M104" s="271">
        <f t="shared" si="10"/>
        <v>3.2666380817572428E-2</v>
      </c>
      <c r="N104" s="271">
        <f t="shared" si="10"/>
        <v>3.2608867732779628E-2</v>
      </c>
      <c r="O104" s="271">
        <f t="shared" si="10"/>
        <v>3.2993977914454346E-2</v>
      </c>
      <c r="P104" s="271">
        <f t="shared" si="10"/>
        <v>3.4380128080761241E-2</v>
      </c>
      <c r="Q104" s="271">
        <f t="shared" si="10"/>
        <v>3.4906550286360999E-2</v>
      </c>
      <c r="R104" s="271">
        <f t="shared" si="10"/>
        <v>3.4564464831919613E-2</v>
      </c>
      <c r="S104" s="271">
        <f t="shared" si="10"/>
        <v>3.6770895426618599E-2</v>
      </c>
      <c r="T104" s="271">
        <f t="shared" si="10"/>
        <v>3.6118178655261825E-2</v>
      </c>
      <c r="U104" s="271">
        <f t="shared" si="10"/>
        <v>3.9437952775255483E-2</v>
      </c>
      <c r="V104" s="271">
        <f t="shared" si="10"/>
        <v>3.8340437265389202E-2</v>
      </c>
      <c r="W104" s="271">
        <f t="shared" si="10"/>
        <v>3.772513776079929E-2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0.81005578610567586</v>
      </c>
      <c r="C105" s="271">
        <f t="shared" si="11"/>
        <v>0.80924557130866448</v>
      </c>
      <c r="D105" s="271">
        <f t="shared" si="11"/>
        <v>0.80766695030762303</v>
      </c>
      <c r="E105" s="271">
        <f t="shared" si="11"/>
        <v>0.80769547429728095</v>
      </c>
      <c r="F105" s="271">
        <f t="shared" si="11"/>
        <v>0.80900753611976151</v>
      </c>
      <c r="G105" s="271">
        <f t="shared" si="11"/>
        <v>0.80887159004802978</v>
      </c>
      <c r="H105" s="271">
        <f t="shared" si="11"/>
        <v>0.8065973088446281</v>
      </c>
      <c r="I105" s="271">
        <f t="shared" si="11"/>
        <v>0.79815899805128365</v>
      </c>
      <c r="J105" s="271">
        <f t="shared" si="11"/>
        <v>0.79097410056120854</v>
      </c>
      <c r="K105" s="271">
        <f t="shared" si="11"/>
        <v>0.8030664593537491</v>
      </c>
      <c r="L105" s="271">
        <f t="shared" si="11"/>
        <v>0.81207364093243495</v>
      </c>
      <c r="M105" s="271">
        <f t="shared" si="11"/>
        <v>0.81074073564111937</v>
      </c>
      <c r="N105" s="271">
        <f t="shared" si="11"/>
        <v>0.8109295166842323</v>
      </c>
      <c r="O105" s="271">
        <f t="shared" si="11"/>
        <v>0.8096715003367243</v>
      </c>
      <c r="P105" s="271">
        <f t="shared" si="11"/>
        <v>0.80515692615679157</v>
      </c>
      <c r="Q105" s="271">
        <f t="shared" si="11"/>
        <v>0.80351294674562701</v>
      </c>
      <c r="R105" s="271">
        <f t="shared" si="11"/>
        <v>0.80460866616227378</v>
      </c>
      <c r="S105" s="271">
        <f t="shared" si="11"/>
        <v>0.79742760999541296</v>
      </c>
      <c r="T105" s="271">
        <f t="shared" si="11"/>
        <v>0.79956123605832996</v>
      </c>
      <c r="U105" s="271">
        <f t="shared" si="11"/>
        <v>0.78865023317678418</v>
      </c>
      <c r="V105" s="271">
        <f t="shared" si="11"/>
        <v>0.79228854041719388</v>
      </c>
      <c r="W105" s="271">
        <f t="shared" si="11"/>
        <v>0.79445311369805005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0.53608469828740513</v>
      </c>
      <c r="C106" s="320">
        <f t="shared" si="12"/>
        <v>0.53321060619210336</v>
      </c>
      <c r="D106" s="320">
        <f t="shared" si="12"/>
        <v>0.52759463555660258</v>
      </c>
      <c r="E106" s="320">
        <f t="shared" si="12"/>
        <v>0.52774103373929193</v>
      </c>
      <c r="F106" s="320">
        <f t="shared" si="12"/>
        <v>0.53240109652471346</v>
      </c>
      <c r="G106" s="320">
        <f t="shared" si="12"/>
        <v>0.53185893518065064</v>
      </c>
      <c r="H106" s="320">
        <f t="shared" si="12"/>
        <v>0.52381849815922854</v>
      </c>
      <c r="I106" s="320">
        <f t="shared" si="12"/>
        <v>0.49415193747068342</v>
      </c>
      <c r="J106" s="320">
        <f t="shared" si="12"/>
        <v>0.46925358781034571</v>
      </c>
      <c r="K106" s="320">
        <f t="shared" si="12"/>
        <v>0.51135101956150386</v>
      </c>
      <c r="L106" s="320">
        <f t="shared" si="12"/>
        <v>0.54325076412203255</v>
      </c>
      <c r="M106" s="320">
        <f t="shared" si="12"/>
        <v>0.53852089549468363</v>
      </c>
      <c r="N106" s="320">
        <f t="shared" si="12"/>
        <v>0.53918895224440311</v>
      </c>
      <c r="O106" s="320">
        <f t="shared" si="12"/>
        <v>0.53472168438293921</v>
      </c>
      <c r="P106" s="320">
        <f t="shared" si="12"/>
        <v>0.51865585881711573</v>
      </c>
      <c r="Q106" s="320">
        <f t="shared" si="12"/>
        <v>0.51262502769261975</v>
      </c>
      <c r="R106" s="320">
        <f t="shared" si="12"/>
        <v>0.51657145922961167</v>
      </c>
      <c r="S106" s="320">
        <f t="shared" si="12"/>
        <v>0.49100348144025924</v>
      </c>
      <c r="T106" s="320">
        <f t="shared" si="12"/>
        <v>0.49857641393114949</v>
      </c>
      <c r="U106" s="320">
        <f t="shared" si="12"/>
        <v>0.46000062671632302</v>
      </c>
      <c r="V106" s="320">
        <f t="shared" si="12"/>
        <v>0.47278489653895195</v>
      </c>
      <c r="W106" s="320">
        <f t="shared" si="12"/>
        <v>0.48007696569139058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0.27397108781827068</v>
      </c>
      <c r="C107" s="320">
        <f t="shared" si="13"/>
        <v>0.27603496511656117</v>
      </c>
      <c r="D107" s="320">
        <f t="shared" si="13"/>
        <v>0.28007231475102051</v>
      </c>
      <c r="E107" s="320">
        <f t="shared" si="13"/>
        <v>0.27995444055798901</v>
      </c>
      <c r="F107" s="320">
        <f t="shared" si="13"/>
        <v>0.2766064395950481</v>
      </c>
      <c r="G107" s="320">
        <f t="shared" si="13"/>
        <v>0.27701265486737908</v>
      </c>
      <c r="H107" s="320">
        <f t="shared" si="13"/>
        <v>0.28277881068539956</v>
      </c>
      <c r="I107" s="320">
        <f t="shared" si="13"/>
        <v>0.30400706058060023</v>
      </c>
      <c r="J107" s="320">
        <f t="shared" si="13"/>
        <v>0.32172051275086272</v>
      </c>
      <c r="K107" s="320">
        <f t="shared" si="13"/>
        <v>0.29171543979224523</v>
      </c>
      <c r="L107" s="320">
        <f t="shared" si="13"/>
        <v>0.2688228768104024</v>
      </c>
      <c r="M107" s="320">
        <f t="shared" si="13"/>
        <v>0.2722198401464358</v>
      </c>
      <c r="N107" s="320">
        <f t="shared" si="13"/>
        <v>0.27174056443982919</v>
      </c>
      <c r="O107" s="320">
        <f t="shared" si="13"/>
        <v>0.27494981595378504</v>
      </c>
      <c r="P107" s="320">
        <f t="shared" si="13"/>
        <v>0.28650106733967579</v>
      </c>
      <c r="Q107" s="320">
        <f t="shared" si="13"/>
        <v>0.2908879190530072</v>
      </c>
      <c r="R107" s="320">
        <f t="shared" si="13"/>
        <v>0.28803720693266216</v>
      </c>
      <c r="S107" s="320">
        <f t="shared" si="13"/>
        <v>0.30642412855515372</v>
      </c>
      <c r="T107" s="320">
        <f t="shared" si="13"/>
        <v>0.30098482212718047</v>
      </c>
      <c r="U107" s="320">
        <f t="shared" si="13"/>
        <v>0.32864960646046104</v>
      </c>
      <c r="V107" s="320">
        <f t="shared" si="13"/>
        <v>0.31950364387824193</v>
      </c>
      <c r="W107" s="320">
        <f t="shared" si="13"/>
        <v>0.31437614800665942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7.3058956751538881E-2</v>
      </c>
      <c r="C108" s="321">
        <f t="shared" si="14"/>
        <v>7.3609324031083015E-2</v>
      </c>
      <c r="D108" s="321">
        <f t="shared" si="14"/>
        <v>7.4685950600272208E-2</v>
      </c>
      <c r="E108" s="321">
        <f t="shared" si="14"/>
        <v>7.4654517482130436E-2</v>
      </c>
      <c r="F108" s="321">
        <f t="shared" si="14"/>
        <v>7.3761717225346218E-2</v>
      </c>
      <c r="G108" s="321">
        <f t="shared" si="14"/>
        <v>7.3870041297967773E-2</v>
      </c>
      <c r="H108" s="321">
        <f t="shared" si="14"/>
        <v>7.5407682849439939E-2</v>
      </c>
      <c r="I108" s="321">
        <f t="shared" si="14"/>
        <v>8.1068549488160127E-2</v>
      </c>
      <c r="J108" s="321">
        <f t="shared" si="14"/>
        <v>8.5792136733563451E-2</v>
      </c>
      <c r="K108" s="321">
        <f t="shared" si="14"/>
        <v>7.7790783944598776E-2</v>
      </c>
      <c r="L108" s="321">
        <f t="shared" si="14"/>
        <v>7.1686100482774059E-2</v>
      </c>
      <c r="M108" s="321">
        <f t="shared" si="14"/>
        <v>7.2591957372382901E-2</v>
      </c>
      <c r="N108" s="321">
        <f t="shared" si="14"/>
        <v>7.2464150517287801E-2</v>
      </c>
      <c r="O108" s="321">
        <f t="shared" si="14"/>
        <v>7.3319950921009347E-2</v>
      </c>
      <c r="P108" s="321">
        <f t="shared" si="14"/>
        <v>7.6400284623913614E-2</v>
      </c>
      <c r="Q108" s="321">
        <f t="shared" si="14"/>
        <v>7.7570111747468626E-2</v>
      </c>
      <c r="R108" s="321">
        <f t="shared" si="14"/>
        <v>7.6809921848709939E-2</v>
      </c>
      <c r="S108" s="321">
        <f t="shared" si="14"/>
        <v>8.1713100948041004E-2</v>
      </c>
      <c r="T108" s="321">
        <f t="shared" si="14"/>
        <v>8.0262619233914867E-2</v>
      </c>
      <c r="U108" s="321">
        <f t="shared" si="14"/>
        <v>8.7639895056122991E-2</v>
      </c>
      <c r="V108" s="321">
        <f t="shared" si="14"/>
        <v>8.5200971700864561E-2</v>
      </c>
      <c r="W108" s="321">
        <f t="shared" si="14"/>
        <v>8.3833639468442564E-2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0.99999999999999989</v>
      </c>
      <c r="D110" s="234">
        <f t="shared" si="15"/>
        <v>0.99999999999999989</v>
      </c>
      <c r="E110" s="234">
        <f t="shared" si="15"/>
        <v>1</v>
      </c>
      <c r="F110" s="234">
        <f t="shared" si="15"/>
        <v>0.99999999999999989</v>
      </c>
      <c r="G110" s="234">
        <f t="shared" si="15"/>
        <v>0.99999999999999989</v>
      </c>
      <c r="H110" s="234">
        <f t="shared" si="15"/>
        <v>1</v>
      </c>
      <c r="I110" s="234">
        <f t="shared" si="15"/>
        <v>1.0000000000000002</v>
      </c>
      <c r="J110" s="234">
        <f t="shared" si="15"/>
        <v>0.99999999999999989</v>
      </c>
      <c r="K110" s="234">
        <f t="shared" si="15"/>
        <v>1.0000000000000002</v>
      </c>
      <c r="L110" s="234">
        <f t="shared" si="15"/>
        <v>1.0000000000000002</v>
      </c>
      <c r="M110" s="234">
        <f t="shared" si="15"/>
        <v>1</v>
      </c>
      <c r="N110" s="234">
        <f t="shared" si="15"/>
        <v>1</v>
      </c>
      <c r="O110" s="234">
        <f t="shared" si="15"/>
        <v>1</v>
      </c>
      <c r="P110" s="234">
        <f t="shared" si="15"/>
        <v>1</v>
      </c>
      <c r="Q110" s="234">
        <f t="shared" si="15"/>
        <v>1.0000000000000002</v>
      </c>
      <c r="R110" s="234">
        <f t="shared" si="15"/>
        <v>1.0000000000000002</v>
      </c>
      <c r="S110" s="234">
        <f t="shared" si="15"/>
        <v>0.99999999999999989</v>
      </c>
      <c r="T110" s="234">
        <f t="shared" si="15"/>
        <v>1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5.278122119755875E-3</v>
      </c>
      <c r="C111" s="301">
        <f t="shared" si="16"/>
        <v>5.2781221197561673E-3</v>
      </c>
      <c r="D111" s="301">
        <f t="shared" si="16"/>
        <v>5.2781221197558134E-3</v>
      </c>
      <c r="E111" s="301">
        <f t="shared" si="16"/>
        <v>5.2781221197566843E-3</v>
      </c>
      <c r="F111" s="301">
        <f t="shared" si="16"/>
        <v>5.2781221197564024E-3</v>
      </c>
      <c r="G111" s="301">
        <f t="shared" si="16"/>
        <v>5.2781221197563035E-3</v>
      </c>
      <c r="H111" s="301">
        <f t="shared" si="16"/>
        <v>5.2781221197565776E-3</v>
      </c>
      <c r="I111" s="301">
        <f t="shared" si="16"/>
        <v>5.2781221197568074E-3</v>
      </c>
      <c r="J111" s="301">
        <f t="shared" si="16"/>
        <v>5.2781221197561587E-3</v>
      </c>
      <c r="K111" s="301">
        <f t="shared" si="16"/>
        <v>5.2781221197572663E-3</v>
      </c>
      <c r="L111" s="301">
        <f t="shared" si="16"/>
        <v>5.2781221197566158E-3</v>
      </c>
      <c r="M111" s="301">
        <f t="shared" si="16"/>
        <v>5.2781221197567719E-3</v>
      </c>
      <c r="N111" s="301">
        <f t="shared" si="16"/>
        <v>5.2781221197576618E-3</v>
      </c>
      <c r="O111" s="301">
        <f t="shared" si="16"/>
        <v>5.2781221197574684E-3</v>
      </c>
      <c r="P111" s="301">
        <f t="shared" si="16"/>
        <v>5.2781221197572541E-3</v>
      </c>
      <c r="Q111" s="301">
        <f t="shared" si="16"/>
        <v>5.2781221197578431E-3</v>
      </c>
      <c r="R111" s="301">
        <f t="shared" si="16"/>
        <v>5.2781221197581787E-3</v>
      </c>
      <c r="S111" s="301">
        <f t="shared" si="16"/>
        <v>5.2781221197572307E-3</v>
      </c>
      <c r="T111" s="301">
        <f t="shared" si="16"/>
        <v>5.2781221197580512E-3</v>
      </c>
      <c r="U111" s="301">
        <f t="shared" si="16"/>
        <v>5.2781221197572741E-3</v>
      </c>
      <c r="V111" s="301">
        <f t="shared" si="16"/>
        <v>5.278122119757183E-3</v>
      </c>
      <c r="W111" s="301">
        <f t="shared" si="16"/>
        <v>5.2781221197573079E-3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7.4900519068731141E-3</v>
      </c>
      <c r="C112" s="235">
        <f t="shared" si="17"/>
        <v>7.490051906873527E-3</v>
      </c>
      <c r="D112" s="235">
        <f t="shared" si="17"/>
        <v>7.4900519068730291E-3</v>
      </c>
      <c r="E112" s="235">
        <f t="shared" si="17"/>
        <v>7.4900519068742642E-3</v>
      </c>
      <c r="F112" s="235">
        <f t="shared" si="17"/>
        <v>7.4900519068738635E-3</v>
      </c>
      <c r="G112" s="235">
        <f t="shared" si="17"/>
        <v>7.4900519068737195E-3</v>
      </c>
      <c r="H112" s="235">
        <f t="shared" si="17"/>
        <v>7.4900519068741116E-3</v>
      </c>
      <c r="I112" s="235">
        <f t="shared" si="17"/>
        <v>7.4900519068744368E-3</v>
      </c>
      <c r="J112" s="235">
        <f t="shared" si="17"/>
        <v>7.4900519068735183E-3</v>
      </c>
      <c r="K112" s="235">
        <f t="shared" si="17"/>
        <v>7.4900519068750874E-3</v>
      </c>
      <c r="L112" s="235">
        <f t="shared" si="17"/>
        <v>7.4900519068741645E-3</v>
      </c>
      <c r="M112" s="235">
        <f t="shared" si="17"/>
        <v>7.4900519068743874E-3</v>
      </c>
      <c r="N112" s="235">
        <f t="shared" si="17"/>
        <v>7.4900519068756468E-3</v>
      </c>
      <c r="O112" s="235">
        <f t="shared" si="17"/>
        <v>7.4900519068753744E-3</v>
      </c>
      <c r="P112" s="235">
        <f t="shared" si="17"/>
        <v>7.4900519068750691E-3</v>
      </c>
      <c r="Q112" s="235">
        <f t="shared" si="17"/>
        <v>7.4900519068759079E-3</v>
      </c>
      <c r="R112" s="235">
        <f t="shared" si="17"/>
        <v>7.4900519068763849E-3</v>
      </c>
      <c r="S112" s="235">
        <f t="shared" si="17"/>
        <v>7.4900519068750388E-3</v>
      </c>
      <c r="T112" s="235">
        <f t="shared" si="17"/>
        <v>7.4900519068762028E-3</v>
      </c>
      <c r="U112" s="235">
        <f t="shared" si="17"/>
        <v>7.4900519068750978E-3</v>
      </c>
      <c r="V112" s="235">
        <f t="shared" si="17"/>
        <v>7.4900519068749694E-3</v>
      </c>
      <c r="W112" s="235">
        <f t="shared" si="17"/>
        <v>7.4900519068751455E-3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2.6652580694176455E-2</v>
      </c>
      <c r="C113" s="235">
        <f t="shared" si="18"/>
        <v>2.6652580694177912E-2</v>
      </c>
      <c r="D113" s="235">
        <f t="shared" si="18"/>
        <v>2.6652580694176156E-2</v>
      </c>
      <c r="E113" s="235">
        <f t="shared" si="18"/>
        <v>2.6652580694180535E-2</v>
      </c>
      <c r="F113" s="235">
        <f t="shared" si="18"/>
        <v>2.6652580694179112E-2</v>
      </c>
      <c r="G113" s="235">
        <f t="shared" si="18"/>
        <v>2.6652580694178609E-2</v>
      </c>
      <c r="H113" s="235">
        <f t="shared" si="18"/>
        <v>2.665258069417999E-2</v>
      </c>
      <c r="I113" s="235">
        <f t="shared" si="18"/>
        <v>2.6652580694181159E-2</v>
      </c>
      <c r="J113" s="235">
        <f t="shared" si="18"/>
        <v>2.6652580694177891E-2</v>
      </c>
      <c r="K113" s="235">
        <f t="shared" si="18"/>
        <v>2.6652580694183463E-2</v>
      </c>
      <c r="L113" s="235">
        <f t="shared" si="18"/>
        <v>2.6652580694180195E-2</v>
      </c>
      <c r="M113" s="235">
        <f t="shared" si="18"/>
        <v>2.6652580694180979E-2</v>
      </c>
      <c r="N113" s="235">
        <f t="shared" si="18"/>
        <v>2.6652580694185465E-2</v>
      </c>
      <c r="O113" s="235">
        <f t="shared" si="18"/>
        <v>2.6652580694184493E-2</v>
      </c>
      <c r="P113" s="235">
        <f t="shared" si="18"/>
        <v>2.6652580694183411E-2</v>
      </c>
      <c r="Q113" s="235">
        <f t="shared" si="18"/>
        <v>2.6652580694186384E-2</v>
      </c>
      <c r="R113" s="235">
        <f t="shared" si="18"/>
        <v>2.6652580694188077E-2</v>
      </c>
      <c r="S113" s="235">
        <f t="shared" si="18"/>
        <v>2.6652580694183286E-2</v>
      </c>
      <c r="T113" s="235">
        <f t="shared" si="18"/>
        <v>2.6652580694187453E-2</v>
      </c>
      <c r="U113" s="235">
        <f t="shared" si="18"/>
        <v>2.6652580694183515E-2</v>
      </c>
      <c r="V113" s="235">
        <f t="shared" si="18"/>
        <v>2.6652580694183057E-2</v>
      </c>
      <c r="W113" s="235">
        <f t="shared" si="18"/>
        <v>2.6652580694183664E-2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2.11124884790235E-2</v>
      </c>
      <c r="C114" s="235">
        <f t="shared" si="19"/>
        <v>2.1112488479024662E-2</v>
      </c>
      <c r="D114" s="235">
        <f t="shared" si="19"/>
        <v>2.1112488479023261E-2</v>
      </c>
      <c r="E114" s="235">
        <f t="shared" si="19"/>
        <v>2.1112488479026737E-2</v>
      </c>
      <c r="F114" s="235">
        <f t="shared" si="19"/>
        <v>2.111248847902561E-2</v>
      </c>
      <c r="G114" s="235">
        <f t="shared" si="19"/>
        <v>2.1112488479025214E-2</v>
      </c>
      <c r="H114" s="235">
        <f t="shared" si="19"/>
        <v>2.1112488479026314E-2</v>
      </c>
      <c r="I114" s="235">
        <f t="shared" si="19"/>
        <v>2.111248847902723E-2</v>
      </c>
      <c r="J114" s="235">
        <f t="shared" si="19"/>
        <v>2.1112488479024638E-2</v>
      </c>
      <c r="K114" s="235">
        <f t="shared" si="19"/>
        <v>2.1112488479029051E-2</v>
      </c>
      <c r="L114" s="235">
        <f t="shared" si="19"/>
        <v>2.1112488479026449E-2</v>
      </c>
      <c r="M114" s="235">
        <f t="shared" si="19"/>
        <v>2.1112488479027081E-2</v>
      </c>
      <c r="N114" s="235">
        <f t="shared" si="19"/>
        <v>2.111248847903064E-2</v>
      </c>
      <c r="O114" s="235">
        <f t="shared" si="19"/>
        <v>2.111248847902988E-2</v>
      </c>
      <c r="P114" s="235">
        <f t="shared" si="19"/>
        <v>2.1112488479029006E-2</v>
      </c>
      <c r="Q114" s="235">
        <f t="shared" si="19"/>
        <v>2.1112488479031379E-2</v>
      </c>
      <c r="R114" s="235">
        <f t="shared" si="19"/>
        <v>2.1112488479032715E-2</v>
      </c>
      <c r="S114" s="235">
        <f t="shared" si="19"/>
        <v>2.111248847902893E-2</v>
      </c>
      <c r="T114" s="235">
        <f t="shared" si="19"/>
        <v>2.1112488479032198E-2</v>
      </c>
      <c r="U114" s="235">
        <f t="shared" si="19"/>
        <v>2.11124884790291E-2</v>
      </c>
      <c r="V114" s="235">
        <f t="shared" si="19"/>
        <v>2.1112488479028742E-2</v>
      </c>
      <c r="W114" s="235">
        <f t="shared" si="19"/>
        <v>2.1112488479029221E-2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1.3077564320257808E-2</v>
      </c>
      <c r="C115" s="302">
        <f t="shared" si="20"/>
        <v>1.3133494584967754E-2</v>
      </c>
      <c r="D115" s="302">
        <f t="shared" si="20"/>
        <v>1.3236987881878902E-2</v>
      </c>
      <c r="E115" s="302">
        <f t="shared" si="20"/>
        <v>1.325334345159525E-2</v>
      </c>
      <c r="F115" s="302">
        <f t="shared" si="20"/>
        <v>1.3164084234379033E-2</v>
      </c>
      <c r="G115" s="302">
        <f t="shared" si="20"/>
        <v>1.3149313764851176E-2</v>
      </c>
      <c r="H115" s="302">
        <f t="shared" si="20"/>
        <v>1.3319746578960097E-2</v>
      </c>
      <c r="I115" s="302">
        <f t="shared" si="20"/>
        <v>1.4050399972723006E-2</v>
      </c>
      <c r="J115" s="302">
        <f t="shared" si="20"/>
        <v>1.4870630396520762E-2</v>
      </c>
      <c r="K115" s="302">
        <f t="shared" si="20"/>
        <v>1.3597016577168618E-2</v>
      </c>
      <c r="L115" s="302">
        <f t="shared" si="20"/>
        <v>1.2943064974122308E-2</v>
      </c>
      <c r="M115" s="302">
        <f t="shared" si="20"/>
        <v>1.3033157019983702E-2</v>
      </c>
      <c r="N115" s="302">
        <f t="shared" si="20"/>
        <v>1.3019600723026974E-2</v>
      </c>
      <c r="O115" s="302">
        <f t="shared" si="20"/>
        <v>1.3104115693263158E-2</v>
      </c>
      <c r="P115" s="302">
        <f t="shared" si="20"/>
        <v>1.3400482537289279E-2</v>
      </c>
      <c r="Q115" s="302">
        <f t="shared" si="20"/>
        <v>1.3436668769354222E-2</v>
      </c>
      <c r="R115" s="302">
        <f t="shared" si="20"/>
        <v>1.3382433923221693E-2</v>
      </c>
      <c r="S115" s="302">
        <f t="shared" si="20"/>
        <v>1.3872356735696888E-2</v>
      </c>
      <c r="T115" s="302">
        <f t="shared" si="20"/>
        <v>1.3713725984189866E-2</v>
      </c>
      <c r="U115" s="302">
        <f t="shared" si="20"/>
        <v>1.4622289329407423E-2</v>
      </c>
      <c r="V115" s="302">
        <f t="shared" si="20"/>
        <v>1.4275786596056165E-2</v>
      </c>
      <c r="W115" s="302">
        <f t="shared" si="20"/>
        <v>1.3940350846320114E-2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7.099493932674053E-2</v>
      </c>
      <c r="C116" s="303">
        <f t="shared" si="21"/>
        <v>7.1476703458549867E-2</v>
      </c>
      <c r="D116" s="303">
        <f t="shared" si="21"/>
        <v>7.2428362061494445E-2</v>
      </c>
      <c r="E116" s="303">
        <f t="shared" si="21"/>
        <v>7.2400139440742042E-2</v>
      </c>
      <c r="F116" s="303">
        <f t="shared" si="21"/>
        <v>7.161044702478489E-2</v>
      </c>
      <c r="G116" s="303">
        <f t="shared" si="21"/>
        <v>7.1706170339095696E-2</v>
      </c>
      <c r="H116" s="303">
        <f t="shared" si="21"/>
        <v>7.3073014717741983E-2</v>
      </c>
      <c r="I116" s="303">
        <f t="shared" si="21"/>
        <v>7.8328720090774864E-2</v>
      </c>
      <c r="J116" s="303">
        <f t="shared" si="21"/>
        <v>8.3003501982589573E-2</v>
      </c>
      <c r="K116" s="303">
        <f t="shared" si="21"/>
        <v>7.5241773746047624E-2</v>
      </c>
      <c r="L116" s="303">
        <f t="shared" si="21"/>
        <v>6.9806691082199918E-2</v>
      </c>
      <c r="M116" s="303">
        <f t="shared" si="21"/>
        <v>7.0588559797597442E-2</v>
      </c>
      <c r="N116" s="303">
        <f t="shared" si="21"/>
        <v>7.047775282489907E-2</v>
      </c>
      <c r="O116" s="303">
        <f t="shared" si="21"/>
        <v>7.122300879102432E-2</v>
      </c>
      <c r="P116" s="303">
        <f t="shared" si="21"/>
        <v>7.3969216105530811E-2</v>
      </c>
      <c r="Q116" s="303">
        <f t="shared" si="21"/>
        <v>7.5040032506782317E-2</v>
      </c>
      <c r="R116" s="303">
        <f t="shared" si="21"/>
        <v>7.434286866375367E-2</v>
      </c>
      <c r="S116" s="303">
        <f t="shared" si="21"/>
        <v>7.8953675822354741E-2</v>
      </c>
      <c r="T116" s="303">
        <f t="shared" si="21"/>
        <v>7.7560795218878612E-2</v>
      </c>
      <c r="U116" s="303">
        <f t="shared" si="21"/>
        <v>8.4915561804916592E-2</v>
      </c>
      <c r="V116" s="303">
        <f t="shared" si="21"/>
        <v>8.2408085320506697E-2</v>
      </c>
      <c r="W116" s="303">
        <f t="shared" si="21"/>
        <v>8.1037660157175215E-2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2.2121464734686881E-2</v>
      </c>
      <c r="C117" s="304">
        <f t="shared" si="22"/>
        <v>2.2074574257489838E-2</v>
      </c>
      <c r="D117" s="304">
        <f t="shared" si="22"/>
        <v>2.1982170145026139E-2</v>
      </c>
      <c r="E117" s="304">
        <f t="shared" si="22"/>
        <v>2.1984294737792315E-2</v>
      </c>
      <c r="F117" s="304">
        <f t="shared" si="22"/>
        <v>2.206107940351525E-2</v>
      </c>
      <c r="G117" s="304">
        <f t="shared" si="22"/>
        <v>2.205258308443326E-2</v>
      </c>
      <c r="H117" s="304">
        <f t="shared" si="22"/>
        <v>2.1919174602468342E-2</v>
      </c>
      <c r="I117" s="304">
        <f t="shared" si="22"/>
        <v>2.1403813059336342E-2</v>
      </c>
      <c r="J117" s="304">
        <f t="shared" si="22"/>
        <v>2.0940015739608856E-2</v>
      </c>
      <c r="K117" s="304">
        <f t="shared" si="22"/>
        <v>2.1707279613751827E-2</v>
      </c>
      <c r="L117" s="304">
        <f t="shared" si="22"/>
        <v>2.2237008494869082E-2</v>
      </c>
      <c r="M117" s="304">
        <f t="shared" si="22"/>
        <v>2.2160930122502805E-2</v>
      </c>
      <c r="N117" s="304">
        <f t="shared" si="22"/>
        <v>2.2171736993799498E-2</v>
      </c>
      <c r="O117" s="304">
        <f t="shared" si="22"/>
        <v>2.2099264219762806E-2</v>
      </c>
      <c r="P117" s="304">
        <f t="shared" si="22"/>
        <v>2.1832685497977778E-2</v>
      </c>
      <c r="Q117" s="304">
        <f t="shared" si="22"/>
        <v>2.1731255824526927E-2</v>
      </c>
      <c r="R117" s="304">
        <f t="shared" si="22"/>
        <v>2.179826486325373E-2</v>
      </c>
      <c r="S117" s="304">
        <f t="shared" si="22"/>
        <v>2.1350929570696283E-2</v>
      </c>
      <c r="T117" s="304">
        <f t="shared" si="22"/>
        <v>2.148640223444798E-2</v>
      </c>
      <c r="U117" s="304">
        <f t="shared" si="22"/>
        <v>2.0768822658054652E-2</v>
      </c>
      <c r="V117" s="304">
        <f t="shared" si="22"/>
        <v>2.101463340939079E-2</v>
      </c>
      <c r="W117" s="304">
        <f t="shared" si="22"/>
        <v>2.1153607829690911E-2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4.8873474592053642E-2</v>
      </c>
      <c r="C118" s="304">
        <f t="shared" si="23"/>
        <v>4.9402129201060026E-2</v>
      </c>
      <c r="D118" s="304">
        <f t="shared" si="23"/>
        <v>5.0446191916468305E-2</v>
      </c>
      <c r="E118" s="304">
        <f t="shared" si="23"/>
        <v>5.0415844702949728E-2</v>
      </c>
      <c r="F118" s="304">
        <f t="shared" si="23"/>
        <v>4.9549367621269644E-2</v>
      </c>
      <c r="G118" s="304">
        <f t="shared" si="23"/>
        <v>4.9653587254662443E-2</v>
      </c>
      <c r="H118" s="304">
        <f t="shared" si="23"/>
        <v>5.1153840115273644E-2</v>
      </c>
      <c r="I118" s="304">
        <f t="shared" si="23"/>
        <v>5.6924907031438529E-2</v>
      </c>
      <c r="J118" s="304">
        <f t="shared" si="23"/>
        <v>6.2063486242980727E-2</v>
      </c>
      <c r="K118" s="304">
        <f t="shared" si="23"/>
        <v>5.3534494132295794E-2</v>
      </c>
      <c r="L118" s="304">
        <f t="shared" si="23"/>
        <v>4.7569682587330832E-2</v>
      </c>
      <c r="M118" s="304">
        <f t="shared" si="23"/>
        <v>4.8427629675094633E-2</v>
      </c>
      <c r="N118" s="304">
        <f t="shared" si="23"/>
        <v>4.8306015831099579E-2</v>
      </c>
      <c r="O118" s="304">
        <f t="shared" si="23"/>
        <v>4.9123744571261514E-2</v>
      </c>
      <c r="P118" s="304">
        <f t="shared" si="23"/>
        <v>5.2136530607553022E-2</v>
      </c>
      <c r="Q118" s="304">
        <f t="shared" si="23"/>
        <v>5.3308776682255393E-2</v>
      </c>
      <c r="R118" s="304">
        <f t="shared" si="23"/>
        <v>5.2544603800499932E-2</v>
      </c>
      <c r="S118" s="304">
        <f t="shared" si="23"/>
        <v>5.7602746251658447E-2</v>
      </c>
      <c r="T118" s="304">
        <f t="shared" si="23"/>
        <v>5.6074392984430628E-2</v>
      </c>
      <c r="U118" s="304">
        <f t="shared" si="23"/>
        <v>6.4146739146861934E-2</v>
      </c>
      <c r="V118" s="304">
        <f t="shared" si="23"/>
        <v>6.1393451911115907E-2</v>
      </c>
      <c r="W118" s="304">
        <f t="shared" si="23"/>
        <v>5.9884052327484297E-2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0.75915616117315554</v>
      </c>
      <c r="C119" s="303">
        <f t="shared" si="24"/>
        <v>0.75878258344682137</v>
      </c>
      <c r="D119" s="303">
        <f t="shared" si="24"/>
        <v>0.75805084594059391</v>
      </c>
      <c r="E119" s="303">
        <f t="shared" si="24"/>
        <v>0.75805527691693531</v>
      </c>
      <c r="F119" s="303">
        <f t="shared" si="24"/>
        <v>0.75866548222008257</v>
      </c>
      <c r="G119" s="303">
        <f t="shared" si="24"/>
        <v>0.75861426649208819</v>
      </c>
      <c r="H119" s="303">
        <f t="shared" si="24"/>
        <v>0.7575439189862061</v>
      </c>
      <c r="I119" s="303">
        <f t="shared" si="24"/>
        <v>0.75336132562036895</v>
      </c>
      <c r="J119" s="303">
        <f t="shared" si="24"/>
        <v>0.74948960392381214</v>
      </c>
      <c r="K119" s="303">
        <f t="shared" si="24"/>
        <v>0.75583952242018959</v>
      </c>
      <c r="L119" s="303">
        <f t="shared" si="24"/>
        <v>0.76007450560318279</v>
      </c>
      <c r="M119" s="303">
        <f t="shared" si="24"/>
        <v>0.75946881914520348</v>
      </c>
      <c r="N119" s="303">
        <f t="shared" si="24"/>
        <v>0.75955535836530674</v>
      </c>
      <c r="O119" s="303">
        <f t="shared" si="24"/>
        <v>0.75897924213807666</v>
      </c>
      <c r="P119" s="303">
        <f t="shared" si="24"/>
        <v>0.75686969350579492</v>
      </c>
      <c r="Q119" s="303">
        <f t="shared" si="24"/>
        <v>0.75611769472954782</v>
      </c>
      <c r="R119" s="303">
        <f t="shared" si="24"/>
        <v>0.75663456178316013</v>
      </c>
      <c r="S119" s="303">
        <f t="shared" si="24"/>
        <v>0.75309950533604886</v>
      </c>
      <c r="T119" s="303">
        <f t="shared" si="24"/>
        <v>0.75417686236788861</v>
      </c>
      <c r="U119" s="303">
        <f t="shared" si="24"/>
        <v>0.7484250609540215</v>
      </c>
      <c r="V119" s="303">
        <f t="shared" si="24"/>
        <v>0.75041870254210763</v>
      </c>
      <c r="W119" s="303">
        <f t="shared" si="24"/>
        <v>0.75163815298412295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0.66364394204060684</v>
      </c>
      <c r="C120" s="304">
        <f t="shared" si="25"/>
        <v>0.66223722772469495</v>
      </c>
      <c r="D120" s="304">
        <f t="shared" si="25"/>
        <v>0.65946510435078431</v>
      </c>
      <c r="E120" s="304">
        <f t="shared" si="25"/>
        <v>0.65952884213376961</v>
      </c>
      <c r="F120" s="304">
        <f t="shared" si="25"/>
        <v>0.66183238210545736</v>
      </c>
      <c r="G120" s="304">
        <f t="shared" si="25"/>
        <v>0.66157749253299791</v>
      </c>
      <c r="H120" s="304">
        <f t="shared" si="25"/>
        <v>0.65757523807405005</v>
      </c>
      <c r="I120" s="304">
        <f t="shared" si="25"/>
        <v>0.64211439178009055</v>
      </c>
      <c r="J120" s="304">
        <f t="shared" si="25"/>
        <v>0.62820047218826536</v>
      </c>
      <c r="K120" s="304">
        <f t="shared" si="25"/>
        <v>0.65121838841255475</v>
      </c>
      <c r="L120" s="304">
        <f t="shared" si="25"/>
        <v>0.66711025484607267</v>
      </c>
      <c r="M120" s="304">
        <f t="shared" si="25"/>
        <v>0.66482790367508449</v>
      </c>
      <c r="N120" s="304">
        <f t="shared" si="25"/>
        <v>0.66515210981398498</v>
      </c>
      <c r="O120" s="304">
        <f t="shared" si="25"/>
        <v>0.66297792659288435</v>
      </c>
      <c r="P120" s="304">
        <f t="shared" si="25"/>
        <v>0.65498056493933354</v>
      </c>
      <c r="Q120" s="304">
        <f t="shared" si="25"/>
        <v>0.6519376747358081</v>
      </c>
      <c r="R120" s="304">
        <f t="shared" si="25"/>
        <v>0.65394794589761207</v>
      </c>
      <c r="S120" s="304">
        <f t="shared" si="25"/>
        <v>0.64052788712088848</v>
      </c>
      <c r="T120" s="304">
        <f t="shared" si="25"/>
        <v>0.64459206703343974</v>
      </c>
      <c r="U120" s="304">
        <f t="shared" si="25"/>
        <v>0.62306467974163937</v>
      </c>
      <c r="V120" s="304">
        <f t="shared" si="25"/>
        <v>0.63043900228172345</v>
      </c>
      <c r="W120" s="304">
        <f t="shared" si="25"/>
        <v>0.63460823489072726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9.5512219132548704E-2</v>
      </c>
      <c r="C121" s="304">
        <f t="shared" si="26"/>
        <v>9.6545355722126427E-2</v>
      </c>
      <c r="D121" s="304">
        <f t="shared" si="26"/>
        <v>9.8585741589809622E-2</v>
      </c>
      <c r="E121" s="304">
        <f t="shared" si="26"/>
        <v>9.8526434783165695E-2</v>
      </c>
      <c r="F121" s="304">
        <f t="shared" si="26"/>
        <v>9.6833100114625148E-2</v>
      </c>
      <c r="G121" s="304">
        <f t="shared" si="26"/>
        <v>9.7036773959090189E-2</v>
      </c>
      <c r="H121" s="304">
        <f t="shared" si="26"/>
        <v>9.9968680912156049E-2</v>
      </c>
      <c r="I121" s="304">
        <f t="shared" si="26"/>
        <v>0.11124693384027841</v>
      </c>
      <c r="J121" s="304">
        <f t="shared" si="26"/>
        <v>0.12128913173554683</v>
      </c>
      <c r="K121" s="304">
        <f t="shared" si="26"/>
        <v>0.10462113400763481</v>
      </c>
      <c r="L121" s="304">
        <f t="shared" si="26"/>
        <v>9.2964250757110206E-2</v>
      </c>
      <c r="M121" s="304">
        <f t="shared" si="26"/>
        <v>9.4640915470119005E-2</v>
      </c>
      <c r="N121" s="304">
        <f t="shared" si="26"/>
        <v>9.4403248551321761E-2</v>
      </c>
      <c r="O121" s="304">
        <f t="shared" si="26"/>
        <v>9.6001315545192312E-2</v>
      </c>
      <c r="P121" s="304">
        <f t="shared" si="26"/>
        <v>0.10188912856646139</v>
      </c>
      <c r="Q121" s="304">
        <f t="shared" si="26"/>
        <v>0.10418001999373973</v>
      </c>
      <c r="R121" s="304">
        <f t="shared" si="26"/>
        <v>0.10268661588554798</v>
      </c>
      <c r="S121" s="304">
        <f t="shared" si="26"/>
        <v>0.1125716182151603</v>
      </c>
      <c r="T121" s="304">
        <f t="shared" si="26"/>
        <v>0.10958479533444894</v>
      </c>
      <c r="U121" s="304">
        <f t="shared" si="26"/>
        <v>0.12536038121238216</v>
      </c>
      <c r="V121" s="304">
        <f t="shared" si="26"/>
        <v>0.11997970026038408</v>
      </c>
      <c r="W121" s="304">
        <f t="shared" si="26"/>
        <v>0.11702991809339565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9.6238091980017273E-2</v>
      </c>
      <c r="C122" s="303">
        <f t="shared" si="27"/>
        <v>9.6073975309828599E-2</v>
      </c>
      <c r="D122" s="303">
        <f t="shared" si="27"/>
        <v>9.5750560916204444E-2</v>
      </c>
      <c r="E122" s="303">
        <f t="shared" si="27"/>
        <v>9.5757996990889174E-2</v>
      </c>
      <c r="F122" s="303">
        <f t="shared" si="27"/>
        <v>9.6026743320918442E-2</v>
      </c>
      <c r="G122" s="303">
        <f t="shared" si="27"/>
        <v>9.5997006204131111E-2</v>
      </c>
      <c r="H122" s="303">
        <f t="shared" si="27"/>
        <v>9.5530076517254842E-2</v>
      </c>
      <c r="I122" s="303">
        <f t="shared" si="27"/>
        <v>9.3726311116293717E-2</v>
      </c>
      <c r="J122" s="303">
        <f t="shared" si="27"/>
        <v>9.2103020497245169E-2</v>
      </c>
      <c r="K122" s="303">
        <f t="shared" si="27"/>
        <v>9.4788444056749493E-2</v>
      </c>
      <c r="L122" s="303">
        <f t="shared" si="27"/>
        <v>9.6642495140657619E-2</v>
      </c>
      <c r="M122" s="303">
        <f t="shared" si="27"/>
        <v>9.6376220837376209E-2</v>
      </c>
      <c r="N122" s="303">
        <f t="shared" si="27"/>
        <v>9.6414044886917752E-2</v>
      </c>
      <c r="O122" s="303">
        <f t="shared" si="27"/>
        <v>9.6160390177788671E-2</v>
      </c>
      <c r="P122" s="303">
        <f t="shared" si="27"/>
        <v>9.5227364651540289E-2</v>
      </c>
      <c r="Q122" s="303">
        <f t="shared" si="27"/>
        <v>9.4872360794464469E-2</v>
      </c>
      <c r="R122" s="303">
        <f t="shared" si="27"/>
        <v>9.5106892430009499E-2</v>
      </c>
      <c r="S122" s="303">
        <f t="shared" si="27"/>
        <v>9.3541218906055018E-2</v>
      </c>
      <c r="T122" s="303">
        <f t="shared" si="27"/>
        <v>9.4015373229188917E-2</v>
      </c>
      <c r="U122" s="303">
        <f t="shared" si="27"/>
        <v>9.1503844711809432E-2</v>
      </c>
      <c r="V122" s="303">
        <f t="shared" si="27"/>
        <v>9.2364182341485579E-2</v>
      </c>
      <c r="W122" s="303">
        <f t="shared" si="27"/>
        <v>9.2850592812536478E-2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7.7425126571403921E-2</v>
      </c>
      <c r="C123" s="304">
        <f t="shared" si="28"/>
        <v>7.7261009901214206E-2</v>
      </c>
      <c r="D123" s="304">
        <f t="shared" si="28"/>
        <v>7.69375955075913E-2</v>
      </c>
      <c r="E123" s="304">
        <f t="shared" si="28"/>
        <v>7.6945031582272935E-2</v>
      </c>
      <c r="F123" s="304">
        <f t="shared" si="28"/>
        <v>7.7213777912303189E-2</v>
      </c>
      <c r="G123" s="304">
        <f t="shared" si="28"/>
        <v>7.7184040795516232E-2</v>
      </c>
      <c r="H123" s="304">
        <f t="shared" si="28"/>
        <v>7.6717111108638991E-2</v>
      </c>
      <c r="I123" s="304">
        <f t="shared" si="28"/>
        <v>7.4913345707677034E-2</v>
      </c>
      <c r="J123" s="304">
        <f t="shared" si="28"/>
        <v>7.329005508863079E-2</v>
      </c>
      <c r="K123" s="304">
        <f t="shared" si="28"/>
        <v>7.5975478648131187E-2</v>
      </c>
      <c r="L123" s="304">
        <f t="shared" si="28"/>
        <v>7.7829529732041616E-2</v>
      </c>
      <c r="M123" s="304">
        <f t="shared" si="28"/>
        <v>7.7563255428759664E-2</v>
      </c>
      <c r="N123" s="304">
        <f t="shared" si="28"/>
        <v>7.760107947829803E-2</v>
      </c>
      <c r="O123" s="304">
        <f t="shared" si="28"/>
        <v>7.7347424769169629E-2</v>
      </c>
      <c r="P123" s="304">
        <f t="shared" si="28"/>
        <v>7.6414399242922024E-2</v>
      </c>
      <c r="Q123" s="304">
        <f t="shared" si="28"/>
        <v>7.6059395385844095E-2</v>
      </c>
      <c r="R123" s="304">
        <f t="shared" si="28"/>
        <v>7.6293927021387931E-2</v>
      </c>
      <c r="S123" s="304">
        <f t="shared" si="28"/>
        <v>7.4728253497436822E-2</v>
      </c>
      <c r="T123" s="304">
        <f t="shared" si="28"/>
        <v>7.5202407820567807E-2</v>
      </c>
      <c r="U123" s="304">
        <f t="shared" si="28"/>
        <v>7.2690879303191097E-2</v>
      </c>
      <c r="V123" s="304">
        <f t="shared" si="28"/>
        <v>7.3551216932867564E-2</v>
      </c>
      <c r="W123" s="304">
        <f t="shared" si="28"/>
        <v>7.4037627403918019E-2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1.8812965408613352E-2</v>
      </c>
      <c r="C124" s="305">
        <f t="shared" si="29"/>
        <v>1.8812965408614386E-2</v>
      </c>
      <c r="D124" s="305">
        <f t="shared" si="29"/>
        <v>1.8812965408613144E-2</v>
      </c>
      <c r="E124" s="305">
        <f t="shared" si="29"/>
        <v>1.8812965408616232E-2</v>
      </c>
      <c r="F124" s="305">
        <f t="shared" si="29"/>
        <v>1.8812965408615243E-2</v>
      </c>
      <c r="G124" s="305">
        <f t="shared" si="29"/>
        <v>1.8812965408614872E-2</v>
      </c>
      <c r="H124" s="305">
        <f t="shared" si="29"/>
        <v>1.8812965408615857E-2</v>
      </c>
      <c r="I124" s="305">
        <f t="shared" si="29"/>
        <v>1.8812965408616676E-2</v>
      </c>
      <c r="J124" s="305">
        <f t="shared" si="29"/>
        <v>1.8812965408614369E-2</v>
      </c>
      <c r="K124" s="305">
        <f t="shared" si="29"/>
        <v>1.881296540861831E-2</v>
      </c>
      <c r="L124" s="305">
        <f t="shared" si="29"/>
        <v>1.8812965408615996E-2</v>
      </c>
      <c r="M124" s="305">
        <f t="shared" si="29"/>
        <v>1.8812965408616548E-2</v>
      </c>
      <c r="N124" s="305">
        <f t="shared" si="29"/>
        <v>1.8812965408619722E-2</v>
      </c>
      <c r="O124" s="305">
        <f t="shared" si="29"/>
        <v>1.8812965408619035E-2</v>
      </c>
      <c r="P124" s="305">
        <f t="shared" si="29"/>
        <v>1.8812965408618258E-2</v>
      </c>
      <c r="Q124" s="305">
        <f t="shared" si="29"/>
        <v>1.8812965408620368E-2</v>
      </c>
      <c r="R124" s="305">
        <f t="shared" si="29"/>
        <v>1.8812965408621572E-2</v>
      </c>
      <c r="S124" s="305">
        <f t="shared" si="29"/>
        <v>1.8812965408618189E-2</v>
      </c>
      <c r="T124" s="305">
        <f t="shared" si="29"/>
        <v>1.8812965408621114E-2</v>
      </c>
      <c r="U124" s="305">
        <f t="shared" si="29"/>
        <v>1.8812965408618335E-2</v>
      </c>
      <c r="V124" s="305">
        <f t="shared" si="29"/>
        <v>1.8812965408618019E-2</v>
      </c>
      <c r="W124" s="305">
        <f t="shared" si="29"/>
        <v>1.8812965408618449E-2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1.0000000000000004</v>
      </c>
      <c r="C126" s="234">
        <f t="shared" si="30"/>
        <v>1</v>
      </c>
      <c r="D126" s="234">
        <f t="shared" si="30"/>
        <v>1</v>
      </c>
      <c r="E126" s="234">
        <f t="shared" si="30"/>
        <v>1.0000000000000004</v>
      </c>
      <c r="F126" s="234">
        <f t="shared" si="30"/>
        <v>1</v>
      </c>
      <c r="G126" s="234">
        <f t="shared" si="30"/>
        <v>0.99999999999999978</v>
      </c>
      <c r="H126" s="234">
        <f t="shared" si="30"/>
        <v>1</v>
      </c>
      <c r="I126" s="234">
        <f t="shared" si="30"/>
        <v>0.99999999999999978</v>
      </c>
      <c r="J126" s="234">
        <f t="shared" si="30"/>
        <v>1.0000000000000002</v>
      </c>
      <c r="K126" s="234">
        <f t="shared" si="30"/>
        <v>1</v>
      </c>
      <c r="L126" s="234">
        <f t="shared" si="30"/>
        <v>1.0000000000000002</v>
      </c>
      <c r="M126" s="234">
        <f t="shared" si="30"/>
        <v>1.0000000000000002</v>
      </c>
      <c r="N126" s="234">
        <f t="shared" si="30"/>
        <v>0.99999999999999989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0.99999999999999978</v>
      </c>
      <c r="S126" s="234">
        <f t="shared" si="30"/>
        <v>1</v>
      </c>
      <c r="T126" s="234">
        <f t="shared" si="30"/>
        <v>1</v>
      </c>
      <c r="U126" s="234">
        <f t="shared" si="30"/>
        <v>0.99999999999999989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3.7027758007663704E-2</v>
      </c>
      <c r="C127" s="301">
        <f t="shared" si="31"/>
        <v>3.7027758007657049E-2</v>
      </c>
      <c r="D127" s="301">
        <f t="shared" si="31"/>
        <v>3.7027758007664599E-2</v>
      </c>
      <c r="E127" s="301">
        <f t="shared" si="31"/>
        <v>3.7027758007644823E-2</v>
      </c>
      <c r="F127" s="301">
        <f t="shared" si="31"/>
        <v>3.7027758007651221E-2</v>
      </c>
      <c r="G127" s="301">
        <f t="shared" si="31"/>
        <v>3.7027758007653601E-2</v>
      </c>
      <c r="H127" s="301">
        <f t="shared" si="31"/>
        <v>3.7027758007648272E-2</v>
      </c>
      <c r="I127" s="301">
        <f t="shared" si="31"/>
        <v>3.7027758007641048E-2</v>
      </c>
      <c r="J127" s="301">
        <f t="shared" si="31"/>
        <v>3.7027758007655585E-2</v>
      </c>
      <c r="K127" s="301">
        <f t="shared" si="31"/>
        <v>3.7027758007629481E-2</v>
      </c>
      <c r="L127" s="301">
        <f t="shared" si="31"/>
        <v>3.7027758007646794E-2</v>
      </c>
      <c r="M127" s="301">
        <f t="shared" si="31"/>
        <v>3.7027758007640806E-2</v>
      </c>
      <c r="N127" s="301">
        <f t="shared" si="31"/>
        <v>3.7027758007620294E-2</v>
      </c>
      <c r="O127" s="301">
        <f t="shared" si="31"/>
        <v>3.7027758007624575E-2</v>
      </c>
      <c r="P127" s="301">
        <f t="shared" si="31"/>
        <v>3.7027758007629211E-2</v>
      </c>
      <c r="Q127" s="301">
        <f t="shared" si="31"/>
        <v>3.7027758007619621E-2</v>
      </c>
      <c r="R127" s="301">
        <f t="shared" si="31"/>
        <v>3.7027758007617102E-2</v>
      </c>
      <c r="S127" s="301">
        <f t="shared" si="31"/>
        <v>3.7027758007627164E-2</v>
      </c>
      <c r="T127" s="301">
        <f t="shared" si="31"/>
        <v>3.7027758007609664E-2</v>
      </c>
      <c r="U127" s="301">
        <f t="shared" si="31"/>
        <v>3.7027758007610816E-2</v>
      </c>
      <c r="V127" s="301">
        <f t="shared" si="31"/>
        <v>3.7027758007616401E-2</v>
      </c>
      <c r="W127" s="301">
        <f t="shared" si="31"/>
        <v>3.7027758007614008E-2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1.6326910814127144E-2</v>
      </c>
      <c r="C128" s="235">
        <f t="shared" si="32"/>
        <v>1.6326910814124223E-2</v>
      </c>
      <c r="D128" s="235">
        <f t="shared" si="32"/>
        <v>1.632691081412755E-2</v>
      </c>
      <c r="E128" s="235">
        <f t="shared" si="32"/>
        <v>1.6326910814118821E-2</v>
      </c>
      <c r="F128" s="235">
        <f t="shared" si="32"/>
        <v>1.6326910814121645E-2</v>
      </c>
      <c r="G128" s="235">
        <f t="shared" si="32"/>
        <v>1.6326910814122693E-2</v>
      </c>
      <c r="H128" s="235">
        <f t="shared" si="32"/>
        <v>1.6326910814120344E-2</v>
      </c>
      <c r="I128" s="235">
        <f t="shared" si="32"/>
        <v>1.6326910814117156E-2</v>
      </c>
      <c r="J128" s="235">
        <f t="shared" si="32"/>
        <v>1.6326910814123571E-2</v>
      </c>
      <c r="K128" s="235">
        <f t="shared" si="32"/>
        <v>1.6326910814112059E-2</v>
      </c>
      <c r="L128" s="235">
        <f t="shared" si="32"/>
        <v>1.6326910814119681E-2</v>
      </c>
      <c r="M128" s="235">
        <f t="shared" si="32"/>
        <v>1.6326910814117048E-2</v>
      </c>
      <c r="N128" s="235">
        <f t="shared" si="32"/>
        <v>1.6326910814108014E-2</v>
      </c>
      <c r="O128" s="235">
        <f t="shared" si="32"/>
        <v>1.6326910814109898E-2</v>
      </c>
      <c r="P128" s="235">
        <f t="shared" si="32"/>
        <v>1.6326910814111931E-2</v>
      </c>
      <c r="Q128" s="235">
        <f t="shared" si="32"/>
        <v>1.6326910814107708E-2</v>
      </c>
      <c r="R128" s="235">
        <f t="shared" si="32"/>
        <v>1.6326910814106602E-2</v>
      </c>
      <c r="S128" s="235">
        <f t="shared" si="32"/>
        <v>1.6326910814111032E-2</v>
      </c>
      <c r="T128" s="235">
        <f t="shared" si="32"/>
        <v>1.6326910814103326E-2</v>
      </c>
      <c r="U128" s="235">
        <f t="shared" si="32"/>
        <v>1.632691081410383E-2</v>
      </c>
      <c r="V128" s="235">
        <f t="shared" si="32"/>
        <v>1.6326910814106296E-2</v>
      </c>
      <c r="W128" s="235">
        <f t="shared" si="32"/>
        <v>1.6326910814105231E-2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0.12664196861968399</v>
      </c>
      <c r="C129" s="235">
        <f t="shared" si="33"/>
        <v>0.12664196861966129</v>
      </c>
      <c r="D129" s="235">
        <f t="shared" si="33"/>
        <v>0.12664196861968713</v>
      </c>
      <c r="E129" s="235">
        <f t="shared" si="33"/>
        <v>0.12664196861961949</v>
      </c>
      <c r="F129" s="235">
        <f t="shared" si="33"/>
        <v>0.12664196861964128</v>
      </c>
      <c r="G129" s="235">
        <f t="shared" si="33"/>
        <v>0.12664196861964946</v>
      </c>
      <c r="H129" s="235">
        <f t="shared" si="33"/>
        <v>0.12664196861963126</v>
      </c>
      <c r="I129" s="235">
        <f t="shared" si="33"/>
        <v>0.12664196861960655</v>
      </c>
      <c r="J129" s="235">
        <f t="shared" si="33"/>
        <v>0.12664196861965632</v>
      </c>
      <c r="K129" s="235">
        <f t="shared" si="33"/>
        <v>0.12664196861956703</v>
      </c>
      <c r="L129" s="235">
        <f t="shared" si="33"/>
        <v>0.12664196861962621</v>
      </c>
      <c r="M129" s="235">
        <f t="shared" si="33"/>
        <v>0.12664196861960569</v>
      </c>
      <c r="N129" s="235">
        <f t="shared" si="33"/>
        <v>0.12664196861953553</v>
      </c>
      <c r="O129" s="235">
        <f t="shared" si="33"/>
        <v>0.12664196861955024</v>
      </c>
      <c r="P129" s="235">
        <f t="shared" si="33"/>
        <v>0.12664196861956606</v>
      </c>
      <c r="Q129" s="235">
        <f t="shared" si="33"/>
        <v>0.12664196861953328</v>
      </c>
      <c r="R129" s="235">
        <f t="shared" si="33"/>
        <v>0.12664196861952465</v>
      </c>
      <c r="S129" s="235">
        <f t="shared" si="33"/>
        <v>0.12664196861955901</v>
      </c>
      <c r="T129" s="235">
        <f t="shared" si="33"/>
        <v>0.1266419686194992</v>
      </c>
      <c r="U129" s="235">
        <f t="shared" si="33"/>
        <v>0.12664196861950316</v>
      </c>
      <c r="V129" s="235">
        <f t="shared" si="33"/>
        <v>0.12664196861952223</v>
      </c>
      <c r="W129" s="235">
        <f t="shared" si="33"/>
        <v>0.1266419686195141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5.5919517678165283E-2</v>
      </c>
      <c r="C130" s="235">
        <f t="shared" si="34"/>
        <v>5.5919517678155242E-2</v>
      </c>
      <c r="D130" s="235">
        <f t="shared" si="34"/>
        <v>5.5919517678166657E-2</v>
      </c>
      <c r="E130" s="235">
        <f t="shared" si="34"/>
        <v>5.5919517678136771E-2</v>
      </c>
      <c r="F130" s="235">
        <f t="shared" si="34"/>
        <v>5.5919517678146416E-2</v>
      </c>
      <c r="G130" s="235">
        <f t="shared" si="34"/>
        <v>5.5919517678150024E-2</v>
      </c>
      <c r="H130" s="235">
        <f t="shared" si="34"/>
        <v>5.5919517678141975E-2</v>
      </c>
      <c r="I130" s="235">
        <f t="shared" si="34"/>
        <v>5.5919517678131074E-2</v>
      </c>
      <c r="J130" s="235">
        <f t="shared" si="34"/>
        <v>5.5919517678153022E-2</v>
      </c>
      <c r="K130" s="235">
        <f t="shared" si="34"/>
        <v>5.5919517678113602E-2</v>
      </c>
      <c r="L130" s="235">
        <f t="shared" si="34"/>
        <v>5.5919517678139755E-2</v>
      </c>
      <c r="M130" s="235">
        <f t="shared" si="34"/>
        <v>5.5919517678130692E-2</v>
      </c>
      <c r="N130" s="235">
        <f t="shared" si="34"/>
        <v>5.5919517678099731E-2</v>
      </c>
      <c r="O130" s="235">
        <f t="shared" si="34"/>
        <v>5.5919517678106198E-2</v>
      </c>
      <c r="P130" s="235">
        <f t="shared" si="34"/>
        <v>5.5919517678113199E-2</v>
      </c>
      <c r="Q130" s="235">
        <f t="shared" si="34"/>
        <v>5.5919517678098711E-2</v>
      </c>
      <c r="R130" s="235">
        <f t="shared" si="34"/>
        <v>5.5919517678094929E-2</v>
      </c>
      <c r="S130" s="235">
        <f t="shared" si="34"/>
        <v>5.5919517678110091E-2</v>
      </c>
      <c r="T130" s="235">
        <f t="shared" si="34"/>
        <v>5.5919517678083681E-2</v>
      </c>
      <c r="U130" s="235">
        <f t="shared" si="34"/>
        <v>5.591951767808543E-2</v>
      </c>
      <c r="V130" s="235">
        <f t="shared" si="34"/>
        <v>5.5919517678093847E-2</v>
      </c>
      <c r="W130" s="235">
        <f t="shared" si="34"/>
        <v>5.5919517678090246E-2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0.18299517710294161</v>
      </c>
      <c r="C131" s="302">
        <f t="shared" si="35"/>
        <v>0.18209335864057941</v>
      </c>
      <c r="D131" s="302">
        <f t="shared" si="35"/>
        <v>0.18028754040226511</v>
      </c>
      <c r="E131" s="302">
        <f t="shared" si="35"/>
        <v>0.18054065013651607</v>
      </c>
      <c r="F131" s="302">
        <f t="shared" si="35"/>
        <v>0.18200328299803595</v>
      </c>
      <c r="G131" s="302">
        <f t="shared" si="35"/>
        <v>0.18155667921418273</v>
      </c>
      <c r="H131" s="302">
        <f t="shared" si="35"/>
        <v>0.17922935360133396</v>
      </c>
      <c r="I131" s="302">
        <f t="shared" si="35"/>
        <v>0.17199530791624201</v>
      </c>
      <c r="J131" s="302">
        <f t="shared" si="35"/>
        <v>0.1680708902915205</v>
      </c>
      <c r="K131" s="302">
        <f t="shared" si="35"/>
        <v>0.17583788948255347</v>
      </c>
      <c r="L131" s="302">
        <f t="shared" si="35"/>
        <v>0.18532955720146488</v>
      </c>
      <c r="M131" s="302">
        <f t="shared" si="35"/>
        <v>0.18379838542647806</v>
      </c>
      <c r="N131" s="302">
        <f t="shared" si="35"/>
        <v>0.18400417599104626</v>
      </c>
      <c r="O131" s="302">
        <f t="shared" si="35"/>
        <v>0.18256695630617886</v>
      </c>
      <c r="P131" s="302">
        <f t="shared" si="35"/>
        <v>0.17745408118310096</v>
      </c>
      <c r="Q131" s="302">
        <f t="shared" si="35"/>
        <v>0.17480608124183222</v>
      </c>
      <c r="R131" s="302">
        <f t="shared" si="35"/>
        <v>0.17621129926744339</v>
      </c>
      <c r="S131" s="302">
        <f t="shared" si="35"/>
        <v>0.16874014264318915</v>
      </c>
      <c r="T131" s="302">
        <f t="shared" si="35"/>
        <v>0.1707722532368659</v>
      </c>
      <c r="U131" s="302">
        <f t="shared" si="35"/>
        <v>0.16162594617468004</v>
      </c>
      <c r="V131" s="302">
        <f t="shared" si="35"/>
        <v>0.16417494760165918</v>
      </c>
      <c r="W131" s="302">
        <f t="shared" si="35"/>
        <v>0.16431880236640722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0.58108866777741874</v>
      </c>
      <c r="C132" s="237">
        <f t="shared" si="36"/>
        <v>0.58199048623982286</v>
      </c>
      <c r="D132" s="237">
        <f t="shared" si="36"/>
        <v>0.58379630447808906</v>
      </c>
      <c r="E132" s="237">
        <f t="shared" si="36"/>
        <v>0.58354319474396443</v>
      </c>
      <c r="F132" s="237">
        <f t="shared" si="36"/>
        <v>0.58208056188240365</v>
      </c>
      <c r="G132" s="237">
        <f t="shared" si="36"/>
        <v>0.5825271656662413</v>
      </c>
      <c r="H132" s="237">
        <f t="shared" si="36"/>
        <v>0.58485449127912414</v>
      </c>
      <c r="I132" s="237">
        <f t="shared" si="36"/>
        <v>0.59208853696426189</v>
      </c>
      <c r="J132" s="237">
        <f t="shared" si="36"/>
        <v>0.59601295458889125</v>
      </c>
      <c r="K132" s="237">
        <f t="shared" si="36"/>
        <v>0.58824595539802449</v>
      </c>
      <c r="L132" s="237">
        <f t="shared" si="36"/>
        <v>0.57875428767900283</v>
      </c>
      <c r="M132" s="237">
        <f t="shared" si="36"/>
        <v>0.58028545945402787</v>
      </c>
      <c r="N132" s="237">
        <f t="shared" si="36"/>
        <v>0.58007966888959006</v>
      </c>
      <c r="O132" s="237">
        <f t="shared" si="36"/>
        <v>0.58151688857443018</v>
      </c>
      <c r="P132" s="237">
        <f t="shared" si="36"/>
        <v>0.58662976369747877</v>
      </c>
      <c r="Q132" s="237">
        <f t="shared" si="36"/>
        <v>0.58927776363880846</v>
      </c>
      <c r="R132" s="237">
        <f t="shared" si="36"/>
        <v>0.58787254561321312</v>
      </c>
      <c r="S132" s="237">
        <f t="shared" si="36"/>
        <v>0.59534370223740363</v>
      </c>
      <c r="T132" s="237">
        <f t="shared" si="36"/>
        <v>0.59331159164383829</v>
      </c>
      <c r="U132" s="237">
        <f t="shared" si="36"/>
        <v>0.60245789870601663</v>
      </c>
      <c r="V132" s="237">
        <f t="shared" si="36"/>
        <v>0.59990889727900198</v>
      </c>
      <c r="W132" s="237">
        <f t="shared" si="36"/>
        <v>0.59976504251426921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245.95754589042576</v>
      </c>
      <c r="C136" s="322">
        <f t="shared" si="37"/>
        <v>249.37663225349047</v>
      </c>
      <c r="D136" s="322">
        <f t="shared" si="37"/>
        <v>255.43531382350201</v>
      </c>
      <c r="E136" s="322">
        <f t="shared" si="37"/>
        <v>247.62692095500495</v>
      </c>
      <c r="F136" s="322">
        <f t="shared" si="37"/>
        <v>247.27483164635063</v>
      </c>
      <c r="G136" s="322">
        <f t="shared" si="37"/>
        <v>243.41183993542282</v>
      </c>
      <c r="H136" s="322">
        <f t="shared" si="37"/>
        <v>222.37216632508537</v>
      </c>
      <c r="I136" s="322">
        <f t="shared" si="37"/>
        <v>222.0653540070154</v>
      </c>
      <c r="J136" s="322">
        <f t="shared" si="37"/>
        <v>223.67008021988778</v>
      </c>
      <c r="K136" s="322">
        <f t="shared" si="37"/>
        <v>214.60318039582995</v>
      </c>
      <c r="L136" s="322">
        <f t="shared" si="37"/>
        <v>204.23137998536734</v>
      </c>
      <c r="M136" s="322">
        <f t="shared" si="37"/>
        <v>202.42992405695006</v>
      </c>
      <c r="N136" s="322">
        <f t="shared" si="37"/>
        <v>201.50473814326668</v>
      </c>
      <c r="O136" s="322">
        <f t="shared" si="37"/>
        <v>210.32881780239313</v>
      </c>
      <c r="P136" s="322">
        <f t="shared" si="37"/>
        <v>185.40381747263567</v>
      </c>
      <c r="Q136" s="322">
        <f t="shared" si="37"/>
        <v>193.52171344332487</v>
      </c>
      <c r="R136" s="322">
        <f t="shared" si="37"/>
        <v>198.68679678338739</v>
      </c>
      <c r="S136" s="322">
        <f t="shared" si="37"/>
        <v>184.63343845792775</v>
      </c>
      <c r="T136" s="322">
        <f t="shared" si="37"/>
        <v>175.66813416610094</v>
      </c>
      <c r="U136" s="322">
        <f t="shared" si="37"/>
        <v>175.59957921013375</v>
      </c>
      <c r="V136" s="322">
        <f t="shared" si="37"/>
        <v>174.67954595425098</v>
      </c>
      <c r="W136" s="322">
        <f t="shared" si="37"/>
        <v>156.58936291177102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1.2297877294518709</v>
      </c>
      <c r="C137" s="275">
        <f>IF(C$6=0,0,C$6/PPA!C$10*1000)</f>
        <v>1.2468831612671474</v>
      </c>
      <c r="D137" s="275">
        <f>IF(D$6=0,0,D$6/PPA!D$10*1000)</f>
        <v>1.2771765691172356</v>
      </c>
      <c r="E137" s="275">
        <f>IF(E$6=0,0,E$6/PPA!E$10*1000)</f>
        <v>1.2381346047746389</v>
      </c>
      <c r="F137" s="275">
        <f>IF(F$6=0,0,F$6/PPA!F$10*1000)</f>
        <v>1.2363741582314145</v>
      </c>
      <c r="G137" s="275">
        <f>IF(G$6=0,0,G$6/PPA!G$10*1000)</f>
        <v>1.2170591996767908</v>
      </c>
      <c r="H137" s="275">
        <f>IF(H$6=0,0,H$6/PPA!H$10*1000)</f>
        <v>1.1118608316250984</v>
      </c>
      <c r="I137" s="275">
        <f>IF(I$6=0,0,I$6/PPA!I$10*1000)</f>
        <v>1.1103267700346557</v>
      </c>
      <c r="J137" s="275">
        <f>IF(J$6=0,0,J$6/PPA!J$10*1000)</f>
        <v>1.1183504010990779</v>
      </c>
      <c r="K137" s="275">
        <f>IF(K$6=0,0,K$6/PPA!K$10*1000)</f>
        <v>1.0730159019786916</v>
      </c>
      <c r="L137" s="275">
        <f>IF(L$6=0,0,L$6/PPA!L$10*1000)</f>
        <v>1.0211568999265459</v>
      </c>
      <c r="M137" s="275">
        <f>IF(M$6=0,0,M$6/PPA!M$10*1000)</f>
        <v>1.0121496202844162</v>
      </c>
      <c r="N137" s="275">
        <f>IF(N$6=0,0,N$6/PPA!N$10*1000)</f>
        <v>1.0075236907159013</v>
      </c>
      <c r="O137" s="275">
        <f>IF(O$6=0,0,O$6/PPA!O$10*1000)</f>
        <v>1.0516440890115279</v>
      </c>
      <c r="P137" s="275">
        <f>IF(P$6=0,0,P$6/PPA!P$10*1000)</f>
        <v>0.92701908736278482</v>
      </c>
      <c r="Q137" s="275">
        <f>IF(Q$6=0,0,Q$6/PPA!Q$10*1000)</f>
        <v>0.96760856721616106</v>
      </c>
      <c r="R137" s="275">
        <f>IF(R$6=0,0,R$6/PPA!R$10*1000)</f>
        <v>0.99343398391648319</v>
      </c>
      <c r="S137" s="275">
        <f>IF(S$6=0,0,S$6/PPA!S$10*1000)</f>
        <v>0.92316719228917221</v>
      </c>
      <c r="T137" s="275">
        <f>IF(T$6=0,0,T$6/PPA!T$10*1000)</f>
        <v>0.87834067082998757</v>
      </c>
      <c r="U137" s="275">
        <f>IF(U$6=0,0,U$6/PPA!U$10*1000)</f>
        <v>0.87799789605002088</v>
      </c>
      <c r="V137" s="275">
        <f>IF(V$6=0,0,V$6/PPA!V$10*1000)</f>
        <v>0.87339772977067676</v>
      </c>
      <c r="W137" s="275">
        <f>IF(W$6=0,0,W$6/PPA!W$10*1000)</f>
        <v>0.78294681455832782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1.7217028212326189</v>
      </c>
      <c r="C138" s="276">
        <f>IF(C$7=0,0,C$7/PPA!C$10*1000)</f>
        <v>1.7456364257740071</v>
      </c>
      <c r="D138" s="276">
        <f>IF(D$7=0,0,D$7/PPA!D$10*1000)</f>
        <v>1.7880471967641305</v>
      </c>
      <c r="E138" s="276">
        <f>IF(E$7=0,0,E$7/PPA!E$10*1000)</f>
        <v>1.7333884466844933</v>
      </c>
      <c r="F138" s="276">
        <f>IF(F$7=0,0,F$7/PPA!F$10*1000)</f>
        <v>1.7309238215239797</v>
      </c>
      <c r="G138" s="276">
        <f>IF(G$7=0,0,G$7/PPA!G$10*1000)</f>
        <v>1.7038828795475058</v>
      </c>
      <c r="H138" s="276">
        <f>IF(H$7=0,0,H$7/PPA!H$10*1000)</f>
        <v>1.5566051642751375</v>
      </c>
      <c r="I138" s="276">
        <f>IF(I$7=0,0,I$7/PPA!I$10*1000)</f>
        <v>1.554457478048517</v>
      </c>
      <c r="J138" s="276">
        <f>IF(J$7=0,0,J$7/PPA!J$10*1000)</f>
        <v>1.56569056153871</v>
      </c>
      <c r="K138" s="276">
        <f>IF(K$7=0,0,K$7/PPA!K$10*1000)</f>
        <v>1.5022222627701691</v>
      </c>
      <c r="L138" s="276">
        <f>IF(L$7=0,0,L$7/PPA!L$10*1000)</f>
        <v>1.429619659897164</v>
      </c>
      <c r="M138" s="276">
        <f>IF(M$7=0,0,M$7/PPA!M$10*1000)</f>
        <v>1.4170094683981824</v>
      </c>
      <c r="N138" s="276">
        <f>IF(N$7=0,0,N$7/PPA!N$10*1000)</f>
        <v>1.4105331670022614</v>
      </c>
      <c r="O138" s="276">
        <f>IF(O$7=0,0,O$7/PPA!O$10*1000)</f>
        <v>1.4723017246161392</v>
      </c>
      <c r="P138" s="276">
        <f>IF(P$7=0,0,P$7/PPA!P$10*1000)</f>
        <v>1.2978267223078985</v>
      </c>
      <c r="Q138" s="276">
        <f>IF(Q$7=0,0,Q$7/PPA!Q$10*1000)</f>
        <v>1.3546519941026249</v>
      </c>
      <c r="R138" s="276">
        <f>IF(R$7=0,0,R$7/PPA!R$10*1000)</f>
        <v>1.3908075774830766</v>
      </c>
      <c r="S138" s="276">
        <f>IF(S$7=0,0,S$7/PPA!S$10*1000)</f>
        <v>1.2924340692048408</v>
      </c>
      <c r="T138" s="276">
        <f>IF(T$7=0,0,T$7/PPA!T$10*1000)</f>
        <v>1.2296769391619824</v>
      </c>
      <c r="U138" s="276">
        <f>IF(U$7=0,0,U$7/PPA!U$10*1000)</f>
        <v>1.2291970544700297</v>
      </c>
      <c r="V138" s="276">
        <f>IF(V$7=0,0,V$7/PPA!V$10*1000)</f>
        <v>1.2227568216789477</v>
      </c>
      <c r="W138" s="276">
        <f>IF(W$7=0,0,W$7/PPA!W$10*1000)</f>
        <v>1.0961255403816592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9.8383018356149723</v>
      </c>
      <c r="C139" s="276">
        <f>IF(C$8=0,0,C$8/PPA!C$10*1000)</f>
        <v>9.9750652901371808</v>
      </c>
      <c r="D139" s="276">
        <f>IF(D$8=0,0,D$8/PPA!D$10*1000)</f>
        <v>10.217412552937882</v>
      </c>
      <c r="E139" s="276">
        <f>IF(E$8=0,0,E$8/PPA!E$10*1000)</f>
        <v>9.9050768381971039</v>
      </c>
      <c r="F139" s="276">
        <f>IF(F$8=0,0,F$8/PPA!F$10*1000)</f>
        <v>9.8909932658513107</v>
      </c>
      <c r="G139" s="276">
        <f>IF(G$8=0,0,G$8/PPA!G$10*1000)</f>
        <v>9.7364735974143262</v>
      </c>
      <c r="H139" s="276">
        <f>IF(H$8=0,0,H$8/PPA!H$10*1000)</f>
        <v>8.8948866530007855</v>
      </c>
      <c r="I139" s="276">
        <f>IF(I$8=0,0,I$8/PPA!I$10*1000)</f>
        <v>8.8826141602772442</v>
      </c>
      <c r="J139" s="276">
        <f>IF(J$8=0,0,J$8/PPA!J$10*1000)</f>
        <v>8.9468032087926233</v>
      </c>
      <c r="K139" s="276">
        <f>IF(K$8=0,0,K$8/PPA!K$10*1000)</f>
        <v>8.5841272158295325</v>
      </c>
      <c r="L139" s="276">
        <f>IF(L$8=0,0,L$8/PPA!L$10*1000)</f>
        <v>8.1692551994123672</v>
      </c>
      <c r="M139" s="276">
        <f>IF(M$8=0,0,M$8/PPA!M$10*1000)</f>
        <v>8.0971969622753299</v>
      </c>
      <c r="N139" s="276">
        <f>IF(N$8=0,0,N$8/PPA!N$10*1000)</f>
        <v>8.0601895257272087</v>
      </c>
      <c r="O139" s="276">
        <f>IF(O$8=0,0,O$8/PPA!O$10*1000)</f>
        <v>8.4131527120922271</v>
      </c>
      <c r="P139" s="276">
        <f>IF(P$8=0,0,P$8/PPA!P$10*1000)</f>
        <v>7.4161526989022795</v>
      </c>
      <c r="Q139" s="276">
        <f>IF(Q$8=0,0,Q$8/PPA!Q$10*1000)</f>
        <v>7.7408685377292858</v>
      </c>
      <c r="R139" s="276">
        <f>IF(R$8=0,0,R$8/PPA!R$10*1000)</f>
        <v>7.9474718713318655</v>
      </c>
      <c r="S139" s="276">
        <f>IF(S$8=0,0,S$8/PPA!S$10*1000)</f>
        <v>7.3853375383133777</v>
      </c>
      <c r="T139" s="276">
        <f>IF(T$8=0,0,T$8/PPA!T$10*1000)</f>
        <v>7.0267253666398988</v>
      </c>
      <c r="U139" s="276">
        <f>IF(U$8=0,0,U$8/PPA!U$10*1000)</f>
        <v>7.0239831684001679</v>
      </c>
      <c r="V139" s="276">
        <f>IF(V$8=0,0,V$8/PPA!V$10*1000)</f>
        <v>6.987181838165414</v>
      </c>
      <c r="W139" s="276">
        <f>IF(W$8=0,0,W$8/PPA!W$10*1000)</f>
        <v>6.2635745164666234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4.9191509178074844</v>
      </c>
      <c r="C140" s="276">
        <f>IF(C$9=0,0,C$9/PPA!C$10*1000)</f>
        <v>4.9875326450685895</v>
      </c>
      <c r="D140" s="276">
        <f>IF(D$9=0,0,D$9/PPA!D$10*1000)</f>
        <v>5.1087062764689426</v>
      </c>
      <c r="E140" s="276">
        <f>IF(E$9=0,0,E$9/PPA!E$10*1000)</f>
        <v>4.9525384190985529</v>
      </c>
      <c r="F140" s="276">
        <f>IF(F$9=0,0,F$9/PPA!F$10*1000)</f>
        <v>4.945496632925658</v>
      </c>
      <c r="G140" s="276">
        <f>IF(G$9=0,0,G$9/PPA!G$10*1000)</f>
        <v>4.8682367987071613</v>
      </c>
      <c r="H140" s="276">
        <f>IF(H$9=0,0,H$9/PPA!H$10*1000)</f>
        <v>4.4474433265003928</v>
      </c>
      <c r="I140" s="276">
        <f>IF(I$9=0,0,I$9/PPA!I$10*1000)</f>
        <v>4.4413070801386221</v>
      </c>
      <c r="J140" s="276">
        <f>IF(J$9=0,0,J$9/PPA!J$10*1000)</f>
        <v>4.4734016043963134</v>
      </c>
      <c r="K140" s="276">
        <f>IF(K$9=0,0,K$9/PPA!K$10*1000)</f>
        <v>4.2920636079147654</v>
      </c>
      <c r="L140" s="276">
        <f>IF(L$9=0,0,L$9/PPA!L$10*1000)</f>
        <v>4.0846275997061836</v>
      </c>
      <c r="M140" s="276">
        <f>IF(M$9=0,0,M$9/PPA!M$10*1000)</f>
        <v>4.048598481137665</v>
      </c>
      <c r="N140" s="276">
        <f>IF(N$9=0,0,N$9/PPA!N$10*1000)</f>
        <v>4.0300947628636044</v>
      </c>
      <c r="O140" s="276">
        <f>IF(O$9=0,0,O$9/PPA!O$10*1000)</f>
        <v>4.2065763560461136</v>
      </c>
      <c r="P140" s="276">
        <f>IF(P$9=0,0,P$9/PPA!P$10*1000)</f>
        <v>3.7080763494511388</v>
      </c>
      <c r="Q140" s="276">
        <f>IF(Q$9=0,0,Q$9/PPA!Q$10*1000)</f>
        <v>3.8704342688646443</v>
      </c>
      <c r="R140" s="276">
        <f>IF(R$9=0,0,R$9/PPA!R$10*1000)</f>
        <v>3.9737359356659345</v>
      </c>
      <c r="S140" s="276">
        <f>IF(S$9=0,0,S$9/PPA!S$10*1000)</f>
        <v>3.6926687691566902</v>
      </c>
      <c r="T140" s="276">
        <f>IF(T$9=0,0,T$9/PPA!T$10*1000)</f>
        <v>3.5133626833199512</v>
      </c>
      <c r="U140" s="276">
        <f>IF(U$9=0,0,U$9/PPA!U$10*1000)</f>
        <v>3.5119915842000826</v>
      </c>
      <c r="V140" s="276">
        <f>IF(V$9=0,0,V$9/PPA!V$10*1000)</f>
        <v>3.4935909190827084</v>
      </c>
      <c r="W140" s="276">
        <f>IF(W$9=0,0,W$9/PPA!W$10*1000)</f>
        <v>3.1317872582333113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2.9536369249384014</v>
      </c>
      <c r="C141" s="277">
        <f>IF(C$10=0,0,C$10/PPA!C$10*1000)</f>
        <v>2.9977337647121489</v>
      </c>
      <c r="D141" s="277">
        <f>IF(D$10=0,0,D$10/PPA!D$10*1000)</f>
        <v>3.0750379283240212</v>
      </c>
      <c r="E141" s="277">
        <f>IF(E$10=0,0,E$10/PPA!E$10*1000)</f>
        <v>2.9852602424739363</v>
      </c>
      <c r="F141" s="277">
        <f>IF(F$10=0,0,F$10/PPA!F$10*1000)</f>
        <v>2.9766879703525873</v>
      </c>
      <c r="G141" s="277">
        <f>IF(G$10=0,0,G$10/PPA!G$10*1000)</f>
        <v>2.9250435857512653</v>
      </c>
      <c r="H141" s="277">
        <f>IF(H$10=0,0,H$10/PPA!H$10*1000)</f>
        <v>2.6821532303818811</v>
      </c>
      <c r="I141" s="277">
        <f>IF(I$10=0,0,I$10/PPA!I$10*1000)</f>
        <v>2.7295396580342044</v>
      </c>
      <c r="J141" s="277">
        <f>IF(J$10=0,0,J$10/PPA!J$10*1000)</f>
        <v>2.8243494668059514</v>
      </c>
      <c r="K141" s="277">
        <f>IF(K$10=0,0,K$10/PPA!K$10*1000)</f>
        <v>2.6046181828098671</v>
      </c>
      <c r="L141" s="277">
        <f>IF(L$10=0,0,L$10/PPA!L$10*1000)</f>
        <v>2.4470010093705712</v>
      </c>
      <c r="M141" s="277">
        <f>IF(M$10=0,0,M$10/PPA!M$10*1000)</f>
        <v>2.4293465729934054</v>
      </c>
      <c r="N141" s="277">
        <f>IF(N$10=0,0,N$10/PPA!N$10*1000)</f>
        <v>2.4175460564531388</v>
      </c>
      <c r="O141" s="277">
        <f>IF(O$10=0,0,O$10/PPA!O$10*1000)</f>
        <v>2.5270104786231529</v>
      </c>
      <c r="P141" s="277">
        <f>IF(P$10=0,0,P$10/PPA!P$10*1000)</f>
        <v>2.2364634239685945</v>
      </c>
      <c r="Q141" s="277">
        <f>IF(Q$10=0,0,Q$10/PPA!Q$10*1000)</f>
        <v>2.324271488130925</v>
      </c>
      <c r="R141" s="277">
        <f>IF(R$10=0,0,R$10/PPA!R$10*1000)</f>
        <v>2.3876087377653139</v>
      </c>
      <c r="S141" s="277">
        <f>IF(S$10=0,0,S$10/PPA!S$10*1000)</f>
        <v>2.2319216813331479</v>
      </c>
      <c r="T141" s="277">
        <f>IF(T$10=0,0,T$10/PPA!T$10*1000)</f>
        <v>2.118200398287108</v>
      </c>
      <c r="U141" s="277">
        <f>IF(U$10=0,0,U$10/PPA!U$10*1000)</f>
        <v>2.1549438110768429</v>
      </c>
      <c r="V141" s="277">
        <f>IF(V$10=0,0,V$10/PPA!V$10*1000)</f>
        <v>2.1258589159479295</v>
      </c>
      <c r="W141" s="277">
        <f>IF(W$10=0,0,W$10/PPA!W$10*1000)</f>
        <v>1.8772103622197738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8.0862307685654962</v>
      </c>
      <c r="C142" s="278">
        <f>IF(C$16=0,0,C$16/PPA!C$10*1000)</f>
        <v>8.2604003981973673</v>
      </c>
      <c r="D142" s="278">
        <f>IF(D$16=0,0,D$16/PPA!D$10*1000)</f>
        <v>8.5848431534042202</v>
      </c>
      <c r="E142" s="278">
        <f>IF(E$16=0,0,E$16/PPA!E$10*1000)</f>
        <v>8.3189107347667246</v>
      </c>
      <c r="F142" s="278">
        <f>IF(F$16=0,0,F$16/PPA!F$10*1000)</f>
        <v>8.2077372939794735</v>
      </c>
      <c r="G142" s="278">
        <f>IF(G$16=0,0,G$16/PPA!G$10*1000)</f>
        <v>8.0913792007998318</v>
      </c>
      <c r="H142" s="278">
        <f>IF(H$16=0,0,H$16/PPA!H$10*1000)</f>
        <v>7.5458564067532485</v>
      </c>
      <c r="I142" s="278">
        <f>IF(I$16=0,0,I$16/PPA!I$10*1000)</f>
        <v>8.1011322634156127</v>
      </c>
      <c r="J142" s="278">
        <f>IF(J$16=0,0,J$16/PPA!J$10*1000)</f>
        <v>8.6351103474443054</v>
      </c>
      <c r="K142" s="278">
        <f>IF(K$16=0,0,K$16/PPA!K$10*1000)</f>
        <v>7.5123673379981204</v>
      </c>
      <c r="L142" s="278">
        <f>IF(L$16=0,0,L$16/PPA!L$10*1000)</f>
        <v>6.5882480523150146</v>
      </c>
      <c r="M142" s="278">
        <f>IF(M$16=0,0,M$16/PPA!M$10*1000)</f>
        <v>6.6126529881165972</v>
      </c>
      <c r="N142" s="278">
        <f>IF(N$16=0,0,N$16/PPA!N$10*1000)</f>
        <v>6.5708413536421793</v>
      </c>
      <c r="O142" s="278">
        <f>IF(O$16=0,0,O$16/PPA!O$10*1000)</f>
        <v>6.9395843693454502</v>
      </c>
      <c r="P142" s="278">
        <f>IF(P$16=0,0,P$16/PPA!P$10*1000)</f>
        <v>6.3742069913712927</v>
      </c>
      <c r="Q142" s="278">
        <f>IF(Q$16=0,0,Q$16/PPA!Q$10*1000)</f>
        <v>6.7551754218121616</v>
      </c>
      <c r="R142" s="278">
        <f>IF(R$16=0,0,R$16/PPA!R$10*1000)</f>
        <v>6.8675027999861511</v>
      </c>
      <c r="S142" s="278">
        <f>IF(S$16=0,0,S$16/PPA!S$10*1000)</f>
        <v>6.7891368577934816</v>
      </c>
      <c r="T142" s="278">
        <f>IF(T$16=0,0,T$16/PPA!T$10*1000)</f>
        <v>6.3448130538477381</v>
      </c>
      <c r="U142" s="278">
        <f>IF(U$16=0,0,U$16/PPA!U$10*1000)</f>
        <v>6.9252879122439879</v>
      </c>
      <c r="V142" s="278">
        <f>IF(V$16=0,0,V$16/PPA!V$10*1000)</f>
        <v>6.69729017320563</v>
      </c>
      <c r="W142" s="278">
        <f>IF(W$16=0,0,W$16/PPA!W$10*1000)</f>
        <v>5.907355287722357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199.23933318489168</v>
      </c>
      <c r="C143" s="278">
        <f>IF(C$17=0,0,C$17/PPA!C$10*1000)</f>
        <v>201.80693523900661</v>
      </c>
      <c r="D143" s="278">
        <f>IF(D$17=0,0,D$17/PPA!D$10*1000)</f>
        <v>206.30666091669849</v>
      </c>
      <c r="E143" s="278">
        <f>IF(E$17=0,0,E$17/PPA!E$10*1000)</f>
        <v>200.00714336952794</v>
      </c>
      <c r="F143" s="278">
        <f>IF(F$17=0,0,F$17/PPA!F$10*1000)</f>
        <v>200.047202294643</v>
      </c>
      <c r="G143" s="278">
        <f>IF(G$17=0,0,G$17/PPA!G$10*1000)</f>
        <v>196.88892200508192</v>
      </c>
      <c r="H143" s="278">
        <f>IF(H$17=0,0,H$17/PPA!H$10*1000)</f>
        <v>179.36479091976389</v>
      </c>
      <c r="I143" s="278">
        <f>IF(I$17=0,0,I$17/PPA!I$10*1000)</f>
        <v>177.24346045614303</v>
      </c>
      <c r="J143" s="278">
        <f>IF(J$17=0,0,J$17/PPA!J$10*1000)</f>
        <v>176.91724052437908</v>
      </c>
      <c r="K143" s="278">
        <f>IF(K$17=0,0,K$17/PPA!K$10*1000)</f>
        <v>172.34061624653305</v>
      </c>
      <c r="L143" s="278">
        <f>IF(L$17=0,0,L$17/PPA!L$10*1000)</f>
        <v>165.85092033737286</v>
      </c>
      <c r="M143" s="278">
        <f>IF(M$17=0,0,M$17/PPA!M$10*1000)</f>
        <v>164.11818554570763</v>
      </c>
      <c r="N143" s="278">
        <f>IF(N$17=0,0,N$17/PPA!N$10*1000)</f>
        <v>163.40613991210205</v>
      </c>
      <c r="O143" s="278">
        <f>IF(O$17=0,0,O$17/PPA!O$10*1000)</f>
        <v>170.29724947411316</v>
      </c>
      <c r="P143" s="278">
        <f>IF(P$17=0,0,P$17/PPA!P$10*1000)</f>
        <v>149.27916777400219</v>
      </c>
      <c r="Q143" s="278">
        <f>IF(Q$17=0,0,Q$17/PPA!Q$10*1000)</f>
        <v>155.49720222810876</v>
      </c>
      <c r="R143" s="278">
        <f>IF(R$17=0,0,R$17/PPA!R$10*1000)</f>
        <v>159.86511854393606</v>
      </c>
      <c r="S143" s="278">
        <f>IF(S$17=0,0,S$17/PPA!S$10*1000)</f>
        <v>147.23180155474049</v>
      </c>
      <c r="T143" s="278">
        <f>IF(T$17=0,0,T$17/PPA!T$10*1000)</f>
        <v>140.45743048990823</v>
      </c>
      <c r="U143" s="278">
        <f>IF(U$17=0,0,U$17/PPA!U$10*1000)</f>
        <v>138.48664908981712</v>
      </c>
      <c r="V143" s="278">
        <f>IF(V$17=0,0,V$17/PPA!V$10*1000)</f>
        <v>138.39660250483166</v>
      </c>
      <c r="W143" s="278">
        <f>IF(W$17=0,0,W$17/PPA!W$10*1000)</f>
        <v>124.40290693725044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17.969401707923254</v>
      </c>
      <c r="C144" s="279">
        <f>IF(C$30=0,0,C$30/PPA!C$10*1000)</f>
        <v>18.356445329327407</v>
      </c>
      <c r="D144" s="279">
        <f>IF(D$30=0,0,D$30/PPA!D$10*1000)</f>
        <v>19.077429229787104</v>
      </c>
      <c r="E144" s="279">
        <f>IF(E$30=0,0,E$30/PPA!E$10*1000)</f>
        <v>18.48646829948154</v>
      </c>
      <c r="F144" s="279">
        <f>IF(F$30=0,0,F$30/PPA!F$10*1000)</f>
        <v>18.23941620884321</v>
      </c>
      <c r="G144" s="279">
        <f>IF(G$30=0,0,G$30/PPA!G$10*1000)</f>
        <v>17.980842668444001</v>
      </c>
      <c r="H144" s="279">
        <f>IF(H$30=0,0,H$30/PPA!H$10*1000)</f>
        <v>16.768569792784941</v>
      </c>
      <c r="I144" s="279">
        <f>IF(I$30=0,0,I$30/PPA!I$10*1000)</f>
        <v>18.002516140923525</v>
      </c>
      <c r="J144" s="279">
        <f>IF(J$30=0,0,J$30/PPA!J$10*1000)</f>
        <v>19.189134105431716</v>
      </c>
      <c r="K144" s="279">
        <f>IF(K$30=0,0,K$30/PPA!K$10*1000)</f>
        <v>16.694149639995764</v>
      </c>
      <c r="L144" s="279">
        <f>IF(L$30=0,0,L$30/PPA!L$10*1000)</f>
        <v>14.640551227366654</v>
      </c>
      <c r="M144" s="279">
        <f>IF(M$30=0,0,M$30/PPA!M$10*1000)</f>
        <v>14.694784418036827</v>
      </c>
      <c r="N144" s="279">
        <f>IF(N$30=0,0,N$30/PPA!N$10*1000)</f>
        <v>14.601869674760342</v>
      </c>
      <c r="O144" s="279">
        <f>IF(O$30=0,0,O$30/PPA!O$10*1000)</f>
        <v>15.421298598545381</v>
      </c>
      <c r="P144" s="279">
        <f>IF(P$30=0,0,P$30/PPA!P$10*1000)</f>
        <v>14.164904425269492</v>
      </c>
      <c r="Q144" s="279">
        <f>IF(Q$30=0,0,Q$30/PPA!Q$10*1000)</f>
        <v>15.01150093736031</v>
      </c>
      <c r="R144" s="279">
        <f>IF(R$30=0,0,R$30/PPA!R$10*1000)</f>
        <v>15.261117333302497</v>
      </c>
      <c r="S144" s="279">
        <f>IF(S$30=0,0,S$30/PPA!S$10*1000)</f>
        <v>15.086970795096565</v>
      </c>
      <c r="T144" s="279">
        <f>IF(T$30=0,0,T$30/PPA!T$10*1000)</f>
        <v>14.099584564106031</v>
      </c>
      <c r="U144" s="279">
        <f>IF(U$30=0,0,U$30/PPA!U$10*1000)</f>
        <v>15.389528693875477</v>
      </c>
      <c r="V144" s="279">
        <f>IF(V$30=0,0,V$30/PPA!V$10*1000)</f>
        <v>14.882867051568008</v>
      </c>
      <c r="W144" s="279">
        <f>IF(W$30=0,0,W$30/PPA!W$10*1000)</f>
        <v>13.127456194938524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253.67703309391075</v>
      </c>
      <c r="C146" s="322">
        <f t="shared" si="38"/>
        <v>252.11399383414067</v>
      </c>
      <c r="D146" s="322">
        <f t="shared" si="38"/>
        <v>250.22482205622259</v>
      </c>
      <c r="E146" s="322">
        <f t="shared" si="38"/>
        <v>242.57365152510849</v>
      </c>
      <c r="F146" s="322">
        <f t="shared" si="38"/>
        <v>236.03795229807875</v>
      </c>
      <c r="G146" s="322">
        <f t="shared" si="38"/>
        <v>232.35220198727285</v>
      </c>
      <c r="H146" s="322">
        <f t="shared" si="38"/>
        <v>233.76670897040066</v>
      </c>
      <c r="I146" s="322">
        <f t="shared" si="38"/>
        <v>234.38720295010484</v>
      </c>
      <c r="J146" s="322">
        <f t="shared" si="38"/>
        <v>236.61706880720203</v>
      </c>
      <c r="K146" s="322">
        <f t="shared" si="38"/>
        <v>225.67237445943553</v>
      </c>
      <c r="L146" s="322">
        <f t="shared" si="38"/>
        <v>213.93052510203543</v>
      </c>
      <c r="M146" s="322">
        <f t="shared" si="38"/>
        <v>212.05841773053908</v>
      </c>
      <c r="N146" s="322">
        <f t="shared" si="38"/>
        <v>211.08791695941326</v>
      </c>
      <c r="O146" s="322">
        <f t="shared" si="38"/>
        <v>213.08933957260138</v>
      </c>
      <c r="P146" s="322">
        <f t="shared" si="38"/>
        <v>186.05989839616791</v>
      </c>
      <c r="Q146" s="322">
        <f t="shared" si="38"/>
        <v>193.63358995529947</v>
      </c>
      <c r="R146" s="322">
        <f t="shared" si="38"/>
        <v>192.6174106387804</v>
      </c>
      <c r="S146" s="322">
        <f t="shared" si="38"/>
        <v>179.46929429203999</v>
      </c>
      <c r="T146" s="322">
        <f t="shared" si="38"/>
        <v>170.02398143184064</v>
      </c>
      <c r="U146" s="322">
        <f t="shared" si="38"/>
        <v>167.31054943443635</v>
      </c>
      <c r="V146" s="322">
        <f t="shared" si="38"/>
        <v>166.50166669721571</v>
      </c>
      <c r="W146" s="322">
        <f t="shared" si="38"/>
        <v>148.58133971359192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1.3389383596470135</v>
      </c>
      <c r="C147" s="275">
        <f>IF(C$33=0,0,C$33/PPA!C$11*1000)</f>
        <v>1.3306884475560483</v>
      </c>
      <c r="D147" s="275">
        <f>IF(D$33=0,0,D$33/PPA!D$11*1000)</f>
        <v>1.3207171682069108</v>
      </c>
      <c r="E147" s="275">
        <f>IF(E$33=0,0,E$33/PPA!E$11*1000)</f>
        <v>1.2803333557848249</v>
      </c>
      <c r="F147" s="275">
        <f>IF(F$33=0,0,F$33/PPA!F$11*1000)</f>
        <v>1.2458371371264962</v>
      </c>
      <c r="G147" s="275">
        <f>IF(G$33=0,0,G$33/PPA!G$11*1000)</f>
        <v>1.2263832968831094</v>
      </c>
      <c r="H147" s="275">
        <f>IF(H$33=0,0,H$33/PPA!H$11*1000)</f>
        <v>1.2338492374793701</v>
      </c>
      <c r="I147" s="275">
        <f>IF(I$33=0,0,I$33/PPA!I$11*1000)</f>
        <v>1.2371242804788762</v>
      </c>
      <c r="J147" s="275">
        <f>IF(J$33=0,0,J$33/PPA!J$11*1000)</f>
        <v>1.2488937847831583</v>
      </c>
      <c r="K147" s="275">
        <f>IF(K$33=0,0,K$33/PPA!K$11*1000)</f>
        <v>1.191126351452491</v>
      </c>
      <c r="L147" s="275">
        <f>IF(L$33=0,0,L$33/PPA!L$11*1000)</f>
        <v>1.1291514366322009</v>
      </c>
      <c r="M147" s="275">
        <f>IF(M$33=0,0,M$33/PPA!M$11*1000)</f>
        <v>1.1192702253041797</v>
      </c>
      <c r="N147" s="275">
        <f>IF(N$33=0,0,N$33/PPA!N$11*1000)</f>
        <v>1.1141478037170478</v>
      </c>
      <c r="O147" s="275">
        <f>IF(O$33=0,0,O$33/PPA!O$11*1000)</f>
        <v>1.124711556682658</v>
      </c>
      <c r="P147" s="275">
        <f>IF(P$33=0,0,P$33/PPA!P$11*1000)</f>
        <v>0.98204686532460117</v>
      </c>
      <c r="Q147" s="275">
        <f>IF(Q$33=0,0,Q$33/PPA!Q$11*1000)</f>
        <v>1.0220217342711859</v>
      </c>
      <c r="R147" s="275">
        <f>IF(R$33=0,0,R$33/PPA!R$11*1000)</f>
        <v>1.0166582157430906</v>
      </c>
      <c r="S147" s="275">
        <f>IF(S$33=0,0,S$33/PPA!S$11*1000)</f>
        <v>0.94726085202003651</v>
      </c>
      <c r="T147" s="275">
        <f>IF(T$33=0,0,T$33/PPA!T$11*1000)</f>
        <v>0.8974073372847301</v>
      </c>
      <c r="U147" s="275">
        <f>IF(U$33=0,0,U$33/PPA!U$11*1000)</f>
        <v>0.88308551183864148</v>
      </c>
      <c r="V147" s="275">
        <f>IF(V$33=0,0,V$33/PPA!V$11*1000)</f>
        <v>0.87881612997101211</v>
      </c>
      <c r="W147" s="275">
        <f>IF(W$33=0,0,W$33/PPA!W$11*1000)</f>
        <v>0.78423045572548433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1.9000541454549602</v>
      </c>
      <c r="C148" s="276">
        <f>IF(C$34=0,0,C$34/PPA!C$11*1000)</f>
        <v>1.8883469002669062</v>
      </c>
      <c r="D148" s="276">
        <f>IF(D$34=0,0,D$34/PPA!D$11*1000)</f>
        <v>1.8741969055891745</v>
      </c>
      <c r="E148" s="276">
        <f>IF(E$34=0,0,E$34/PPA!E$11*1000)</f>
        <v>1.8168892411630921</v>
      </c>
      <c r="F148" s="276">
        <f>IF(F$34=0,0,F$34/PPA!F$11*1000)</f>
        <v>1.7679365147048272</v>
      </c>
      <c r="G148" s="276">
        <f>IF(G$34=0,0,G$34/PPA!G$11*1000)</f>
        <v>1.7403300535610806</v>
      </c>
      <c r="H148" s="276">
        <f>IF(H$34=0,0,H$34/PPA!H$11*1000)</f>
        <v>1.7509247842874347</v>
      </c>
      <c r="I148" s="276">
        <f>IF(I$34=0,0,I$34/PPA!I$11*1000)</f>
        <v>1.7555723164033983</v>
      </c>
      <c r="J148" s="276">
        <f>IF(J$34=0,0,J$34/PPA!J$11*1000)</f>
        <v>1.7722741274182061</v>
      </c>
      <c r="K148" s="276">
        <f>IF(K$34=0,0,K$34/PPA!K$11*1000)</f>
        <v>1.6902977986489236</v>
      </c>
      <c r="L148" s="276">
        <f>IF(L$34=0,0,L$34/PPA!L$11*1000)</f>
        <v>1.6023507374790915</v>
      </c>
      <c r="M148" s="276">
        <f>IF(M$34=0,0,M$34/PPA!M$11*1000)</f>
        <v>1.5883285560913893</v>
      </c>
      <c r="N148" s="276">
        <f>IF(N$34=0,0,N$34/PPA!N$11*1000)</f>
        <v>1.5810594549402617</v>
      </c>
      <c r="O148" s="276">
        <f>IF(O$34=0,0,O$34/PPA!O$11*1000)</f>
        <v>1.5960502142005772</v>
      </c>
      <c r="P148" s="276">
        <f>IF(P$34=0,0,P$34/PPA!P$11*1000)</f>
        <v>1.393598296775199</v>
      </c>
      <c r="Q148" s="276">
        <f>IF(Q$34=0,0,Q$34/PPA!Q$11*1000)</f>
        <v>1.4503256396799178</v>
      </c>
      <c r="R148" s="276">
        <f>IF(R$34=0,0,R$34/PPA!R$11*1000)</f>
        <v>1.4427144038525881</v>
      </c>
      <c r="S148" s="276">
        <f>IF(S$34=0,0,S$34/PPA!S$11*1000)</f>
        <v>1.3442343299376118</v>
      </c>
      <c r="T148" s="276">
        <f>IF(T$34=0,0,T$34/PPA!T$11*1000)</f>
        <v>1.2734884463382419</v>
      </c>
      <c r="U148" s="276">
        <f>IF(U$34=0,0,U$34/PPA!U$11*1000)</f>
        <v>1.2531646998317205</v>
      </c>
      <c r="V148" s="276">
        <f>IF(V$34=0,0,V$34/PPA!V$11*1000)</f>
        <v>1.2471061261433412</v>
      </c>
      <c r="W148" s="276">
        <f>IF(W$34=0,0,W$34/PPA!W$11*1000)</f>
        <v>1.1128819468478528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6.7611475947947257</v>
      </c>
      <c r="C149" s="276">
        <f>IF(C$35=0,0,C$35/PPA!C$11*1000)</f>
        <v>6.7194885647959071</v>
      </c>
      <c r="D149" s="276">
        <f>IF(D$35=0,0,D$35/PPA!D$11*1000)</f>
        <v>6.6691372615393423</v>
      </c>
      <c r="E149" s="276">
        <f>IF(E$35=0,0,E$35/PPA!E$11*1000)</f>
        <v>6.4652138215549826</v>
      </c>
      <c r="F149" s="276">
        <f>IF(F$35=0,0,F$35/PPA!F$11*1000)</f>
        <v>6.2910205705133455</v>
      </c>
      <c r="G149" s="276">
        <f>IF(G$35=0,0,G$35/PPA!G$11*1000)</f>
        <v>6.1927858129358766</v>
      </c>
      <c r="H149" s="276">
        <f>IF(H$35=0,0,H$35/PPA!H$11*1000)</f>
        <v>6.2304860744464925</v>
      </c>
      <c r="I149" s="276">
        <f>IF(I$35=0,0,I$35/PPA!I$11*1000)</f>
        <v>6.2470238403110852</v>
      </c>
      <c r="J149" s="276">
        <f>IF(J$35=0,0,J$35/PPA!J$11*1000)</f>
        <v>6.3064555200037953</v>
      </c>
      <c r="K149" s="276">
        <f>IF(K$35=0,0,K$35/PPA!K$11*1000)</f>
        <v>6.0147511707280907</v>
      </c>
      <c r="L149" s="276">
        <f>IF(L$35=0,0,L$35/PPA!L$11*1000)</f>
        <v>5.7018005832303391</v>
      </c>
      <c r="M149" s="276">
        <f>IF(M$35=0,0,M$35/PPA!M$11*1000)</f>
        <v>5.6519040904435291</v>
      </c>
      <c r="N149" s="276">
        <f>IF(N$35=0,0,N$35/PPA!N$11*1000)</f>
        <v>5.6260377403282833</v>
      </c>
      <c r="O149" s="276">
        <f>IF(O$35=0,0,O$35/PPA!O$11*1000)</f>
        <v>5.67938081802924</v>
      </c>
      <c r="P149" s="276">
        <f>IF(P$35=0,0,P$35/PPA!P$11*1000)</f>
        <v>4.9589764559554315</v>
      </c>
      <c r="Q149" s="276">
        <f>IF(Q$35=0,0,Q$35/PPA!Q$11*1000)</f>
        <v>5.1608348813886149</v>
      </c>
      <c r="R149" s="276">
        <f>IF(R$35=0,0,R$35/PPA!R$11*1000)</f>
        <v>5.1337510801556538</v>
      </c>
      <c r="S149" s="276">
        <f>IF(S$35=0,0,S$35/PPA!S$11*1000)</f>
        <v>4.783319848246725</v>
      </c>
      <c r="T149" s="276">
        <f>IF(T$35=0,0,T$35/PPA!T$11*1000)</f>
        <v>4.5315778850591615</v>
      </c>
      <c r="U149" s="276">
        <f>IF(U$35=0,0,U$35/PPA!U$11*1000)</f>
        <v>4.4592579197894961</v>
      </c>
      <c r="V149" s="276">
        <f>IF(V$35=0,0,V$35/PPA!V$11*1000)</f>
        <v>4.4376991073635139</v>
      </c>
      <c r="W149" s="276">
        <f>IF(W$35=0,0,W$35/PPA!W$11*1000)</f>
        <v>3.9600761463664242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5.3557534385880539</v>
      </c>
      <c r="C150" s="276">
        <f>IF(C$36=0,0,C$36/PPA!C$11*1000)</f>
        <v>5.3227537902241906</v>
      </c>
      <c r="D150" s="276">
        <f>IF(D$36=0,0,D$36/PPA!D$11*1000)</f>
        <v>5.2828686728276457</v>
      </c>
      <c r="E150" s="276">
        <f>IF(E$36=0,0,E$36/PPA!E$11*1000)</f>
        <v>5.1213334231392995</v>
      </c>
      <c r="F150" s="276">
        <f>IF(F$36=0,0,F$36/PPA!F$11*1000)</f>
        <v>4.983348548505985</v>
      </c>
      <c r="G150" s="276">
        <f>IF(G$36=0,0,G$36/PPA!G$11*1000)</f>
        <v>4.9055331875324377</v>
      </c>
      <c r="H150" s="276">
        <f>IF(H$36=0,0,H$36/PPA!H$11*1000)</f>
        <v>4.9353969499174815</v>
      </c>
      <c r="I150" s="276">
        <f>IF(I$36=0,0,I$36/PPA!I$11*1000)</f>
        <v>4.9484971219155058</v>
      </c>
      <c r="J150" s="276">
        <f>IF(J$36=0,0,J$36/PPA!J$11*1000)</f>
        <v>4.995575139132634</v>
      </c>
      <c r="K150" s="276">
        <f>IF(K$36=0,0,K$36/PPA!K$11*1000)</f>
        <v>4.7645054058099614</v>
      </c>
      <c r="L150" s="276">
        <f>IF(L$36=0,0,L$36/PPA!L$11*1000)</f>
        <v>4.5166057465288008</v>
      </c>
      <c r="M150" s="276">
        <f>IF(M$36=0,0,M$36/PPA!M$11*1000)</f>
        <v>4.4770809012167172</v>
      </c>
      <c r="N150" s="276">
        <f>IF(N$36=0,0,N$36/PPA!N$11*1000)</f>
        <v>4.4565912148681894</v>
      </c>
      <c r="O150" s="276">
        <f>IF(O$36=0,0,O$36/PPA!O$11*1000)</f>
        <v>4.4988462267306328</v>
      </c>
      <c r="P150" s="276">
        <f>IF(P$36=0,0,P$36/PPA!P$11*1000)</f>
        <v>3.9281874612984029</v>
      </c>
      <c r="Q150" s="276">
        <f>IF(Q$36=0,0,Q$36/PPA!Q$11*1000)</f>
        <v>4.0880869370847446</v>
      </c>
      <c r="R150" s="276">
        <f>IF(R$36=0,0,R$36/PPA!R$11*1000)</f>
        <v>4.0666328629723623</v>
      </c>
      <c r="S150" s="276">
        <f>IF(S$36=0,0,S$36/PPA!S$11*1000)</f>
        <v>3.7890434080801474</v>
      </c>
      <c r="T150" s="276">
        <f>IF(T$36=0,0,T$36/PPA!T$11*1000)</f>
        <v>3.5896293491389195</v>
      </c>
      <c r="U150" s="276">
        <f>IF(U$36=0,0,U$36/PPA!U$11*1000)</f>
        <v>3.5323420473545668</v>
      </c>
      <c r="V150" s="276">
        <f>IF(V$36=0,0,V$36/PPA!V$11*1000)</f>
        <v>3.5152645198840506</v>
      </c>
      <c r="W150" s="276">
        <f>IF(W$36=0,0,W$36/PPA!W$11*1000)</f>
        <v>3.136921822901936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3.3174777168577858</v>
      </c>
      <c r="C151" s="277">
        <f>IF(C$37=0,0,C$37/PPA!C$11*1000)</f>
        <v>3.3111377728152807</v>
      </c>
      <c r="D151" s="277">
        <f>IF(D$37=0,0,D$37/PPA!D$11*1000)</f>
        <v>3.3122229373035235</v>
      </c>
      <c r="E151" s="277">
        <f>IF(E$37=0,0,E$37/PPA!E$11*1000)</f>
        <v>3.2149119159698447</v>
      </c>
      <c r="F151" s="277">
        <f>IF(F$37=0,0,F$37/PPA!F$11*1000)</f>
        <v>3.107223486562249</v>
      </c>
      <c r="G151" s="277">
        <f>IF(G$37=0,0,G$37/PPA!G$11*1000)</f>
        <v>3.0552720078847275</v>
      </c>
      <c r="H151" s="277">
        <f>IF(H$37=0,0,H$37/PPA!H$11*1000)</f>
        <v>3.1137133220832549</v>
      </c>
      <c r="I151" s="277">
        <f>IF(I$37=0,0,I$37/PPA!I$11*1000)</f>
        <v>3.2932339499367744</v>
      </c>
      <c r="J151" s="277">
        <f>IF(J$37=0,0,J$37/PPA!J$11*1000)</f>
        <v>3.5186449757400236</v>
      </c>
      <c r="K151" s="277">
        <f>IF(K$37=0,0,K$37/PPA!K$11*1000)</f>
        <v>3.0684710165339482</v>
      </c>
      <c r="L151" s="277">
        <f>IF(L$37=0,0,L$37/PPA!L$11*1000)</f>
        <v>2.7689166863437471</v>
      </c>
      <c r="M151" s="277">
        <f>IF(M$37=0,0,M$37/PPA!M$11*1000)</f>
        <v>2.7637906556914111</v>
      </c>
      <c r="N151" s="277">
        <f>IF(N$37=0,0,N$37/PPA!N$11*1000)</f>
        <v>2.7482803962670355</v>
      </c>
      <c r="O151" s="277">
        <f>IF(O$37=0,0,O$37/PPA!O$11*1000)</f>
        <v>2.792347358760408</v>
      </c>
      <c r="P151" s="277">
        <f>IF(P$37=0,0,P$37/PPA!P$11*1000)</f>
        <v>2.4932924193476658</v>
      </c>
      <c r="Q151" s="277">
        <f>IF(Q$37=0,0,Q$37/PPA!Q$11*1000)</f>
        <v>2.6017904108503127</v>
      </c>
      <c r="R151" s="277">
        <f>IF(R$37=0,0,R$37/PPA!R$11*1000)</f>
        <v>2.5776897703355366</v>
      </c>
      <c r="S151" s="277">
        <f>IF(S$37=0,0,S$37/PPA!S$11*1000)</f>
        <v>2.4896620735229482</v>
      </c>
      <c r="T151" s="277">
        <f>IF(T$37=0,0,T$37/PPA!T$11*1000)</f>
        <v>2.3316622920972483</v>
      </c>
      <c r="U151" s="277">
        <f>IF(U$37=0,0,U$37/PPA!U$11*1000)</f>
        <v>2.4464632616924522</v>
      </c>
      <c r="V151" s="277">
        <f>IF(V$37=0,0,V$37/PPA!V$11*1000)</f>
        <v>2.3769422616571236</v>
      </c>
      <c r="W151" s="277">
        <f>IF(W$37=0,0,W$37/PPA!W$11*1000)</f>
        <v>2.0712760048237473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18.00978557308974</v>
      </c>
      <c r="C152" s="278">
        <f>IF(C$43=0,0,C$43/PPA!C$11*1000)</f>
        <v>18.020277175033545</v>
      </c>
      <c r="D152" s="278">
        <f>IF(D$43=0,0,D$43/PPA!D$11*1000)</f>
        <v>18.123374008661113</v>
      </c>
      <c r="E152" s="278">
        <f>IF(E$43=0,0,E$43/PPA!E$11*1000)</f>
        <v>17.562366195067824</v>
      </c>
      <c r="F152" s="278">
        <f>IF(F$43=0,0,F$43/PPA!F$11*1000)</f>
        <v>16.902783278880275</v>
      </c>
      <c r="G152" s="278">
        <f>IF(G$43=0,0,G$43/PPA!G$11*1000)</f>
        <v>16.661086574363356</v>
      </c>
      <c r="H152" s="278">
        <f>IF(H$43=0,0,H$43/PPA!H$11*1000)</f>
        <v>17.082038165112195</v>
      </c>
      <c r="I152" s="278">
        <f>IF(I$43=0,0,I$43/PPA!I$11*1000)</f>
        <v>18.359249612738402</v>
      </c>
      <c r="J152" s="278">
        <f>IF(J$43=0,0,J$43/PPA!J$11*1000)</f>
        <v>19.640045339853131</v>
      </c>
      <c r="K152" s="278">
        <f>IF(K$43=0,0,K$43/PPA!K$11*1000)</f>
        <v>16.979989739810179</v>
      </c>
      <c r="L152" s="278">
        <f>IF(L$43=0,0,L$43/PPA!L$11*1000)</f>
        <v>14.933782078850598</v>
      </c>
      <c r="M152" s="278">
        <f>IF(M$43=0,0,M$43/PPA!M$11*1000)</f>
        <v>14.968898300556052</v>
      </c>
      <c r="N152" s="278">
        <f>IF(N$43=0,0,N$43/PPA!N$11*1000)</f>
        <v>14.877002035788351</v>
      </c>
      <c r="O152" s="278">
        <f>IF(O$43=0,0,O$43/PPA!O$11*1000)</f>
        <v>15.176863905652954</v>
      </c>
      <c r="P152" s="278">
        <f>IF(P$43=0,0,P$43/PPA!P$11*1000)</f>
        <v>13.762704833039249</v>
      </c>
      <c r="Q152" s="278">
        <f>IF(Q$43=0,0,Q$43/PPA!Q$11*1000)</f>
        <v>14.530270884650625</v>
      </c>
      <c r="R152" s="278">
        <f>IF(R$43=0,0,R$43/PPA!R$11*1000)</f>
        <v>14.319730861471154</v>
      </c>
      <c r="S152" s="278">
        <f>IF(S$43=0,0,S$43/PPA!S$11*1000)</f>
        <v>14.169760481600507</v>
      </c>
      <c r="T152" s="278">
        <f>IF(T$43=0,0,T$43/PPA!T$11*1000)</f>
        <v>13.18719520613341</v>
      </c>
      <c r="U152" s="278">
        <f>IF(U$43=0,0,U$43/PPA!U$11*1000)</f>
        <v>14.207269301114435</v>
      </c>
      <c r="V152" s="278">
        <f>IF(V$43=0,0,V$43/PPA!V$11*1000)</f>
        <v>13.721083555190722</v>
      </c>
      <c r="W152" s="278">
        <f>IF(W$43=0,0,W$43/PPA!W$11*1000)</f>
        <v>12.040684113407863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192.58048262136879</v>
      </c>
      <c r="C153" s="278">
        <f>IF(C$56=0,0,C$56/PPA!C$11*1000)</f>
        <v>191.2997075645653</v>
      </c>
      <c r="D153" s="278">
        <f>IF(D$56=0,0,D$56/PPA!D$11*1000)</f>
        <v>189.68313803505413</v>
      </c>
      <c r="E153" s="278">
        <f>IF(E$56=0,0,E$56/PPA!E$11*1000)</f>
        <v>183.88423657961829</v>
      </c>
      <c r="F153" s="278">
        <f>IF(F$56=0,0,F$56/PPA!F$11*1000)</f>
        <v>179.07384690246278</v>
      </c>
      <c r="G153" s="278">
        <f>IF(G$56=0,0,G$56/PPA!G$11*1000)</f>
        <v>176.26569527839649</v>
      </c>
      <c r="H153" s="278">
        <f>IF(H$56=0,0,H$56/PPA!H$11*1000)</f>
        <v>177.08854884194523</v>
      </c>
      <c r="I153" s="278">
        <f>IF(I$56=0,0,I$56/PPA!I$11*1000)</f>
        <v>176.5782539229414</v>
      </c>
      <c r="J153" s="278">
        <f>IF(J$56=0,0,J$56/PPA!J$11*1000)</f>
        <v>177.34203318192328</v>
      </c>
      <c r="K153" s="278">
        <f>IF(K$56=0,0,K$56/PPA!K$11*1000)</f>
        <v>170.5720997348499</v>
      </c>
      <c r="L153" s="278">
        <f>IF(L$56=0,0,L$56/PPA!L$11*1000)</f>
        <v>162.60313810035885</v>
      </c>
      <c r="M153" s="278">
        <f>IF(M$56=0,0,M$56/PPA!M$11*1000)</f>
        <v>161.05175610361277</v>
      </c>
      <c r="N153" s="278">
        <f>IF(N$56=0,0,N$56/PPA!N$11*1000)</f>
        <v>160.33295841269327</v>
      </c>
      <c r="O153" s="278">
        <f>IF(O$56=0,0,O$56/PPA!O$11*1000)</f>
        <v>161.73038545651627</v>
      </c>
      <c r="P153" s="278">
        <f>IF(P$56=0,0,P$56/PPA!P$11*1000)</f>
        <v>140.82309827282694</v>
      </c>
      <c r="Q153" s="278">
        <f>IF(Q$56=0,0,Q$56/PPA!Q$11*1000)</f>
        <v>146.40978365920751</v>
      </c>
      <c r="R153" s="278">
        <f>IF(R$56=0,0,R$56/PPA!R$11*1000)</f>
        <v>145.74099009048055</v>
      </c>
      <c r="S153" s="278">
        <f>IF(S$56=0,0,S$56/PPA!S$11*1000)</f>
        <v>135.1582367543451</v>
      </c>
      <c r="T153" s="278">
        <f>IF(T$56=0,0,T$56/PPA!T$11*1000)</f>
        <v>128.22815284356173</v>
      </c>
      <c r="U153" s="278">
        <f>IF(U$56=0,0,U$56/PPA!U$11*1000)</f>
        <v>125.21940815871888</v>
      </c>
      <c r="V153" s="278">
        <f>IF(V$56=0,0,V$56/PPA!V$11*1000)</f>
        <v>124.94596469402306</v>
      </c>
      <c r="W153" s="278">
        <f>IF(W$56=0,0,W$56/PPA!W$11*1000)</f>
        <v>111.67940375023075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24.413393644109664</v>
      </c>
      <c r="C154" s="279">
        <f>IF(C$69=0,0,C$69/PPA!C$11*1000)</f>
        <v>24.221593618883514</v>
      </c>
      <c r="D154" s="279">
        <f>IF(D$69=0,0,D$69/PPA!D$11*1000)</f>
        <v>23.959167067040763</v>
      </c>
      <c r="E154" s="279">
        <f>IF(E$69=0,0,E$69/PPA!E$11*1000)</f>
        <v>23.228366992810333</v>
      </c>
      <c r="F154" s="279">
        <f>IF(F$69=0,0,F$69/PPA!F$11*1000)</f>
        <v>22.665955859322803</v>
      </c>
      <c r="G154" s="279">
        <f>IF(G$69=0,0,G$69/PPA!G$11*1000)</f>
        <v>22.305115775715755</v>
      </c>
      <c r="H154" s="279">
        <f>IF(H$69=0,0,H$69/PPA!H$11*1000)</f>
        <v>22.331751595129216</v>
      </c>
      <c r="I154" s="279">
        <f>IF(I$69=0,0,I$69/PPA!I$11*1000)</f>
        <v>21.9682479053794</v>
      </c>
      <c r="J154" s="279">
        <f>IF(J$69=0,0,J$69/PPA!J$11*1000)</f>
        <v>21.793146738347801</v>
      </c>
      <c r="K154" s="279">
        <f>IF(K$69=0,0,K$69/PPA!K$11*1000)</f>
        <v>21.391133241602024</v>
      </c>
      <c r="L154" s="279">
        <f>IF(L$69=0,0,L$69/PPA!L$11*1000)</f>
        <v>20.674779732611785</v>
      </c>
      <c r="M154" s="279">
        <f>IF(M$69=0,0,M$69/PPA!M$11*1000)</f>
        <v>20.437388897623006</v>
      </c>
      <c r="N154" s="279">
        <f>IF(N$69=0,0,N$69/PPA!N$11*1000)</f>
        <v>20.351839900810837</v>
      </c>
      <c r="O154" s="279">
        <f>IF(O$69=0,0,O$69/PPA!O$11*1000)</f>
        <v>20.490754036028651</v>
      </c>
      <c r="P154" s="279">
        <f>IF(P$69=0,0,P$69/PPA!P$11*1000)</f>
        <v>17.717993791600417</v>
      </c>
      <c r="Q154" s="279">
        <f>IF(Q$69=0,0,Q$69/PPA!Q$11*1000)</f>
        <v>18.370475808166557</v>
      </c>
      <c r="R154" s="279">
        <f>IF(R$69=0,0,R$69/PPA!R$11*1000)</f>
        <v>18.319243353769448</v>
      </c>
      <c r="S154" s="279">
        <f>IF(S$69=0,0,S$69/PPA!S$11*1000)</f>
        <v>16.787776544286924</v>
      </c>
      <c r="T154" s="279">
        <f>IF(T$69=0,0,T$69/PPA!T$11*1000)</f>
        <v>15.984868072227181</v>
      </c>
      <c r="U154" s="279">
        <f>IF(U$69=0,0,U$69/PPA!U$11*1000)</f>
        <v>15.309558534096182</v>
      </c>
      <c r="V154" s="279">
        <f>IF(V$69=0,0,V$69/PPA!V$11*1000)</f>
        <v>15.378790302982891</v>
      </c>
      <c r="W154" s="279">
        <f>IF(W$69=0,0,W$69/PPA!W$11*1000)</f>
        <v>13.795865473287877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197.00627190942151</v>
      </c>
      <c r="C156" s="322">
        <f t="shared" si="39"/>
        <v>195.9444901026082</v>
      </c>
      <c r="D156" s="322">
        <f t="shared" si="39"/>
        <v>202.17387688309401</v>
      </c>
      <c r="E156" s="322">
        <f t="shared" si="39"/>
        <v>195.9991358499872</v>
      </c>
      <c r="F156" s="322">
        <f t="shared" si="39"/>
        <v>195.33626365213806</v>
      </c>
      <c r="G156" s="322">
        <f t="shared" si="39"/>
        <v>192.28008369642063</v>
      </c>
      <c r="H156" s="322">
        <f t="shared" si="39"/>
        <v>195.71020730945571</v>
      </c>
      <c r="I156" s="322">
        <f t="shared" si="39"/>
        <v>190.28215620737524</v>
      </c>
      <c r="J156" s="322">
        <f t="shared" si="39"/>
        <v>183.52153670157614</v>
      </c>
      <c r="K156" s="322">
        <f t="shared" si="39"/>
        <v>183.36695131083826</v>
      </c>
      <c r="L156" s="322">
        <f t="shared" si="39"/>
        <v>179.27363104082326</v>
      </c>
      <c r="M156" s="322">
        <f t="shared" si="39"/>
        <v>177.87045187823907</v>
      </c>
      <c r="N156" s="322">
        <f t="shared" si="39"/>
        <v>177.04156486250298</v>
      </c>
      <c r="O156" s="322">
        <f t="shared" si="39"/>
        <v>178.80070028711663</v>
      </c>
      <c r="P156" s="322">
        <f t="shared" si="39"/>
        <v>169.26256238985712</v>
      </c>
      <c r="Q156" s="322">
        <f t="shared" si="39"/>
        <v>174.19905610907978</v>
      </c>
      <c r="R156" s="322">
        <f t="shared" si="39"/>
        <v>169.93049182310668</v>
      </c>
      <c r="S156" s="322">
        <f t="shared" si="39"/>
        <v>159.07741319908484</v>
      </c>
      <c r="T156" s="322">
        <f t="shared" si="39"/>
        <v>155.78929723654468</v>
      </c>
      <c r="U156" s="322">
        <f t="shared" si="39"/>
        <v>151.00534435813799</v>
      </c>
      <c r="V156" s="322">
        <f t="shared" si="39"/>
        <v>148.75377330990224</v>
      </c>
      <c r="W156" s="322">
        <f t="shared" si="39"/>
        <v>139.56762438307729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7.2947005622540519</v>
      </c>
      <c r="C157" s="332">
        <f>IF(C$84=0,0,C$84/PPA!C$12*1000)</f>
        <v>7.2553851624531278</v>
      </c>
      <c r="D157" s="332">
        <f>IF(D$84=0,0,D$84/PPA!D$12*1000)</f>
        <v>7.4860453886985807</v>
      </c>
      <c r="E157" s="332">
        <f>IF(E$84=0,0,E$84/PPA!E$12*1000)</f>
        <v>7.2574085719608252</v>
      </c>
      <c r="F157" s="332">
        <f>IF(F$84=0,0,F$84/PPA!F$12*1000)</f>
        <v>7.2328639006301243</v>
      </c>
      <c r="G157" s="332">
        <f>IF(G$84=0,0,G$84/PPA!G$12*1000)</f>
        <v>7.1197004088024443</v>
      </c>
      <c r="H157" s="332">
        <f>IF(H$84=0,0,H$84/PPA!H$12*1000)</f>
        <v>7.2467101958812021</v>
      </c>
      <c r="I157" s="332">
        <f>IF(I$84=0,0,I$84/PPA!I$12*1000)</f>
        <v>7.0457216332188457</v>
      </c>
      <c r="J157" s="332">
        <f>IF(J$84=0,0,J$84/PPA!J$12*1000)</f>
        <v>6.7953910501790427</v>
      </c>
      <c r="K157" s="332">
        <f>IF(K$84=0,0,K$84/PPA!K$12*1000)</f>
        <v>6.7896670997344959</v>
      </c>
      <c r="L157" s="332">
        <f>IF(L$84=0,0,L$84/PPA!L$12*1000)</f>
        <v>6.6381006273317587</v>
      </c>
      <c r="M157" s="332">
        <f>IF(M$84=0,0,M$84/PPA!M$12*1000)</f>
        <v>6.5861440488571548</v>
      </c>
      <c r="N157" s="332">
        <f>IF(N$84=0,0,N$84/PPA!N$12*1000)</f>
        <v>6.5554522210191726</v>
      </c>
      <c r="O157" s="332">
        <f>IF(O$84=0,0,O$84/PPA!O$12*1000)</f>
        <v>6.6205890618251653</v>
      </c>
      <c r="P157" s="332">
        <f>IF(P$84=0,0,P$84/PPA!P$12*1000)</f>
        <v>6.2674131999228706</v>
      </c>
      <c r="Q157" s="332">
        <f>IF(Q$84=0,0,Q$84/PPA!Q$12*1000)</f>
        <v>6.4502004947627594</v>
      </c>
      <c r="R157" s="332">
        <f>IF(R$84=0,0,R$84/PPA!R$12*1000)</f>
        <v>6.2921451293413515</v>
      </c>
      <c r="S157" s="332">
        <f>IF(S$84=0,0,S$84/PPA!S$12*1000)</f>
        <v>5.8902799604150298</v>
      </c>
      <c r="T157" s="332">
        <f>IF(T$84=0,0,T$84/PPA!T$12*1000)</f>
        <v>5.7685283982503499</v>
      </c>
      <c r="U157" s="332">
        <f>IF(U$84=0,0,U$84/PPA!U$12*1000)</f>
        <v>5.5913893487490736</v>
      </c>
      <c r="V157" s="332">
        <f>IF(V$84=0,0,V$84/PPA!V$12*1000)</f>
        <v>5.508018720838888</v>
      </c>
      <c r="W157" s="332">
        <f>IF(W$84=0,0,W$84/PPA!W$12*1000)</f>
        <v>5.1678762213541543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3.2165038312888052</v>
      </c>
      <c r="C158" s="333">
        <f>IF(C$85=0,0,C$85/PPA!C$12*1000)</f>
        <v>3.1991682144243305</v>
      </c>
      <c r="D158" s="333">
        <f>IF(D$85=0,0,D$85/PPA!D$12*1000)</f>
        <v>3.3008748568166792</v>
      </c>
      <c r="E158" s="333">
        <f>IF(E$85=0,0,E$85/PPA!E$12*1000)</f>
        <v>3.2000604106670987</v>
      </c>
      <c r="F158" s="333">
        <f>IF(F$85=0,0,F$85/PPA!F$12*1000)</f>
        <v>3.1892377554122091</v>
      </c>
      <c r="G158" s="333">
        <f>IF(G$85=0,0,G$85/PPA!G$12*1000)</f>
        <v>3.1393397778435066</v>
      </c>
      <c r="H158" s="333">
        <f>IF(H$85=0,0,H$85/PPA!H$12*1000)</f>
        <v>3.1953431001544863</v>
      </c>
      <c r="I158" s="333">
        <f>IF(I$85=0,0,I$85/PPA!I$12*1000)</f>
        <v>3.1067197939157256</v>
      </c>
      <c r="J158" s="333">
        <f>IF(J$85=0,0,J$85/PPA!J$12*1000)</f>
        <v>2.9963397621975387</v>
      </c>
      <c r="K158" s="333">
        <f>IF(K$85=0,0,K$85/PPA!K$12*1000)</f>
        <v>2.9938158603076839</v>
      </c>
      <c r="L158" s="333">
        <f>IF(L$85=0,0,L$85/PPA!L$12*1000)</f>
        <v>2.9269845853269181</v>
      </c>
      <c r="M158" s="333">
        <f>IF(M$85=0,0,M$85/PPA!M$12*1000)</f>
        <v>2.9040750042827073</v>
      </c>
      <c r="N158" s="333">
        <f>IF(N$85=0,0,N$85/PPA!N$12*1000)</f>
        <v>2.8905418399002056</v>
      </c>
      <c r="O158" s="333">
        <f>IF(O$85=0,0,O$85/PPA!O$12*1000)</f>
        <v>2.9192630870881473</v>
      </c>
      <c r="P158" s="333">
        <f>IF(P$85=0,0,P$85/PPA!P$12*1000)</f>
        <v>2.7635347603072535</v>
      </c>
      <c r="Q158" s="333">
        <f>IF(Q$85=0,0,Q$85/PPA!Q$12*1000)</f>
        <v>2.8441324529946908</v>
      </c>
      <c r="R158" s="333">
        <f>IF(R$85=0,0,R$85/PPA!R$12*1000)</f>
        <v>2.7744399845931342</v>
      </c>
      <c r="S158" s="333">
        <f>IF(S$85=0,0,S$85/PPA!S$12*1000)</f>
        <v>2.5972427378409475</v>
      </c>
      <c r="T158" s="333">
        <f>IF(T$85=0,0,T$85/PPA!T$12*1000)</f>
        <v>2.5435579617728989</v>
      </c>
      <c r="U158" s="333">
        <f>IF(U$85=0,0,U$85/PPA!U$12*1000)</f>
        <v>2.4654507897883557</v>
      </c>
      <c r="V158" s="333">
        <f>IF(V$85=0,0,V$85/PPA!V$12*1000)</f>
        <v>2.4286895900925596</v>
      </c>
      <c r="W158" s="333">
        <f>IF(W$85=0,0,W$85/PPA!W$12*1000)</f>
        <v>2.2787081558390416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24.949262105033878</v>
      </c>
      <c r="C159" s="333">
        <f>IF(C$86=0,0,C$86/PPA!C$12*1000)</f>
        <v>24.814795966770038</v>
      </c>
      <c r="D159" s="333">
        <f>IF(D$86=0,0,D$86/PPA!D$12*1000)</f>
        <v>25.603697771949278</v>
      </c>
      <c r="E159" s="333">
        <f>IF(E$86=0,0,E$86/PPA!E$12*1000)</f>
        <v>24.821716411786603</v>
      </c>
      <c r="F159" s="333">
        <f>IF(F$86=0,0,F$86/PPA!F$12*1000)</f>
        <v>24.737768971712036</v>
      </c>
      <c r="G159" s="333">
        <f>IF(G$86=0,0,G$86/PPA!G$12*1000)</f>
        <v>24.350728325665674</v>
      </c>
      <c r="H159" s="333">
        <f>IF(H$86=0,0,H$86/PPA!H$12*1000)</f>
        <v>24.785125932625618</v>
      </c>
      <c r="I159" s="333">
        <f>IF(I$86=0,0,I$86/PPA!I$12*1000)</f>
        <v>24.097706855285494</v>
      </c>
      <c r="J159" s="333">
        <f>IF(J$86=0,0,J$86/PPA!J$12*1000)</f>
        <v>23.241528691992105</v>
      </c>
      <c r="K159" s="333">
        <f>IF(K$86=0,0,K$86/PPA!K$12*1000)</f>
        <v>23.221951693772848</v>
      </c>
      <c r="L159" s="333">
        <f>IF(L$86=0,0,L$86/PPA!L$12*1000)</f>
        <v>22.703565556598381</v>
      </c>
      <c r="M159" s="333">
        <f>IF(M$86=0,0,M$86/PPA!M$12*1000)</f>
        <v>22.525864185119037</v>
      </c>
      <c r="N159" s="333">
        <f>IF(N$86=0,0,N$86/PPA!N$12*1000)</f>
        <v>22.42089230167057</v>
      </c>
      <c r="O159" s="333">
        <f>IF(O$86=0,0,O$86/PPA!O$12*1000)</f>
        <v>22.643672674914633</v>
      </c>
      <c r="P159" s="333">
        <f>IF(P$86=0,0,P$86/PPA!P$12*1000)</f>
        <v>21.435744114643626</v>
      </c>
      <c r="Q159" s="333">
        <f>IF(Q$86=0,0,Q$86/PPA!Q$12*1000)</f>
        <v>22.060911397318399</v>
      </c>
      <c r="R159" s="333">
        <f>IF(R$86=0,0,R$86/PPA!R$12*1000)</f>
        <v>21.520332012962267</v>
      </c>
      <c r="S159" s="333">
        <f>IF(S$86=0,0,S$86/PPA!S$12*1000)</f>
        <v>20.145876770439127</v>
      </c>
      <c r="T159" s="333">
        <f>IF(T$86=0,0,T$86/PPA!T$12*1000)</f>
        <v>19.729463291884326</v>
      </c>
      <c r="U159" s="333">
        <f>IF(U$86=0,0,U$86/PPA!U$12*1000)</f>
        <v>19.12361408158058</v>
      </c>
      <c r="V159" s="333">
        <f>IF(V$86=0,0,V$86/PPA!V$12*1000)</f>
        <v>18.838470691548167</v>
      </c>
      <c r="W159" s="333">
        <f>IF(W$86=0,0,W$86/PPA!W$12*1000)</f>
        <v>17.675118707421802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11.016495704748326</v>
      </c>
      <c r="C160" s="333">
        <f>IF(C$87=0,0,C$87/PPA!C$12*1000)</f>
        <v>10.957121378229914</v>
      </c>
      <c r="D160" s="333">
        <f>IF(D$87=0,0,D$87/PPA!D$12*1000)</f>
        <v>11.305465682427664</v>
      </c>
      <c r="E160" s="333">
        <f>IF(E$87=0,0,E$87/PPA!E$12*1000)</f>
        <v>10.960177142062886</v>
      </c>
      <c r="F160" s="333">
        <f>IF(F$87=0,0,F$87/PPA!F$12*1000)</f>
        <v>10.923109648478802</v>
      </c>
      <c r="G160" s="333">
        <f>IF(G$87=0,0,G$87/PPA!G$12*1000)</f>
        <v>10.752209539418162</v>
      </c>
      <c r="H160" s="333">
        <f>IF(H$87=0,0,H$87/PPA!H$12*1000)</f>
        <v>10.944020397433938</v>
      </c>
      <c r="I160" s="333">
        <f>IF(I$87=0,0,I$87/PPA!I$12*1000)</f>
        <v>10.640486397871221</v>
      </c>
      <c r="J160" s="333">
        <f>IF(J$87=0,0,J$87/PPA!J$12*1000)</f>
        <v>10.262435815905594</v>
      </c>
      <c r="K160" s="333">
        <f>IF(K$87=0,0,K$87/PPA!K$12*1000)</f>
        <v>10.253791475408214</v>
      </c>
      <c r="L160" s="333">
        <f>IF(L$87=0,0,L$87/PPA!L$12*1000)</f>
        <v>10.024894980211617</v>
      </c>
      <c r="M160" s="333">
        <f>IF(M$87=0,0,M$87/PPA!M$12*1000)</f>
        <v>9.9464298782222826</v>
      </c>
      <c r="N160" s="333">
        <f>IF(N$87=0,0,N$87/PPA!N$12*1000)</f>
        <v>9.9000789160871765</v>
      </c>
      <c r="O160" s="333">
        <f>IF(O$87=0,0,O$87/PPA!O$12*1000)</f>
        <v>9.9984489205631881</v>
      </c>
      <c r="P160" s="333">
        <f>IF(P$87=0,0,P$87/PPA!P$12*1000)</f>
        <v>9.4650808498023533</v>
      </c>
      <c r="Q160" s="333">
        <f>IF(Q$87=0,0,Q$87/PPA!Q$12*1000)</f>
        <v>9.7411271975997966</v>
      </c>
      <c r="R160" s="333">
        <f>IF(R$87=0,0,R$87/PPA!R$12*1000)</f>
        <v>9.5024311415495823</v>
      </c>
      <c r="S160" s="333">
        <f>IF(S$87=0,0,S$87/PPA!S$12*1000)</f>
        <v>8.8955322195742497</v>
      </c>
      <c r="T160" s="333">
        <f>IF(T$87=0,0,T$87/PPA!T$12*1000)</f>
        <v>8.7116623608751933</v>
      </c>
      <c r="U160" s="333">
        <f>IF(U$87=0,0,U$87/PPA!U$12*1000)</f>
        <v>8.4441460233202754</v>
      </c>
      <c r="V160" s="333">
        <f>IF(V$87=0,0,V$87/PPA!V$12*1000)</f>
        <v>8.3182392562862422</v>
      </c>
      <c r="W160" s="333">
        <f>IF(W$87=0,0,W$87/PPA!W$12*1000)</f>
        <v>7.8045542389785485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36.051197618454843</v>
      </c>
      <c r="C161" s="334">
        <f>IF(C$88=0,0,C$88/PPA!C$12*1000)</f>
        <v>35.6801903098997</v>
      </c>
      <c r="D161" s="334">
        <f>IF(D$88=0,0,D$88/PPA!D$12*1000)</f>
        <v>36.449430996843383</v>
      </c>
      <c r="E161" s="334">
        <f>IF(E$88=0,0,E$88/PPA!E$12*1000)</f>
        <v>35.385811412552009</v>
      </c>
      <c r="F161" s="334">
        <f>IF(F$88=0,0,F$88/PPA!F$12*1000)</f>
        <v>35.551841273259036</v>
      </c>
      <c r="G161" s="334">
        <f>IF(G$88=0,0,G$88/PPA!G$12*1000)</f>
        <v>34.909733474947252</v>
      </c>
      <c r="H161" s="334">
        <f>IF(H$88=0,0,H$88/PPA!H$12*1000)</f>
        <v>35.077013949256809</v>
      </c>
      <c r="I161" s="334">
        <f>IF(I$88=0,0,I$88/PPA!I$12*1000)</f>
        <v>32.727638047853972</v>
      </c>
      <c r="J161" s="334">
        <f>IF(J$88=0,0,J$88/PPA!J$12*1000)</f>
        <v>30.844628061101851</v>
      </c>
      <c r="K161" s="334">
        <f>IF(K$88=0,0,K$88/PPA!K$12*1000)</f>
        <v>32.242857719347938</v>
      </c>
      <c r="L161" s="334">
        <f>IF(L$88=0,0,L$88/PPA!L$12*1000)</f>
        <v>33.224702658694554</v>
      </c>
      <c r="M161" s="334">
        <f>IF(M$88=0,0,M$88/PPA!M$12*1000)</f>
        <v>32.692301870298401</v>
      </c>
      <c r="N161" s="334">
        <f>IF(N$88=0,0,N$88/PPA!N$12*1000)</f>
        <v>32.576387258690232</v>
      </c>
      <c r="O161" s="334">
        <f>IF(O$88=0,0,O$88/PPA!O$12*1000)</f>
        <v>32.643099636832204</v>
      </c>
      <c r="P161" s="334">
        <f>IF(P$88=0,0,P$88/PPA!P$12*1000)</f>
        <v>30.036332487589391</v>
      </c>
      <c r="Q161" s="334">
        <f>IF(Q$88=0,0,Q$88/PPA!Q$12*1000)</f>
        <v>30.451054354454293</v>
      </c>
      <c r="R161" s="334">
        <f>IF(R$88=0,0,R$88/PPA!R$12*1000)</f>
        <v>29.943672749305296</v>
      </c>
      <c r="S161" s="334">
        <f>IF(S$88=0,0,S$88/PPA!S$12*1000)</f>
        <v>26.842745394523117</v>
      </c>
      <c r="T161" s="334">
        <f>IF(T$88=0,0,T$88/PPA!T$12*1000)</f>
        <v>26.604489319272581</v>
      </c>
      <c r="U161" s="334">
        <f>IF(U$88=0,0,U$88/PPA!U$12*1000)</f>
        <v>24.406381659317436</v>
      </c>
      <c r="V161" s="334">
        <f>IF(V$88=0,0,V$88/PPA!V$12*1000)</f>
        <v>24.421642938702291</v>
      </c>
      <c r="W161" s="334">
        <f>IF(W$88=0,0,W$88/PPA!W$12*1000)</f>
        <v>22.933584887751834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114.47811208764161</v>
      </c>
      <c r="C162" s="335">
        <f>IF(C$94=0,0,C$94/PPA!C$12*1000)</f>
        <v>114.03782907083109</v>
      </c>
      <c r="D162" s="335">
        <f>IF(D$94=0,0,D$94/PPA!D$12*1000)</f>
        <v>118.02836218635842</v>
      </c>
      <c r="E162" s="335">
        <f>IF(E$94=0,0,E$94/PPA!E$12*1000)</f>
        <v>114.37396190095777</v>
      </c>
      <c r="F162" s="335">
        <f>IF(F$94=0,0,F$94/PPA!F$12*1000)</f>
        <v>113.70144210264584</v>
      </c>
      <c r="G162" s="335">
        <f>IF(G$94=0,0,G$94/PPA!G$12*1000)</f>
        <v>112.00837216974359</v>
      </c>
      <c r="H162" s="335">
        <f>IF(H$94=0,0,H$94/PPA!H$12*1000)</f>
        <v>114.46199373410364</v>
      </c>
      <c r="I162" s="335">
        <f>IF(I$94=0,0,I$94/PPA!I$12*1000)</f>
        <v>112.66388347922998</v>
      </c>
      <c r="J162" s="335">
        <f>IF(J$94=0,0,J$94/PPA!J$12*1000)</f>
        <v>109.3812133202</v>
      </c>
      <c r="K162" s="335">
        <f>IF(K$94=0,0,K$94/PPA!K$12*1000)</f>
        <v>107.86486746226707</v>
      </c>
      <c r="L162" s="335">
        <f>IF(L$94=0,0,L$94/PPA!L$12*1000)</f>
        <v>103.75538263266002</v>
      </c>
      <c r="M162" s="335">
        <f>IF(M$94=0,0,M$94/PPA!M$12*1000)</f>
        <v>103.2156368914595</v>
      </c>
      <c r="N162" s="335">
        <f>IF(N$94=0,0,N$94/PPA!N$12*1000)</f>
        <v>102.69821232513561</v>
      </c>
      <c r="O162" s="335">
        <f>IF(O$94=0,0,O$94/PPA!O$12*1000)</f>
        <v>103.97562690589331</v>
      </c>
      <c r="P162" s="335">
        <f>IF(P$94=0,0,P$94/PPA!P$12*1000)</f>
        <v>99.294456977591622</v>
      </c>
      <c r="Q162" s="335">
        <f>IF(Q$94=0,0,Q$94/PPA!Q$12*1000)</f>
        <v>102.65163021194985</v>
      </c>
      <c r="R162" s="335">
        <f>IF(R$94=0,0,R$94/PPA!R$12*1000)</f>
        <v>99.897470805355042</v>
      </c>
      <c r="S162" s="335">
        <f>IF(S$94=0,0,S$94/PPA!S$12*1000)</f>
        <v>94.705736116292385</v>
      </c>
      <c r="T162" s="335">
        <f>IF(T$94=0,0,T$94/PPA!T$12*1000)</f>
        <v>92.431595904489342</v>
      </c>
      <c r="U162" s="335">
        <f>IF(U$94=0,0,U$94/PPA!U$12*1000)</f>
        <v>90.974362455382277</v>
      </c>
      <c r="V162" s="335">
        <f>IF(V$94=0,0,V$94/PPA!V$12*1000)</f>
        <v>89.238712112434087</v>
      </c>
      <c r="W162" s="335">
        <f>IF(W$94=0,0,W$94/PPA!W$12*1000)</f>
        <v>83.707782171731907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NL: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23.615472155854128</v>
      </c>
      <c r="C5" s="225">
        <v>22.626833831678269</v>
      </c>
      <c r="D5" s="225">
        <v>21.106939392042658</v>
      </c>
      <c r="E5" s="225">
        <v>21.503501540377201</v>
      </c>
      <c r="F5" s="225">
        <v>20.618186265304441</v>
      </c>
      <c r="G5" s="225">
        <v>19.952322980842911</v>
      </c>
      <c r="H5" s="225">
        <v>27.987325747942261</v>
      </c>
      <c r="I5" s="225">
        <v>22.14507001015928</v>
      </c>
      <c r="J5" s="225">
        <v>22.692450894647688</v>
      </c>
      <c r="K5" s="225">
        <v>11.05328245455037</v>
      </c>
      <c r="L5" s="225">
        <v>14.301050998118621</v>
      </c>
      <c r="M5" s="225">
        <v>4.9734946790116652</v>
      </c>
      <c r="N5" s="225">
        <v>5.7376381639633429</v>
      </c>
      <c r="O5" s="225">
        <v>6.1687087332048716</v>
      </c>
      <c r="P5" s="225">
        <v>5.8837313707617946</v>
      </c>
      <c r="Q5" s="225">
        <v>6.1637805784802771</v>
      </c>
      <c r="R5" s="225">
        <v>4.1538162413899986</v>
      </c>
      <c r="S5" s="225">
        <v>4.9657071983328533</v>
      </c>
      <c r="T5" s="225">
        <v>4.6774623361463856</v>
      </c>
      <c r="U5" s="225">
        <v>4.2578164937260228</v>
      </c>
      <c r="V5" s="225">
        <v>4.6392868782646106</v>
      </c>
      <c r="W5" s="225">
        <v>4.1606346827472498</v>
      </c>
      <c r="DA5" s="89" t="s">
        <v>1943</v>
      </c>
    </row>
    <row r="6" spans="1:105" ht="12" customHeight="1" x14ac:dyDescent="0.25">
      <c r="A6" s="55" t="s">
        <v>92</v>
      </c>
      <c r="B6" s="261">
        <v>8.3035375300554964E-2</v>
      </c>
      <c r="C6" s="261">
        <v>7.9580737343218799E-2</v>
      </c>
      <c r="D6" s="261">
        <v>7.4275465118743764E-2</v>
      </c>
      <c r="E6" s="261">
        <v>7.5666209304411633E-2</v>
      </c>
      <c r="F6" s="261">
        <v>7.2511904338305511E-2</v>
      </c>
      <c r="G6" s="261">
        <v>7.0179455700395452E-2</v>
      </c>
      <c r="H6" s="261">
        <v>9.8116808063336988E-2</v>
      </c>
      <c r="I6" s="261">
        <v>7.7952258684968023E-2</v>
      </c>
      <c r="J6" s="261">
        <v>8.042602375455124E-2</v>
      </c>
      <c r="K6" s="261">
        <v>3.8980830013012467E-2</v>
      </c>
      <c r="L6" s="261">
        <v>5.0247572664912248E-2</v>
      </c>
      <c r="M6" s="261">
        <v>1.7482429257833849E-2</v>
      </c>
      <c r="N6" s="261">
        <v>2.0166458392525139E-2</v>
      </c>
      <c r="O6" s="261">
        <v>2.1690669881253569E-2</v>
      </c>
      <c r="P6" s="261">
        <v>2.072141930257802E-2</v>
      </c>
      <c r="Q6" s="261">
        <v>2.1727017807051229E-2</v>
      </c>
      <c r="R6" s="261">
        <v>1.4635755860144151E-2</v>
      </c>
      <c r="S6" s="261">
        <v>1.754002105004469E-2</v>
      </c>
      <c r="T6" s="261">
        <v>1.650983994187771E-2</v>
      </c>
      <c r="U6" s="261">
        <v>1.5084996872257801E-2</v>
      </c>
      <c r="V6" s="261">
        <v>1.6416929333907981E-2</v>
      </c>
      <c r="W6" s="261">
        <v>1.4716757427555171E-2</v>
      </c>
      <c r="DA6" s="67" t="s">
        <v>1944</v>
      </c>
    </row>
    <row r="7" spans="1:105" ht="12" customHeight="1" x14ac:dyDescent="0.25">
      <c r="A7" s="202" t="s">
        <v>93</v>
      </c>
      <c r="B7" s="226">
        <v>3.0210971435035129E-2</v>
      </c>
      <c r="C7" s="226">
        <v>2.8954061735166851E-2</v>
      </c>
      <c r="D7" s="226">
        <v>2.7023831070843839E-2</v>
      </c>
      <c r="E7" s="226">
        <v>2.7529829059226182E-2</v>
      </c>
      <c r="F7" s="226">
        <v>2.6382190274148221E-2</v>
      </c>
      <c r="G7" s="226">
        <v>2.5533569563775921E-2</v>
      </c>
      <c r="H7" s="226">
        <v>3.6375031741956117E-2</v>
      </c>
      <c r="I7" s="226">
        <v>2.8604275635539619E-2</v>
      </c>
      <c r="J7" s="226">
        <v>2.9261604436512569E-2</v>
      </c>
      <c r="K7" s="226">
        <v>1.418249436188446E-2</v>
      </c>
      <c r="L7" s="226">
        <v>1.8281701948896611E-2</v>
      </c>
      <c r="M7" s="226">
        <v>6.3606766274218393E-3</v>
      </c>
      <c r="N7" s="226">
        <v>7.3372137626543524E-3</v>
      </c>
      <c r="O7" s="226">
        <v>7.8917714988029786E-3</v>
      </c>
      <c r="P7" s="226">
        <v>7.5391265996889653E-3</v>
      </c>
      <c r="Q7" s="226">
        <v>7.9049960569388469E-3</v>
      </c>
      <c r="R7" s="226">
        <v>5.3249642170041227E-3</v>
      </c>
      <c r="S7" s="226">
        <v>6.3816303954162251E-3</v>
      </c>
      <c r="T7" s="226">
        <v>6.006816987045473E-3</v>
      </c>
      <c r="U7" s="226">
        <v>5.4884127151326161E-3</v>
      </c>
      <c r="V7" s="226">
        <v>5.9730130846336951E-3</v>
      </c>
      <c r="W7" s="226">
        <v>5.3544352229505576E-3</v>
      </c>
      <c r="DA7" s="174" t="s">
        <v>1945</v>
      </c>
    </row>
    <row r="8" spans="1:105" ht="12" customHeight="1" x14ac:dyDescent="0.25">
      <c r="A8" s="202" t="s">
        <v>94</v>
      </c>
      <c r="B8" s="226">
        <v>0.94952313832938473</v>
      </c>
      <c r="C8" s="226">
        <v>0.91001878656161794</v>
      </c>
      <c r="D8" s="226">
        <v>0.84935212835670737</v>
      </c>
      <c r="E8" s="226">
        <v>0.86525551626829156</v>
      </c>
      <c r="F8" s="226">
        <v>0.82918552152419567</v>
      </c>
      <c r="G8" s="226">
        <v>0.80251358871671352</v>
      </c>
      <c r="H8" s="226">
        <v>1.1188318239388859</v>
      </c>
      <c r="I8" s="226">
        <v>0.88669047628139663</v>
      </c>
      <c r="J8" s="226">
        <v>0.91339492352298146</v>
      </c>
      <c r="K8" s="226">
        <v>0.44546406694787333</v>
      </c>
      <c r="L8" s="226">
        <v>0.57458923642514581</v>
      </c>
      <c r="M8" s="226">
        <v>0.1999144465167354</v>
      </c>
      <c r="N8" s="226">
        <v>0.23060675998090471</v>
      </c>
      <c r="O8" s="226">
        <v>0.24803636839799889</v>
      </c>
      <c r="P8" s="226">
        <v>0.2369528290274551</v>
      </c>
      <c r="Q8" s="226">
        <v>0.24845201289229099</v>
      </c>
      <c r="R8" s="226">
        <v>0.16736226922375191</v>
      </c>
      <c r="S8" s="226">
        <v>0.20057301810847111</v>
      </c>
      <c r="T8" s="226">
        <v>0.18879272813767581</v>
      </c>
      <c r="U8" s="226">
        <v>0.1724994138942543</v>
      </c>
      <c r="V8" s="226">
        <v>0.1877302800937645</v>
      </c>
      <c r="W8" s="226">
        <v>0.16828853543522271</v>
      </c>
      <c r="DA8" s="174" t="s">
        <v>1946</v>
      </c>
    </row>
    <row r="9" spans="1:105" ht="12" customHeight="1" x14ac:dyDescent="0.25">
      <c r="A9" s="202" t="s">
        <v>95</v>
      </c>
      <c r="B9" s="226">
        <v>0.33329571612085312</v>
      </c>
      <c r="C9" s="226">
        <v>0.31942914385859761</v>
      </c>
      <c r="D9" s="226">
        <v>0.29813431019436459</v>
      </c>
      <c r="E9" s="226">
        <v>0.30371661866982219</v>
      </c>
      <c r="F9" s="226">
        <v>0.29105555308498487</v>
      </c>
      <c r="G9" s="226">
        <v>0.28169333684553899</v>
      </c>
      <c r="H9" s="226">
        <v>0.40129931867382629</v>
      </c>
      <c r="I9" s="226">
        <v>0.31557020774940719</v>
      </c>
      <c r="J9" s="226">
        <v>0.32282203922123698</v>
      </c>
      <c r="K9" s="226">
        <v>0.15646516448135331</v>
      </c>
      <c r="L9" s="226">
        <v>0.2016887459599957</v>
      </c>
      <c r="M9" s="226">
        <v>7.0172727683004033E-2</v>
      </c>
      <c r="N9" s="226">
        <v>8.0946152976719643E-2</v>
      </c>
      <c r="O9" s="226">
        <v>8.7064185897225754E-2</v>
      </c>
      <c r="P9" s="226">
        <v>8.3173710728649486E-2</v>
      </c>
      <c r="Q9" s="226">
        <v>8.7210082846741407E-2</v>
      </c>
      <c r="R9" s="226">
        <v>5.8746464536592657E-2</v>
      </c>
      <c r="S9" s="226">
        <v>7.0403895393851612E-2</v>
      </c>
      <c r="T9" s="226">
        <v>6.626885115592436E-2</v>
      </c>
      <c r="U9" s="226">
        <v>6.0549673160643698E-2</v>
      </c>
      <c r="V9" s="226">
        <v>6.5895917240633317E-2</v>
      </c>
      <c r="W9" s="226">
        <v>5.9071596750657401E-2</v>
      </c>
      <c r="DA9" s="174" t="s">
        <v>1947</v>
      </c>
    </row>
    <row r="10" spans="1:105" ht="12" customHeight="1" x14ac:dyDescent="0.25">
      <c r="A10" s="56" t="s">
        <v>96</v>
      </c>
      <c r="B10" s="262">
        <v>0.31499715733014849</v>
      </c>
      <c r="C10" s="262">
        <v>0.30279410619828062</v>
      </c>
      <c r="D10" s="262">
        <v>0.28373500910812122</v>
      </c>
      <c r="E10" s="262">
        <v>0.2901470665438608</v>
      </c>
      <c r="F10" s="262">
        <v>0.27712072048543368</v>
      </c>
      <c r="G10" s="262">
        <v>0.26677466774812042</v>
      </c>
      <c r="H10" s="262">
        <v>0.38376680864355872</v>
      </c>
      <c r="I10" s="262">
        <v>0.31359842731449677</v>
      </c>
      <c r="J10" s="262">
        <v>0.33513361162512828</v>
      </c>
      <c r="K10" s="262">
        <v>0.15178096764471399</v>
      </c>
      <c r="L10" s="262">
        <v>0.18916203346600091</v>
      </c>
      <c r="M10" s="262">
        <v>6.6242970530082629E-2</v>
      </c>
      <c r="N10" s="262">
        <v>7.633589153708277E-2</v>
      </c>
      <c r="O10" s="262">
        <v>8.2455919482037232E-2</v>
      </c>
      <c r="P10" s="262">
        <v>7.9600856092008523E-2</v>
      </c>
      <c r="Q10" s="262">
        <v>8.2723863082503457E-2</v>
      </c>
      <c r="R10" s="262">
        <v>5.572439301410885E-2</v>
      </c>
      <c r="S10" s="262">
        <v>6.7995143408531675E-2</v>
      </c>
      <c r="T10" s="262">
        <v>6.3590971941477933E-2</v>
      </c>
      <c r="U10" s="262">
        <v>6.0330040302131648E-2</v>
      </c>
      <c r="V10" s="262">
        <v>6.4644278941751995E-2</v>
      </c>
      <c r="W10" s="262">
        <v>5.6445557009406483E-2</v>
      </c>
      <c r="DA10" s="68" t="s">
        <v>1948</v>
      </c>
    </row>
    <row r="11" spans="1:105" ht="12" customHeight="1" x14ac:dyDescent="0.25">
      <c r="A11" s="37" t="s">
        <v>160</v>
      </c>
      <c r="B11" s="228">
        <v>2.8454810504312028E-4</v>
      </c>
      <c r="C11" s="228">
        <v>2.8477433323378552E-4</v>
      </c>
      <c r="D11" s="228">
        <v>2.4714440248059852E-4</v>
      </c>
      <c r="E11" s="228">
        <v>2.6549528891945361E-4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2.5109104203104698E-5</v>
      </c>
      <c r="R11" s="228">
        <v>1.4295812595866979E-5</v>
      </c>
      <c r="S11" s="228">
        <v>2.1541009985846781E-5</v>
      </c>
      <c r="T11" s="228">
        <v>2.6755488044636849E-5</v>
      </c>
      <c r="U11" s="228">
        <v>2.7376871703946141E-5</v>
      </c>
      <c r="V11" s="228">
        <v>2.1398699287817601E-5</v>
      </c>
      <c r="W11" s="228">
        <v>1.186755964039583E-5</v>
      </c>
      <c r="DA11" s="69" t="s">
        <v>1949</v>
      </c>
    </row>
    <row r="12" spans="1:105" ht="12" customHeight="1" x14ac:dyDescent="0.25">
      <c r="A12" s="37" t="s">
        <v>162</v>
      </c>
      <c r="B12" s="228">
        <v>0.1518413195870302</v>
      </c>
      <c r="C12" s="228">
        <v>0.14323084776312059</v>
      </c>
      <c r="D12" s="228">
        <v>0.13100011715092169</v>
      </c>
      <c r="E12" s="228">
        <v>0.13081697272140869</v>
      </c>
      <c r="F12" s="228">
        <v>0.12771982542669291</v>
      </c>
      <c r="G12" s="228">
        <v>0.12730268668042249</v>
      </c>
      <c r="H12" s="228">
        <v>0.1726525650620514</v>
      </c>
      <c r="I12" s="228">
        <v>0.113728616142696</v>
      </c>
      <c r="J12" s="228">
        <v>9.6889898503331684E-2</v>
      </c>
      <c r="K12" s="228">
        <v>6.2790754262348356E-2</v>
      </c>
      <c r="L12" s="228">
        <v>9.6096116432880532E-2</v>
      </c>
      <c r="M12" s="228">
        <v>3.2179714451112652E-2</v>
      </c>
      <c r="N12" s="228">
        <v>3.7333614148974043E-2</v>
      </c>
      <c r="O12" s="228">
        <v>3.9263940783028729E-2</v>
      </c>
      <c r="P12" s="228">
        <v>3.5569441410144717E-2</v>
      </c>
      <c r="Q12" s="228">
        <v>3.8632746963603963E-2</v>
      </c>
      <c r="R12" s="228">
        <v>2.6165984834767859E-2</v>
      </c>
      <c r="S12" s="228">
        <v>2.822127829484768E-2</v>
      </c>
      <c r="T12" s="228">
        <v>2.750093053396227E-2</v>
      </c>
      <c r="U12" s="228">
        <v>2.070722912639111E-2</v>
      </c>
      <c r="V12" s="228">
        <v>2.4261892633994649E-2</v>
      </c>
      <c r="W12" s="228">
        <v>2.4027124342510892E-2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0.16287128963807529</v>
      </c>
      <c r="C15" s="228">
        <v>0.15927848410192619</v>
      </c>
      <c r="D15" s="228">
        <v>0.15248774755471889</v>
      </c>
      <c r="E15" s="228">
        <v>0.15906459853353261</v>
      </c>
      <c r="F15" s="228">
        <v>0.1494008950587408</v>
      </c>
      <c r="G15" s="228">
        <v>0.13947198106769801</v>
      </c>
      <c r="H15" s="228">
        <v>0.21111424358150729</v>
      </c>
      <c r="I15" s="228">
        <v>0.1998698111718008</v>
      </c>
      <c r="J15" s="228">
        <v>0.2382437131217966</v>
      </c>
      <c r="K15" s="228">
        <v>8.8990213382365665E-2</v>
      </c>
      <c r="L15" s="228">
        <v>9.306591703312031E-2</v>
      </c>
      <c r="M15" s="228">
        <v>3.4063256078969983E-2</v>
      </c>
      <c r="N15" s="228">
        <v>3.9002277388108728E-2</v>
      </c>
      <c r="O15" s="228">
        <v>4.3191978699008503E-2</v>
      </c>
      <c r="P15" s="228">
        <v>4.4031414681863799E-2</v>
      </c>
      <c r="Q15" s="228">
        <v>4.4066007014696387E-2</v>
      </c>
      <c r="R15" s="228">
        <v>2.9544112366745132E-2</v>
      </c>
      <c r="S15" s="228">
        <v>3.9752324103698153E-2</v>
      </c>
      <c r="T15" s="228">
        <v>3.6063285919471028E-2</v>
      </c>
      <c r="U15" s="228">
        <v>3.95954343040366E-2</v>
      </c>
      <c r="V15" s="228">
        <v>4.0360987608469533E-2</v>
      </c>
      <c r="W15" s="228">
        <v>3.2406565107255189E-2</v>
      </c>
      <c r="DA15" s="69" t="s">
        <v>1953</v>
      </c>
    </row>
    <row r="16" spans="1:105" ht="12" customHeight="1" x14ac:dyDescent="0.25">
      <c r="A16" s="57" t="s">
        <v>1855</v>
      </c>
      <c r="B16" s="263">
        <v>0.67908348889671444</v>
      </c>
      <c r="C16" s="263">
        <v>0.6557334528863249</v>
      </c>
      <c r="D16" s="263">
        <v>0.62097032285223308</v>
      </c>
      <c r="E16" s="263">
        <v>0.63233121628231392</v>
      </c>
      <c r="F16" s="263">
        <v>0.5987242955593558</v>
      </c>
      <c r="G16" s="263">
        <v>0.58031646045129304</v>
      </c>
      <c r="H16" s="263">
        <v>0.82820905415288637</v>
      </c>
      <c r="I16" s="263">
        <v>0.70738713071371428</v>
      </c>
      <c r="J16" s="263">
        <v>0.77237931453780828</v>
      </c>
      <c r="K16" s="263">
        <v>0.33944215999368721</v>
      </c>
      <c r="L16" s="263">
        <v>0.40321492162517758</v>
      </c>
      <c r="M16" s="263">
        <v>0.14206164471052471</v>
      </c>
      <c r="N16" s="263">
        <v>0.16358346082617881</v>
      </c>
      <c r="O16" s="263">
        <v>0.17802528193282999</v>
      </c>
      <c r="P16" s="263">
        <v>0.17721522370940471</v>
      </c>
      <c r="Q16" s="263">
        <v>0.18866054701371779</v>
      </c>
      <c r="R16" s="263">
        <v>0.1258400932835024</v>
      </c>
      <c r="S16" s="263">
        <v>0.16043841177025889</v>
      </c>
      <c r="T16" s="263">
        <v>0.14833469499314819</v>
      </c>
      <c r="U16" s="263">
        <v>0.1479904276751848</v>
      </c>
      <c r="V16" s="263">
        <v>0.15657521926837631</v>
      </c>
      <c r="W16" s="263">
        <v>0.13810741741067631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19.725186703672271</v>
      </c>
      <c r="C17" s="296">
        <f t="shared" si="0"/>
        <v>18.881765686910111</v>
      </c>
      <c r="D17" s="296">
        <f t="shared" si="0"/>
        <v>17.581684484918455</v>
      </c>
      <c r="E17" s="296">
        <f t="shared" si="0"/>
        <v>17.911994291155775</v>
      </c>
      <c r="F17" s="296">
        <f t="shared" si="0"/>
        <v>17.200585161120756</v>
      </c>
      <c r="G17" s="296">
        <f t="shared" si="0"/>
        <v>16.643355088175777</v>
      </c>
      <c r="H17" s="296">
        <f t="shared" si="0"/>
        <v>23.256441079331371</v>
      </c>
      <c r="I17" s="296">
        <f t="shared" si="0"/>
        <v>18.239192245205214</v>
      </c>
      <c r="J17" s="296">
        <f t="shared" si="0"/>
        <v>18.532797224576434</v>
      </c>
      <c r="K17" s="296">
        <f t="shared" si="0"/>
        <v>9.1571169572620903</v>
      </c>
      <c r="L17" s="296">
        <f t="shared" si="0"/>
        <v>11.973138792999897</v>
      </c>
      <c r="M17" s="296">
        <f t="shared" si="0"/>
        <v>4.1574363686960423</v>
      </c>
      <c r="N17" s="296">
        <f t="shared" si="0"/>
        <v>4.7972957195953967</v>
      </c>
      <c r="O17" s="296">
        <f t="shared" si="0"/>
        <v>5.1502751068851538</v>
      </c>
      <c r="P17" s="296">
        <f t="shared" si="0"/>
        <v>4.887048247386347</v>
      </c>
      <c r="Q17" s="296">
        <f t="shared" si="0"/>
        <v>5.1103386371102992</v>
      </c>
      <c r="R17" s="296">
        <f t="shared" si="0"/>
        <v>3.4481933486606708</v>
      </c>
      <c r="S17" s="296">
        <f t="shared" si="0"/>
        <v>4.0879561892801837</v>
      </c>
      <c r="T17" s="296">
        <f t="shared" si="0"/>
        <v>3.8602774418314292</v>
      </c>
      <c r="U17" s="296">
        <f t="shared" si="0"/>
        <v>3.468953046850312</v>
      </c>
      <c r="V17" s="296">
        <f t="shared" si="0"/>
        <v>3.7961663949322082</v>
      </c>
      <c r="W17" s="296">
        <f t="shared" si="0"/>
        <v>3.4135621138484979</v>
      </c>
      <c r="DA17" s="70"/>
    </row>
    <row r="18" spans="1:105" ht="12" customHeight="1" x14ac:dyDescent="0.25">
      <c r="A18" s="60" t="s">
        <v>1858</v>
      </c>
      <c r="B18" s="331">
        <v>13.358778995265601</v>
      </c>
      <c r="C18" s="331">
        <v>12.73426456610084</v>
      </c>
      <c r="D18" s="331">
        <v>11.760087708178791</v>
      </c>
      <c r="E18" s="331">
        <v>11.98388913850911</v>
      </c>
      <c r="F18" s="331">
        <v>11.58754489025182</v>
      </c>
      <c r="G18" s="331">
        <v>11.20288827144493</v>
      </c>
      <c r="H18" s="331">
        <v>15.491981196648091</v>
      </c>
      <c r="I18" s="331">
        <v>11.607437894764169</v>
      </c>
      <c r="J18" s="331">
        <v>11.29174115078451</v>
      </c>
      <c r="K18" s="331">
        <v>5.9748467073212872</v>
      </c>
      <c r="L18" s="331">
        <v>8.1929989027638737</v>
      </c>
      <c r="M18" s="331">
        <v>2.825608449534879</v>
      </c>
      <c r="N18" s="331">
        <v>3.2637007743499762</v>
      </c>
      <c r="O18" s="331">
        <v>3.4812880887648801</v>
      </c>
      <c r="P18" s="331">
        <v>3.2256555251106849</v>
      </c>
      <c r="Q18" s="331">
        <v>3.3416460088567028</v>
      </c>
      <c r="R18" s="331">
        <v>2.2684424741278408</v>
      </c>
      <c r="S18" s="331">
        <v>2.583846078934013</v>
      </c>
      <c r="T18" s="331">
        <v>2.46963967627067</v>
      </c>
      <c r="U18" s="331">
        <v>2.0815427873954611</v>
      </c>
      <c r="V18" s="331">
        <v>2.328273714291186</v>
      </c>
      <c r="W18" s="331">
        <v>2.1188050756234129</v>
      </c>
      <c r="DA18" s="72" t="s">
        <v>1955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2.1048937206144959E-2</v>
      </c>
      <c r="C21" s="231">
        <v>2.1240456442814339E-2</v>
      </c>
      <c r="D21" s="231">
        <v>1.8885589409037999E-2</v>
      </c>
      <c r="E21" s="231">
        <v>1.9865398031970169E-2</v>
      </c>
      <c r="F21" s="231">
        <v>0</v>
      </c>
      <c r="G21" s="231">
        <v>0</v>
      </c>
      <c r="H21" s="231">
        <v>2.6674628214416109E-2</v>
      </c>
      <c r="I21" s="231">
        <v>2.1255961173623911E-2</v>
      </c>
      <c r="J21" s="231">
        <v>2.2602599718020248E-2</v>
      </c>
      <c r="K21" s="231">
        <v>0</v>
      </c>
      <c r="L21" s="231">
        <v>0</v>
      </c>
      <c r="M21" s="231">
        <v>6.5735600630739037E-3</v>
      </c>
      <c r="N21" s="231">
        <v>0</v>
      </c>
      <c r="O21" s="231">
        <v>0</v>
      </c>
      <c r="P21" s="231">
        <v>0</v>
      </c>
      <c r="Q21" s="231">
        <v>3.8514993034955329E-3</v>
      </c>
      <c r="R21" s="231">
        <v>3.1628498932209479E-3</v>
      </c>
      <c r="S21" s="231">
        <v>3.559334103549553E-3</v>
      </c>
      <c r="T21" s="231">
        <v>2.699335610413744E-3</v>
      </c>
      <c r="U21" s="231">
        <v>2.6884801259947572E-3</v>
      </c>
      <c r="V21" s="231">
        <v>2.1114582330451909E-3</v>
      </c>
      <c r="W21" s="231">
        <v>3.2437076942569269E-3</v>
      </c>
      <c r="DA21" s="73" t="s">
        <v>1958</v>
      </c>
    </row>
    <row r="22" spans="1:105" ht="12" customHeight="1" x14ac:dyDescent="0.25">
      <c r="A22" s="64" t="s">
        <v>160</v>
      </c>
      <c r="B22" s="231">
        <v>1.8805092275758949E-2</v>
      </c>
      <c r="C22" s="231">
        <v>1.8986906945445411E-2</v>
      </c>
      <c r="D22" s="231">
        <v>1.6906044247032612E-2</v>
      </c>
      <c r="E22" s="231">
        <v>1.7768477237260171E-2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2.0133067243494041E-3</v>
      </c>
      <c r="R22" s="231">
        <v>1.1422389327357229E-3</v>
      </c>
      <c r="S22" s="231">
        <v>1.835180048122593E-3</v>
      </c>
      <c r="T22" s="231">
        <v>2.2238830974956052E-3</v>
      </c>
      <c r="U22" s="231">
        <v>2.5084892874757611E-3</v>
      </c>
      <c r="V22" s="231">
        <v>1.8748105777271679E-3</v>
      </c>
      <c r="W22" s="231">
        <v>1.0785096145123471E-3</v>
      </c>
      <c r="DA22" s="73" t="s">
        <v>1959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9.5886623935046291</v>
      </c>
      <c r="C25" s="231">
        <v>9.1251125149904944</v>
      </c>
      <c r="D25" s="231">
        <v>8.562709179792332</v>
      </c>
      <c r="E25" s="231">
        <v>8.3657671670960898</v>
      </c>
      <c r="F25" s="231">
        <v>7.9516781803869581</v>
      </c>
      <c r="G25" s="231">
        <v>8.2341757702366145</v>
      </c>
      <c r="H25" s="231">
        <v>11.39319250968955</v>
      </c>
      <c r="I25" s="231">
        <v>8.3485698769448522</v>
      </c>
      <c r="J25" s="231">
        <v>7.7734159351349739</v>
      </c>
      <c r="K25" s="231">
        <v>4.2902560992435639</v>
      </c>
      <c r="L25" s="231">
        <v>5.9421883099187482</v>
      </c>
      <c r="M25" s="231">
        <v>1.9503910531935731</v>
      </c>
      <c r="N25" s="231">
        <v>2.2677219075662109</v>
      </c>
      <c r="O25" s="231">
        <v>2.4233338791353511</v>
      </c>
      <c r="P25" s="231">
        <v>2.40574408634272</v>
      </c>
      <c r="Q25" s="231">
        <v>2.95993791654662</v>
      </c>
      <c r="R25" s="231">
        <v>1.997714791524434</v>
      </c>
      <c r="S25" s="231">
        <v>2.2974051261496569</v>
      </c>
      <c r="T25" s="231">
        <v>2.1842118210373771</v>
      </c>
      <c r="U25" s="231">
        <v>1.813003766761051</v>
      </c>
      <c r="V25" s="231">
        <v>2.0311546124832049</v>
      </c>
      <c r="W25" s="231">
        <v>2.0864725787191669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2.8384901608621699E-3</v>
      </c>
      <c r="R27" s="231">
        <v>1.358448647923933E-3</v>
      </c>
      <c r="S27" s="231">
        <v>2.228532629797276E-3</v>
      </c>
      <c r="T27" s="231">
        <v>1.94793878373887E-3</v>
      </c>
      <c r="U27" s="231">
        <v>3.464641234558326E-3</v>
      </c>
      <c r="V27" s="231">
        <v>4.4101741126513702E-3</v>
      </c>
      <c r="W27" s="231">
        <v>5.6710997033241834E-3</v>
      </c>
      <c r="DA27" s="73" t="s">
        <v>1964</v>
      </c>
    </row>
    <row r="28" spans="1:105" ht="12" customHeight="1" x14ac:dyDescent="0.25">
      <c r="A28" s="64" t="s">
        <v>79</v>
      </c>
      <c r="B28" s="231">
        <v>3.7302625722790639</v>
      </c>
      <c r="C28" s="231">
        <v>3.5689246877220899</v>
      </c>
      <c r="D28" s="231">
        <v>3.1615868947303909</v>
      </c>
      <c r="E28" s="231">
        <v>3.5804880961437919</v>
      </c>
      <c r="F28" s="231">
        <v>3.6358667098648638</v>
      </c>
      <c r="G28" s="231">
        <v>2.9687125012083109</v>
      </c>
      <c r="H28" s="231">
        <v>4.072114058744126</v>
      </c>
      <c r="I28" s="231">
        <v>3.2376120566456912</v>
      </c>
      <c r="J28" s="231">
        <v>3.4957226159315189</v>
      </c>
      <c r="K28" s="231">
        <v>1.684590608077724</v>
      </c>
      <c r="L28" s="231">
        <v>2.250810592845125</v>
      </c>
      <c r="M28" s="231">
        <v>0.86864383627823161</v>
      </c>
      <c r="N28" s="231">
        <v>0.99597886678376435</v>
      </c>
      <c r="O28" s="231">
        <v>1.057954209629528</v>
      </c>
      <c r="P28" s="231">
        <v>0.81991143876796502</v>
      </c>
      <c r="Q28" s="231">
        <v>0.37300479612137621</v>
      </c>
      <c r="R28" s="231">
        <v>0.26506414512952609</v>
      </c>
      <c r="S28" s="231">
        <v>0.27881790600288642</v>
      </c>
      <c r="T28" s="231">
        <v>0.27855669774164499</v>
      </c>
      <c r="U28" s="231">
        <v>0.25987740998638109</v>
      </c>
      <c r="V28" s="231">
        <v>0.28872265888455639</v>
      </c>
      <c r="W28" s="231">
        <v>2.2339179892152169E-2</v>
      </c>
      <c r="DA28" s="73" t="s">
        <v>1965</v>
      </c>
    </row>
    <row r="29" spans="1:105" ht="12" customHeight="1" x14ac:dyDescent="0.25">
      <c r="A29" s="60" t="s">
        <v>1870</v>
      </c>
      <c r="B29" s="264">
        <v>6.366407708406669</v>
      </c>
      <c r="C29" s="264">
        <v>6.1475011208092702</v>
      </c>
      <c r="D29" s="264">
        <v>5.8215967767396632</v>
      </c>
      <c r="E29" s="264">
        <v>5.9281051526466664</v>
      </c>
      <c r="F29" s="264">
        <v>5.6130402708689369</v>
      </c>
      <c r="G29" s="264">
        <v>5.4404668167308481</v>
      </c>
      <c r="H29" s="264">
        <v>7.7644598826832789</v>
      </c>
      <c r="I29" s="264">
        <v>6.6317543504410432</v>
      </c>
      <c r="J29" s="264">
        <v>7.2410560737919241</v>
      </c>
      <c r="K29" s="264">
        <v>3.1822702499408031</v>
      </c>
      <c r="L29" s="264">
        <v>3.7801398902360241</v>
      </c>
      <c r="M29" s="264">
        <v>1.3318279191611631</v>
      </c>
      <c r="N29" s="264">
        <v>1.5335949452454209</v>
      </c>
      <c r="O29" s="264">
        <v>1.6689870181202739</v>
      </c>
      <c r="P29" s="264">
        <v>1.6613927222756619</v>
      </c>
      <c r="Q29" s="264">
        <v>1.768692628253596</v>
      </c>
      <c r="R29" s="264">
        <v>1.17975087453283</v>
      </c>
      <c r="S29" s="264">
        <v>1.5041101103461709</v>
      </c>
      <c r="T29" s="264">
        <v>1.3906377655607589</v>
      </c>
      <c r="U29" s="264">
        <v>1.387410259454851</v>
      </c>
      <c r="V29" s="264">
        <v>1.467892680641022</v>
      </c>
      <c r="W29" s="264">
        <v>1.294757038225085</v>
      </c>
      <c r="DA29" s="72" t="s">
        <v>1966</v>
      </c>
    </row>
    <row r="30" spans="1:105" ht="12" customHeight="1" x14ac:dyDescent="0.25">
      <c r="A30" s="132" t="s">
        <v>1872</v>
      </c>
      <c r="B30" s="318">
        <v>1.500139604769174</v>
      </c>
      <c r="C30" s="318">
        <v>1.4485578561849439</v>
      </c>
      <c r="D30" s="318">
        <v>1.37176384042319</v>
      </c>
      <c r="E30" s="318">
        <v>1.396860793093494</v>
      </c>
      <c r="F30" s="318">
        <v>1.322620918917264</v>
      </c>
      <c r="G30" s="318">
        <v>1.2819568136412991</v>
      </c>
      <c r="H30" s="318">
        <v>1.8642858233964399</v>
      </c>
      <c r="I30" s="318">
        <v>1.576074988574544</v>
      </c>
      <c r="J30" s="318">
        <v>1.7062361529730301</v>
      </c>
      <c r="K30" s="318">
        <v>0.74984981384575133</v>
      </c>
      <c r="L30" s="318">
        <v>0.89072799302859651</v>
      </c>
      <c r="M30" s="318">
        <v>0.31382341499002148</v>
      </c>
      <c r="N30" s="318">
        <v>0.3613665068918816</v>
      </c>
      <c r="O30" s="318">
        <v>0.39326942922957042</v>
      </c>
      <c r="P30" s="318">
        <v>0.39147995791566259</v>
      </c>
      <c r="Q30" s="318">
        <v>0.41676342167073432</v>
      </c>
      <c r="R30" s="318">
        <v>0.27798895259422451</v>
      </c>
      <c r="S30" s="318">
        <v>0.35441888892609558</v>
      </c>
      <c r="T30" s="318">
        <v>0.32768099115780752</v>
      </c>
      <c r="U30" s="318">
        <v>0.32692048225610582</v>
      </c>
      <c r="V30" s="318">
        <v>0.34588484536933528</v>
      </c>
      <c r="W30" s="318">
        <v>0.30508826964228342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619.25089324526675</v>
      </c>
      <c r="C32" s="225">
        <v>586.78503916107798</v>
      </c>
      <c r="D32" s="225">
        <v>615.28373969892152</v>
      </c>
      <c r="E32" s="225">
        <v>595.04898861492779</v>
      </c>
      <c r="F32" s="225">
        <v>603.2721608248952</v>
      </c>
      <c r="G32" s="225">
        <v>596.17452604692664</v>
      </c>
      <c r="H32" s="225">
        <v>581.30957651527069</v>
      </c>
      <c r="I32" s="225">
        <v>556.14095123519496</v>
      </c>
      <c r="J32" s="225">
        <v>516.7250817004234</v>
      </c>
      <c r="K32" s="225">
        <v>434.18167558884079</v>
      </c>
      <c r="L32" s="225">
        <v>452.62132463367823</v>
      </c>
      <c r="M32" s="225">
        <v>430.85272366243322</v>
      </c>
      <c r="N32" s="225">
        <v>430.97570593211162</v>
      </c>
      <c r="O32" s="225">
        <v>442.0385103131153</v>
      </c>
      <c r="P32" s="225">
        <v>388.79466908060908</v>
      </c>
      <c r="Q32" s="225">
        <v>386.72573676792757</v>
      </c>
      <c r="R32" s="225">
        <v>397.10152154093288</v>
      </c>
      <c r="S32" s="225">
        <v>413.98065640393378</v>
      </c>
      <c r="T32" s="225">
        <v>392.19991657332139</v>
      </c>
      <c r="U32" s="225">
        <v>379.71634761660601</v>
      </c>
      <c r="V32" s="225">
        <v>378.61663695332243</v>
      </c>
      <c r="W32" s="225">
        <v>347.57294801871228</v>
      </c>
      <c r="DA32" s="89" t="s">
        <v>1968</v>
      </c>
    </row>
    <row r="33" spans="1:105" ht="12" customHeight="1" x14ac:dyDescent="0.25">
      <c r="A33" s="55" t="s">
        <v>92</v>
      </c>
      <c r="B33" s="261">
        <v>2.0295334028264418</v>
      </c>
      <c r="C33" s="261">
        <v>1.923745977949346</v>
      </c>
      <c r="D33" s="261">
        <v>2.0181490578012231</v>
      </c>
      <c r="E33" s="261">
        <v>1.9523467716976779</v>
      </c>
      <c r="F33" s="261">
        <v>1.9784214619474909</v>
      </c>
      <c r="G33" s="261">
        <v>1.954284648574836</v>
      </c>
      <c r="H33" s="261">
        <v>1.9072700690622171</v>
      </c>
      <c r="I33" s="261">
        <v>1.831113834369444</v>
      </c>
      <c r="J33" s="261">
        <v>1.706912736348172</v>
      </c>
      <c r="K33" s="261">
        <v>1.4267204681444501</v>
      </c>
      <c r="L33" s="261">
        <v>1.4820857334357751</v>
      </c>
      <c r="M33" s="261">
        <v>1.412077910324731</v>
      </c>
      <c r="N33" s="261">
        <v>1.4122649966201271</v>
      </c>
      <c r="O33" s="261">
        <v>1.448090514859141</v>
      </c>
      <c r="P33" s="261">
        <v>1.2761847184197921</v>
      </c>
      <c r="Q33" s="261">
        <v>1.26861388879228</v>
      </c>
      <c r="R33" s="261">
        <v>1.2971450886957969</v>
      </c>
      <c r="S33" s="261">
        <v>1.3616540335693581</v>
      </c>
      <c r="T33" s="261">
        <v>1.288694023142803</v>
      </c>
      <c r="U33" s="261">
        <v>1.2493698562404081</v>
      </c>
      <c r="V33" s="261">
        <v>1.247619746493458</v>
      </c>
      <c r="W33" s="261">
        <v>1.1438150874370701</v>
      </c>
      <c r="DA33" s="67" t="s">
        <v>1969</v>
      </c>
    </row>
    <row r="34" spans="1:105" ht="12" customHeight="1" x14ac:dyDescent="0.25">
      <c r="A34" s="202" t="s">
        <v>93</v>
      </c>
      <c r="B34" s="226">
        <v>0.74854811292625456</v>
      </c>
      <c r="C34" s="226">
        <v>0.70953078157669491</v>
      </c>
      <c r="D34" s="226">
        <v>0.74434925126984575</v>
      </c>
      <c r="E34" s="226">
        <v>0.72007954621328185</v>
      </c>
      <c r="F34" s="226">
        <v>0.72969661393655871</v>
      </c>
      <c r="G34" s="226">
        <v>0.72079428886174457</v>
      </c>
      <c r="H34" s="226">
        <v>0.7034540101921839</v>
      </c>
      <c r="I34" s="226">
        <v>0.67536548221454451</v>
      </c>
      <c r="J34" s="226">
        <v>0.6295566783694263</v>
      </c>
      <c r="K34" s="226">
        <v>0.52621401185882288</v>
      </c>
      <c r="L34" s="226">
        <v>0.54663425465835791</v>
      </c>
      <c r="M34" s="226">
        <v>0.52081343111001654</v>
      </c>
      <c r="N34" s="226">
        <v>0.52088243371582588</v>
      </c>
      <c r="O34" s="226">
        <v>0.53575907346029761</v>
      </c>
      <c r="P34" s="226">
        <v>0.470692259308506</v>
      </c>
      <c r="Q34" s="226">
        <v>0.46789992771984251</v>
      </c>
      <c r="R34" s="226">
        <v>0.4826322217600823</v>
      </c>
      <c r="S34" s="226">
        <v>0.50221570922029768</v>
      </c>
      <c r="T34" s="226">
        <v>0.4753060372494799</v>
      </c>
      <c r="U34" s="226">
        <v>0.46745982514758189</v>
      </c>
      <c r="V34" s="226">
        <v>0.46102187454001831</v>
      </c>
      <c r="W34" s="226">
        <v>0.42187067433588638</v>
      </c>
      <c r="DA34" s="174" t="s">
        <v>1970</v>
      </c>
    </row>
    <row r="35" spans="1:105" ht="12" customHeight="1" x14ac:dyDescent="0.25">
      <c r="A35" s="202" t="s">
        <v>94</v>
      </c>
      <c r="B35" s="226">
        <v>14.601940483016209</v>
      </c>
      <c r="C35" s="226">
        <v>13.840828751740601</v>
      </c>
      <c r="D35" s="226">
        <v>14.520033218881091</v>
      </c>
      <c r="E35" s="226">
        <v>14.046603678873391</v>
      </c>
      <c r="F35" s="226">
        <v>14.23420397882934</v>
      </c>
      <c r="G35" s="226">
        <v>14.06054617559913</v>
      </c>
      <c r="H35" s="226">
        <v>13.72228907132026</v>
      </c>
      <c r="I35" s="226">
        <v>13.17436568910551</v>
      </c>
      <c r="J35" s="226">
        <v>12.28077259095488</v>
      </c>
      <c r="K35" s="226">
        <v>10.26486547732264</v>
      </c>
      <c r="L35" s="226">
        <v>10.663203493087471</v>
      </c>
      <c r="M35" s="226">
        <v>10.15951625887425</v>
      </c>
      <c r="N35" s="226">
        <v>10.160862293852899</v>
      </c>
      <c r="O35" s="226">
        <v>10.39131461454706</v>
      </c>
      <c r="P35" s="226">
        <v>9.1818017273077484</v>
      </c>
      <c r="Q35" s="226">
        <v>9.1273316685868462</v>
      </c>
      <c r="R35" s="226">
        <v>9.3086353396398529</v>
      </c>
      <c r="S35" s="226">
        <v>9.7967301887955269</v>
      </c>
      <c r="T35" s="226">
        <v>9.2718027703036174</v>
      </c>
      <c r="U35" s="226">
        <v>8.9663087495144733</v>
      </c>
      <c r="V35" s="226">
        <v>8.9339971019104105</v>
      </c>
      <c r="W35" s="226">
        <v>8.2294382576172627</v>
      </c>
      <c r="DA35" s="174" t="s">
        <v>1971</v>
      </c>
    </row>
    <row r="36" spans="1:105" ht="12" customHeight="1" x14ac:dyDescent="0.25">
      <c r="A36" s="202" t="s">
        <v>95</v>
      </c>
      <c r="B36" s="226">
        <v>8.1523625110785307</v>
      </c>
      <c r="C36" s="226">
        <v>7.7274286639634644</v>
      </c>
      <c r="D36" s="226">
        <v>8.106633129405127</v>
      </c>
      <c r="E36" s="226">
        <v>7.8423142028840234</v>
      </c>
      <c r="F36" s="226">
        <v>7.9470527240557001</v>
      </c>
      <c r="G36" s="226">
        <v>7.8500983934681381</v>
      </c>
      <c r="H36" s="226">
        <v>7.6612471555633999</v>
      </c>
      <c r="I36" s="226">
        <v>7.35533781116452</v>
      </c>
      <c r="J36" s="226">
        <v>6.856438717445096</v>
      </c>
      <c r="K36" s="226">
        <v>5.730944088966976</v>
      </c>
      <c r="L36" s="226">
        <v>5.9533389076717684</v>
      </c>
      <c r="M36" s="226">
        <v>5.672126905042072</v>
      </c>
      <c r="N36" s="226">
        <v>5.6728784055095147</v>
      </c>
      <c r="O36" s="226">
        <v>5.8348983986794156</v>
      </c>
      <c r="P36" s="226">
        <v>5.1262622439067691</v>
      </c>
      <c r="Q36" s="226">
        <v>5.0958512403001608</v>
      </c>
      <c r="R36" s="226">
        <v>5.2562991788652909</v>
      </c>
      <c r="S36" s="226">
        <v>5.4695809789926333</v>
      </c>
      <c r="T36" s="226">
        <v>5.1765104372705828</v>
      </c>
      <c r="U36" s="226">
        <v>5.0910581272735307</v>
      </c>
      <c r="V36" s="226">
        <v>5.0209430521368068</v>
      </c>
      <c r="W36" s="226">
        <v>4.5945512527370793</v>
      </c>
      <c r="DA36" s="174" t="s">
        <v>1972</v>
      </c>
    </row>
    <row r="37" spans="1:105" ht="12" customHeight="1" x14ac:dyDescent="0.25">
      <c r="A37" s="56" t="s">
        <v>96</v>
      </c>
      <c r="B37" s="262">
        <v>7.941715912384895</v>
      </c>
      <c r="C37" s="262">
        <v>7.5748656490503947</v>
      </c>
      <c r="D37" s="262">
        <v>8.0294384357317501</v>
      </c>
      <c r="E37" s="262">
        <v>7.7957702911914719</v>
      </c>
      <c r="F37" s="262">
        <v>7.8317806185325969</v>
      </c>
      <c r="G37" s="262">
        <v>7.6998030000539623</v>
      </c>
      <c r="H37" s="262">
        <v>7.6579992495139786</v>
      </c>
      <c r="I37" s="262">
        <v>7.908327454877444</v>
      </c>
      <c r="J37" s="262">
        <v>7.9340750435257883</v>
      </c>
      <c r="K37" s="262">
        <v>5.8950242375113113</v>
      </c>
      <c r="L37" s="262">
        <v>5.7090312983695899</v>
      </c>
      <c r="M37" s="262">
        <v>5.5039730402293703</v>
      </c>
      <c r="N37" s="262">
        <v>5.4950072495965134</v>
      </c>
      <c r="O37" s="262">
        <v>5.7047826793901564</v>
      </c>
      <c r="P37" s="262">
        <v>5.1586236417918681</v>
      </c>
      <c r="Q37" s="262">
        <v>5.1184605602804627</v>
      </c>
      <c r="R37" s="262">
        <v>5.2554353580166264</v>
      </c>
      <c r="S37" s="262">
        <v>5.7377414065581327</v>
      </c>
      <c r="T37" s="262">
        <v>5.3472264979487054</v>
      </c>
      <c r="U37" s="262">
        <v>5.7208006643927822</v>
      </c>
      <c r="V37" s="262">
        <v>5.4687566791364874</v>
      </c>
      <c r="W37" s="262">
        <v>4.8321591105581874</v>
      </c>
      <c r="DA37" s="68" t="s">
        <v>1973</v>
      </c>
    </row>
    <row r="38" spans="1:105" ht="12" customHeight="1" x14ac:dyDescent="0.25">
      <c r="A38" s="37" t="s">
        <v>160</v>
      </c>
      <c r="B38" s="228">
        <v>7.1740336732354073E-3</v>
      </c>
      <c r="C38" s="228">
        <v>7.1240729934527406E-3</v>
      </c>
      <c r="D38" s="228">
        <v>6.9939580973508953E-3</v>
      </c>
      <c r="E38" s="228">
        <v>7.1334179265144992E-3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1.553602005256769E-3</v>
      </c>
      <c r="R38" s="228">
        <v>1.3482554932249581E-3</v>
      </c>
      <c r="S38" s="228">
        <v>1.81772901326607E-3</v>
      </c>
      <c r="T38" s="228">
        <v>2.2498107871270689E-3</v>
      </c>
      <c r="U38" s="228">
        <v>2.5960139434449739E-3</v>
      </c>
      <c r="V38" s="228">
        <v>1.810280531716208E-3</v>
      </c>
      <c r="W38" s="228">
        <v>1.01595128960947E-3</v>
      </c>
      <c r="DA38" s="69" t="s">
        <v>1974</v>
      </c>
    </row>
    <row r="39" spans="1:105" ht="12" customHeight="1" x14ac:dyDescent="0.25">
      <c r="A39" s="37" t="s">
        <v>162</v>
      </c>
      <c r="B39" s="228">
        <v>3.8282270041502442</v>
      </c>
      <c r="C39" s="228">
        <v>3.583142493185655</v>
      </c>
      <c r="D39" s="228">
        <v>3.7071822016018752</v>
      </c>
      <c r="E39" s="228">
        <v>3.5148350168517051</v>
      </c>
      <c r="F39" s="228">
        <v>3.609523140770404</v>
      </c>
      <c r="G39" s="228">
        <v>3.6742829335742009</v>
      </c>
      <c r="H39" s="228">
        <v>3.4452516056433731</v>
      </c>
      <c r="I39" s="228">
        <v>2.8680090813865</v>
      </c>
      <c r="J39" s="228">
        <v>2.2938067058010101</v>
      </c>
      <c r="K39" s="228">
        <v>2.438731443158324</v>
      </c>
      <c r="L39" s="228">
        <v>2.900242328308916</v>
      </c>
      <c r="M39" s="228">
        <v>2.6737369922257712</v>
      </c>
      <c r="N39" s="228">
        <v>2.6874446118519941</v>
      </c>
      <c r="O39" s="228">
        <v>2.7165090233748361</v>
      </c>
      <c r="P39" s="228">
        <v>2.3051179395811112</v>
      </c>
      <c r="Q39" s="228">
        <v>2.3903645731738661</v>
      </c>
      <c r="R39" s="228">
        <v>2.467745890801337</v>
      </c>
      <c r="S39" s="228">
        <v>2.3814406279791771</v>
      </c>
      <c r="T39" s="228">
        <v>2.3124934244562509</v>
      </c>
      <c r="U39" s="228">
        <v>1.96356457828864</v>
      </c>
      <c r="V39" s="228">
        <v>2.052500075222504</v>
      </c>
      <c r="W39" s="228">
        <v>2.056900382306976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4.1063148745614164</v>
      </c>
      <c r="C42" s="228">
        <v>3.9845990828712869</v>
      </c>
      <c r="D42" s="228">
        <v>4.3152622760325237</v>
      </c>
      <c r="E42" s="228">
        <v>4.2738018564132529</v>
      </c>
      <c r="F42" s="228">
        <v>4.2222574777621933</v>
      </c>
      <c r="G42" s="228">
        <v>4.0255200664797606</v>
      </c>
      <c r="H42" s="228">
        <v>4.212747643870606</v>
      </c>
      <c r="I42" s="228">
        <v>5.0403183734909431</v>
      </c>
      <c r="J42" s="228">
        <v>5.6402683377247786</v>
      </c>
      <c r="K42" s="228">
        <v>3.4562927943529869</v>
      </c>
      <c r="L42" s="228">
        <v>2.8087889700606752</v>
      </c>
      <c r="M42" s="228">
        <v>2.8302360480036</v>
      </c>
      <c r="N42" s="228">
        <v>2.8075626377445189</v>
      </c>
      <c r="O42" s="228">
        <v>2.9882736560153211</v>
      </c>
      <c r="P42" s="228">
        <v>2.8535057022107559</v>
      </c>
      <c r="Q42" s="228">
        <v>2.7265423851013399</v>
      </c>
      <c r="R42" s="228">
        <v>2.7863412117220641</v>
      </c>
      <c r="S42" s="228">
        <v>3.3544830495656899</v>
      </c>
      <c r="T42" s="228">
        <v>3.032483262705326</v>
      </c>
      <c r="U42" s="228">
        <v>3.7546400721606981</v>
      </c>
      <c r="V42" s="228">
        <v>3.4144463233822662</v>
      </c>
      <c r="W42" s="228">
        <v>2.7742427769616018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38.485109381538507</v>
      </c>
      <c r="C43" s="263">
        <f t="shared" si="1"/>
        <v>36.705010775397191</v>
      </c>
      <c r="D43" s="263">
        <f t="shared" si="1"/>
        <v>38.97721896380267</v>
      </c>
      <c r="E43" s="263">
        <f t="shared" si="1"/>
        <v>37.687281512530546</v>
      </c>
      <c r="F43" s="263">
        <f t="shared" si="1"/>
        <v>37.808401677254835</v>
      </c>
      <c r="G43" s="263">
        <f t="shared" si="1"/>
        <v>37.401888036775816</v>
      </c>
      <c r="H43" s="263">
        <f t="shared" si="1"/>
        <v>37.13756140131823</v>
      </c>
      <c r="I43" s="263">
        <f t="shared" si="1"/>
        <v>38.000039697614568</v>
      </c>
      <c r="J43" s="263">
        <f t="shared" si="1"/>
        <v>37.364566089771941</v>
      </c>
      <c r="K43" s="263">
        <f t="shared" si="1"/>
        <v>28.533734636757472</v>
      </c>
      <c r="L43" s="263">
        <f t="shared" si="1"/>
        <v>27.676304354231409</v>
      </c>
      <c r="M43" s="263">
        <f t="shared" si="1"/>
        <v>26.633327006415929</v>
      </c>
      <c r="N43" s="263">
        <f t="shared" si="1"/>
        <v>26.59969238639939</v>
      </c>
      <c r="O43" s="263">
        <f t="shared" si="1"/>
        <v>27.552952160835147</v>
      </c>
      <c r="P43" s="263">
        <f t="shared" si="1"/>
        <v>25.130278318096394</v>
      </c>
      <c r="Q43" s="263">
        <f t="shared" si="1"/>
        <v>25.327771097994479</v>
      </c>
      <c r="R43" s="263">
        <f t="shared" si="1"/>
        <v>25.721468775570166</v>
      </c>
      <c r="S43" s="263">
        <f t="shared" si="1"/>
        <v>28.484056219731876</v>
      </c>
      <c r="T43" s="263">
        <f t="shared" si="1"/>
        <v>26.521128667781721</v>
      </c>
      <c r="U43" s="263">
        <f t="shared" si="1"/>
        <v>27.99225417419817</v>
      </c>
      <c r="V43" s="263">
        <f t="shared" si="1"/>
        <v>27.166964332874006</v>
      </c>
      <c r="W43" s="263">
        <f t="shared" si="1"/>
        <v>24.518090902759802</v>
      </c>
      <c r="DA43" s="70"/>
    </row>
    <row r="44" spans="1:105" ht="12" customHeight="1" x14ac:dyDescent="0.25">
      <c r="A44" s="60" t="s">
        <v>1886</v>
      </c>
      <c r="B44" s="264">
        <v>13.7330407835102</v>
      </c>
      <c r="C44" s="264">
        <v>12.98933672360198</v>
      </c>
      <c r="D44" s="264">
        <v>13.571955210070699</v>
      </c>
      <c r="E44" s="264">
        <v>13.125148013703971</v>
      </c>
      <c r="F44" s="264">
        <v>13.346004594672159</v>
      </c>
      <c r="G44" s="264">
        <v>13.18710784261312</v>
      </c>
      <c r="H44" s="264">
        <v>12.79128681072719</v>
      </c>
      <c r="I44" s="264">
        <v>11.98887765730046</v>
      </c>
      <c r="J44" s="264">
        <v>10.92894204281866</v>
      </c>
      <c r="K44" s="264">
        <v>9.4740954089164351</v>
      </c>
      <c r="L44" s="264">
        <v>10.08307108263525</v>
      </c>
      <c r="M44" s="264">
        <v>9.5688118779858904</v>
      </c>
      <c r="N44" s="264">
        <v>9.5757753060278024</v>
      </c>
      <c r="O44" s="264">
        <v>9.7949522278704695</v>
      </c>
      <c r="P44" s="264">
        <v>8.5268508761885151</v>
      </c>
      <c r="Q44" s="264">
        <v>8.4517422509724316</v>
      </c>
      <c r="R44" s="264">
        <v>8.7069261349687981</v>
      </c>
      <c r="S44" s="264">
        <v>8.9112972997027828</v>
      </c>
      <c r="T44" s="264">
        <v>8.4886064463931916</v>
      </c>
      <c r="U44" s="264">
        <v>7.9860097619404584</v>
      </c>
      <c r="V44" s="264">
        <v>8.0401525075282372</v>
      </c>
      <c r="W44" s="264">
        <v>7.4254533821447017</v>
      </c>
      <c r="DA44" s="72" t="s">
        <v>1979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2.1728823106622872E-2</v>
      </c>
      <c r="C47" s="231">
        <v>2.175653255507885E-2</v>
      </c>
      <c r="D47" s="231">
        <v>2.1882710235619132E-2</v>
      </c>
      <c r="E47" s="231">
        <v>2.1854276812107411E-2</v>
      </c>
      <c r="F47" s="231">
        <v>0</v>
      </c>
      <c r="G47" s="231">
        <v>0</v>
      </c>
      <c r="H47" s="231">
        <v>2.1794384205392321E-2</v>
      </c>
      <c r="I47" s="231">
        <v>2.194774139723742E-2</v>
      </c>
      <c r="J47" s="231">
        <v>2.190962931098437E-2</v>
      </c>
      <c r="K47" s="231">
        <v>0</v>
      </c>
      <c r="L47" s="231">
        <v>0</v>
      </c>
      <c r="M47" s="231">
        <v>2.236327750359399E-2</v>
      </c>
      <c r="N47" s="231">
        <v>0</v>
      </c>
      <c r="O47" s="231">
        <v>0</v>
      </c>
      <c r="P47" s="231">
        <v>0</v>
      </c>
      <c r="Q47" s="231">
        <v>9.7574581337783271E-3</v>
      </c>
      <c r="R47" s="231">
        <v>1.219996314646119E-2</v>
      </c>
      <c r="S47" s="231">
        <v>1.229787718793751E-2</v>
      </c>
      <c r="T47" s="231">
        <v>9.2936929578132828E-3</v>
      </c>
      <c r="U47" s="231">
        <v>1.036684254042349E-2</v>
      </c>
      <c r="V47" s="231">
        <v>7.3137366603152343E-3</v>
      </c>
      <c r="W47" s="231">
        <v>1.1369765113973401E-2</v>
      </c>
      <c r="DA47" s="73" t="s">
        <v>1982</v>
      </c>
    </row>
    <row r="48" spans="1:105" ht="12" customHeight="1" x14ac:dyDescent="0.25">
      <c r="A48" s="64" t="s">
        <v>160</v>
      </c>
      <c r="B48" s="231">
        <v>1.9412501427596891E-2</v>
      </c>
      <c r="C48" s="231">
        <v>1.9448228911228719E-2</v>
      </c>
      <c r="D48" s="231">
        <v>1.9589013584681941E-2</v>
      </c>
      <c r="E48" s="231">
        <v>1.954741704383569E-2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5.1005477413599851E-3</v>
      </c>
      <c r="R48" s="231">
        <v>4.4090091778865893E-3</v>
      </c>
      <c r="S48" s="231">
        <v>6.340741889629891E-3</v>
      </c>
      <c r="T48" s="231">
        <v>7.6567310127942838E-3</v>
      </c>
      <c r="U48" s="231">
        <v>9.6794176289919168E-3</v>
      </c>
      <c r="V48" s="231">
        <v>6.494028931699215E-3</v>
      </c>
      <c r="W48" s="231">
        <v>3.7803656019555318E-3</v>
      </c>
      <c r="DA48" s="73" t="s">
        <v>1983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9.8983785707130174</v>
      </c>
      <c r="C51" s="231">
        <v>9.3468239741293964</v>
      </c>
      <c r="D51" s="231">
        <v>9.9216010554375558</v>
      </c>
      <c r="E51" s="231">
        <v>9.2033288797498916</v>
      </c>
      <c r="F51" s="231">
        <v>9.2012880775908901</v>
      </c>
      <c r="G51" s="231">
        <v>9.7309105044216064</v>
      </c>
      <c r="H51" s="231">
        <v>9.4162710342976776</v>
      </c>
      <c r="I51" s="231">
        <v>8.6202760345328944</v>
      </c>
      <c r="J51" s="231">
        <v>7.5350917037707834</v>
      </c>
      <c r="K51" s="231">
        <v>6.8225984929177539</v>
      </c>
      <c r="L51" s="231">
        <v>7.3429941016563847</v>
      </c>
      <c r="M51" s="231">
        <v>6.6352381273745813</v>
      </c>
      <c r="N51" s="231">
        <v>6.6838639614819879</v>
      </c>
      <c r="O51" s="231">
        <v>6.8648150113775639</v>
      </c>
      <c r="P51" s="231">
        <v>6.3835733259331802</v>
      </c>
      <c r="Q51" s="231">
        <v>7.4987603588749296</v>
      </c>
      <c r="R51" s="231">
        <v>7.6898943926115093</v>
      </c>
      <c r="S51" s="231">
        <v>7.9377786041920038</v>
      </c>
      <c r="T51" s="231">
        <v>7.5201445649198826</v>
      </c>
      <c r="U51" s="231">
        <v>6.9769454630553964</v>
      </c>
      <c r="V51" s="231">
        <v>7.0355784071855032</v>
      </c>
      <c r="W51" s="231">
        <v>7.3134528054994004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7.1910824137025502E-3</v>
      </c>
      <c r="R53" s="231">
        <v>5.2399019873037899E-3</v>
      </c>
      <c r="S53" s="231">
        <v>7.6998168177658307E-3</v>
      </c>
      <c r="T53" s="231">
        <v>6.7066669616196693E-3</v>
      </c>
      <c r="U53" s="231">
        <v>1.3359738013475149E-2</v>
      </c>
      <c r="V53" s="231">
        <v>1.5276102354889061E-2</v>
      </c>
      <c r="W53" s="231">
        <v>1.9878200393605799E-2</v>
      </c>
      <c r="DA53" s="73" t="s">
        <v>1988</v>
      </c>
    </row>
    <row r="54" spans="1:105" ht="12" customHeight="1" x14ac:dyDescent="0.25">
      <c r="A54" s="64" t="s">
        <v>79</v>
      </c>
      <c r="B54" s="231">
        <v>3.793520888262961</v>
      </c>
      <c r="C54" s="231">
        <v>3.6013079880062722</v>
      </c>
      <c r="D54" s="231">
        <v>3.6088824308128431</v>
      </c>
      <c r="E54" s="231">
        <v>3.8804174400981299</v>
      </c>
      <c r="F54" s="231">
        <v>4.1447165170812754</v>
      </c>
      <c r="G54" s="231">
        <v>3.4561973381915152</v>
      </c>
      <c r="H54" s="231">
        <v>3.353221392224123</v>
      </c>
      <c r="I54" s="231">
        <v>3.3466538813703228</v>
      </c>
      <c r="J54" s="231">
        <v>3.3719407097368892</v>
      </c>
      <c r="K54" s="231">
        <v>2.6514969159986812</v>
      </c>
      <c r="L54" s="231">
        <v>2.740076980978865</v>
      </c>
      <c r="M54" s="231">
        <v>2.9112104731077149</v>
      </c>
      <c r="N54" s="231">
        <v>2.891911344545814</v>
      </c>
      <c r="O54" s="231">
        <v>2.9301372164929052</v>
      </c>
      <c r="P54" s="231">
        <v>2.1432775502553358</v>
      </c>
      <c r="Q54" s="231">
        <v>0.9309328038086625</v>
      </c>
      <c r="R54" s="231">
        <v>0.99518286804563683</v>
      </c>
      <c r="S54" s="231">
        <v>0.94718025961544527</v>
      </c>
      <c r="T54" s="231">
        <v>0.94480479054108046</v>
      </c>
      <c r="U54" s="231">
        <v>0.97565830070217219</v>
      </c>
      <c r="V54" s="231">
        <v>0.97549023239583121</v>
      </c>
      <c r="W54" s="231">
        <v>7.6972245535766495E-2</v>
      </c>
      <c r="DA54" s="73" t="s">
        <v>1989</v>
      </c>
    </row>
    <row r="55" spans="1:105" ht="12" customHeight="1" x14ac:dyDescent="0.25">
      <c r="A55" s="60" t="s">
        <v>1898</v>
      </c>
      <c r="B55" s="264">
        <v>24.752068598028309</v>
      </c>
      <c r="C55" s="264">
        <v>23.715674051795212</v>
      </c>
      <c r="D55" s="264">
        <v>25.405263753731969</v>
      </c>
      <c r="E55" s="264">
        <v>24.562133498826579</v>
      </c>
      <c r="F55" s="264">
        <v>24.46239708258268</v>
      </c>
      <c r="G55" s="264">
        <v>24.214780194162699</v>
      </c>
      <c r="H55" s="264">
        <v>24.34627459059104</v>
      </c>
      <c r="I55" s="264">
        <v>26.011162040314112</v>
      </c>
      <c r="J55" s="264">
        <v>26.435624046953279</v>
      </c>
      <c r="K55" s="264">
        <v>19.059639227841039</v>
      </c>
      <c r="L55" s="264">
        <v>17.593233271596159</v>
      </c>
      <c r="M55" s="264">
        <v>17.064515128430038</v>
      </c>
      <c r="N55" s="264">
        <v>17.023917080371589</v>
      </c>
      <c r="O55" s="264">
        <v>17.75799993296468</v>
      </c>
      <c r="P55" s="264">
        <v>16.603427441907879</v>
      </c>
      <c r="Q55" s="264">
        <v>16.876028847022049</v>
      </c>
      <c r="R55" s="264">
        <v>17.01454264060137</v>
      </c>
      <c r="S55" s="264">
        <v>19.572758920029091</v>
      </c>
      <c r="T55" s="264">
        <v>18.032522221388529</v>
      </c>
      <c r="U55" s="264">
        <v>20.006244412257711</v>
      </c>
      <c r="V55" s="264">
        <v>19.126811825345769</v>
      </c>
      <c r="W55" s="264">
        <v>17.092637520615099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487.4437876378995</v>
      </c>
      <c r="C56" s="263">
        <f t="shared" si="2"/>
        <v>461.67570557095632</v>
      </c>
      <c r="D56" s="263">
        <f t="shared" si="2"/>
        <v>483.67856446015605</v>
      </c>
      <c r="E56" s="263">
        <f t="shared" si="2"/>
        <v>467.74123270537166</v>
      </c>
      <c r="F56" s="263">
        <f t="shared" si="2"/>
        <v>474.55029920206306</v>
      </c>
      <c r="G56" s="263">
        <f t="shared" si="2"/>
        <v>468.99061367923252</v>
      </c>
      <c r="H56" s="263">
        <f t="shared" si="2"/>
        <v>456.68956750592105</v>
      </c>
      <c r="I56" s="263">
        <f t="shared" si="2"/>
        <v>434.64631607031714</v>
      </c>
      <c r="J56" s="263">
        <f t="shared" si="2"/>
        <v>401.85608362684576</v>
      </c>
      <c r="K56" s="263">
        <f t="shared" si="2"/>
        <v>340.38068024457175</v>
      </c>
      <c r="L56" s="263">
        <f t="shared" si="2"/>
        <v>356.69027845838775</v>
      </c>
      <c r="M56" s="263">
        <f t="shared" si="2"/>
        <v>339.26094527831498</v>
      </c>
      <c r="N56" s="263">
        <f t="shared" si="2"/>
        <v>339.39812971906974</v>
      </c>
      <c r="O56" s="263">
        <f t="shared" si="2"/>
        <v>347.87920831818991</v>
      </c>
      <c r="P56" s="263">
        <f t="shared" si="2"/>
        <v>305.20926286120624</v>
      </c>
      <c r="Q56" s="263">
        <f t="shared" si="2"/>
        <v>303.38753517545189</v>
      </c>
      <c r="R56" s="263">
        <f t="shared" si="2"/>
        <v>311.77999344824644</v>
      </c>
      <c r="S56" s="263">
        <f t="shared" si="2"/>
        <v>323.56532780869384</v>
      </c>
      <c r="T56" s="263">
        <f t="shared" si="2"/>
        <v>306.95156924666327</v>
      </c>
      <c r="U56" s="263">
        <f t="shared" si="2"/>
        <v>295.07082361003086</v>
      </c>
      <c r="V56" s="263">
        <f t="shared" si="2"/>
        <v>294.97090145580864</v>
      </c>
      <c r="W56" s="263">
        <f t="shared" si="2"/>
        <v>271.23598482706177</v>
      </c>
      <c r="DA56" s="70"/>
    </row>
    <row r="57" spans="1:105" ht="12" customHeight="1" x14ac:dyDescent="0.25">
      <c r="A57" s="60" t="s">
        <v>1901</v>
      </c>
      <c r="B57" s="264">
        <v>436.2260013585593</v>
      </c>
      <c r="C57" s="264">
        <v>412.60246063206267</v>
      </c>
      <c r="D57" s="264">
        <v>431.10916549636352</v>
      </c>
      <c r="E57" s="264">
        <v>416.91646631765519</v>
      </c>
      <c r="F57" s="264">
        <v>423.93191065429221</v>
      </c>
      <c r="G57" s="264">
        <v>418.8846020594757</v>
      </c>
      <c r="H57" s="264">
        <v>406.31146339956962</v>
      </c>
      <c r="I57" s="264">
        <v>380.82317264366162</v>
      </c>
      <c r="J57" s="264">
        <v>347.15462959541611</v>
      </c>
      <c r="K57" s="264">
        <v>300.94185416558082</v>
      </c>
      <c r="L57" s="264">
        <v>320.28578733076671</v>
      </c>
      <c r="M57" s="264">
        <v>303.95049494778709</v>
      </c>
      <c r="N57" s="264">
        <v>304.17168619147151</v>
      </c>
      <c r="O57" s="264">
        <v>311.13377665000309</v>
      </c>
      <c r="P57" s="264">
        <v>270.85291018481178</v>
      </c>
      <c r="Q57" s="264">
        <v>268.46710679559487</v>
      </c>
      <c r="R57" s="264">
        <v>276.57294781665593</v>
      </c>
      <c r="S57" s="264">
        <v>283.06473775526479</v>
      </c>
      <c r="T57" s="264">
        <v>269.63808712072489</v>
      </c>
      <c r="U57" s="264">
        <v>253.673251261638</v>
      </c>
      <c r="V57" s="264">
        <v>255.39307965089691</v>
      </c>
      <c r="W57" s="264">
        <v>235.86734272694929</v>
      </c>
      <c r="DA57" s="72" t="s">
        <v>1991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0.69020967515155007</v>
      </c>
      <c r="C60" s="231">
        <v>0.69108985763191644</v>
      </c>
      <c r="D60" s="231">
        <v>0.69509785454319606</v>
      </c>
      <c r="E60" s="231">
        <v>0.69419467520811784</v>
      </c>
      <c r="F60" s="231">
        <v>0</v>
      </c>
      <c r="G60" s="231">
        <v>0</v>
      </c>
      <c r="H60" s="231">
        <v>0.69229220417128545</v>
      </c>
      <c r="I60" s="231">
        <v>0.69716355026518861</v>
      </c>
      <c r="J60" s="231">
        <v>0.6959529310547975</v>
      </c>
      <c r="K60" s="231">
        <v>0</v>
      </c>
      <c r="L60" s="231">
        <v>0</v>
      </c>
      <c r="M60" s="231">
        <v>0.71036293246710325</v>
      </c>
      <c r="N60" s="231">
        <v>0</v>
      </c>
      <c r="O60" s="231">
        <v>0</v>
      </c>
      <c r="P60" s="231">
        <v>0</v>
      </c>
      <c r="Q60" s="231">
        <v>0.30994278777884099</v>
      </c>
      <c r="R60" s="231">
        <v>0.38752824112288498</v>
      </c>
      <c r="S60" s="231">
        <v>0.39063845185213281</v>
      </c>
      <c r="T60" s="231">
        <v>0.29521142336583378</v>
      </c>
      <c r="U60" s="231">
        <v>0.32929970422521682</v>
      </c>
      <c r="V60" s="231">
        <v>0.2323186939158956</v>
      </c>
      <c r="W60" s="231">
        <v>0.36115724479680211</v>
      </c>
      <c r="DA60" s="73" t="s">
        <v>1994</v>
      </c>
    </row>
    <row r="61" spans="1:105" ht="12" customHeight="1" x14ac:dyDescent="0.25">
      <c r="A61" s="64" t="s">
        <v>160</v>
      </c>
      <c r="B61" s="231">
        <v>0.61663239828837213</v>
      </c>
      <c r="C61" s="231">
        <v>0.61776727129785314</v>
      </c>
      <c r="D61" s="231">
        <v>0.62223925504283806</v>
      </c>
      <c r="E61" s="231">
        <v>0.62091795315713372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0.1620173988431996</v>
      </c>
      <c r="R61" s="231">
        <v>0.1400508797681623</v>
      </c>
      <c r="S61" s="231">
        <v>0.20141180120000829</v>
      </c>
      <c r="T61" s="231">
        <v>0.24321380864170081</v>
      </c>
      <c r="U61" s="231">
        <v>0.3074638540973903</v>
      </c>
      <c r="V61" s="231">
        <v>0.2062809190069162</v>
      </c>
      <c r="W61" s="231">
        <v>0.1200822014738816</v>
      </c>
      <c r="DA61" s="73" t="s">
        <v>1995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314.41908401088409</v>
      </c>
      <c r="C64" s="231">
        <v>296.89911447234539</v>
      </c>
      <c r="D64" s="231">
        <v>315.15673940801651</v>
      </c>
      <c r="E64" s="231">
        <v>292.34103500382002</v>
      </c>
      <c r="F64" s="231">
        <v>292.27620952347519</v>
      </c>
      <c r="G64" s="231">
        <v>309.09951014045112</v>
      </c>
      <c r="H64" s="231">
        <v>299.10507991298499</v>
      </c>
      <c r="I64" s="231">
        <v>273.82053286163318</v>
      </c>
      <c r="J64" s="231">
        <v>239.3499717668366</v>
      </c>
      <c r="K64" s="231">
        <v>216.71783448091691</v>
      </c>
      <c r="L64" s="231">
        <v>233.2480479349675</v>
      </c>
      <c r="M64" s="231">
        <v>210.7663875754279</v>
      </c>
      <c r="N64" s="231">
        <v>212.31097289413381</v>
      </c>
      <c r="O64" s="231">
        <v>218.05882977316969</v>
      </c>
      <c r="P64" s="231">
        <v>202.77232917670111</v>
      </c>
      <c r="Q64" s="231">
        <v>238.19591728190949</v>
      </c>
      <c r="R64" s="231">
        <v>244.26723364765971</v>
      </c>
      <c r="S64" s="231">
        <v>252.141202721393</v>
      </c>
      <c r="T64" s="231">
        <v>238.87518029745519</v>
      </c>
      <c r="U64" s="231">
        <v>221.62062059117139</v>
      </c>
      <c r="V64" s="231">
        <v>223.48307881648071</v>
      </c>
      <c r="W64" s="231">
        <v>232.3096773511574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0.2284226178470222</v>
      </c>
      <c r="R66" s="231">
        <v>0.16644394547906161</v>
      </c>
      <c r="S66" s="231">
        <v>0.2445824165643263</v>
      </c>
      <c r="T66" s="231">
        <v>0.21303530348674249</v>
      </c>
      <c r="U66" s="231">
        <v>0.42436814866332839</v>
      </c>
      <c r="V66" s="231">
        <v>0.48524089833177031</v>
      </c>
      <c r="W66" s="231">
        <v>0.63142518897336064</v>
      </c>
      <c r="DA66" s="73" t="s">
        <v>2000</v>
      </c>
    </row>
    <row r="67" spans="1:105" ht="12" customHeight="1" x14ac:dyDescent="0.25">
      <c r="A67" s="64" t="s">
        <v>79</v>
      </c>
      <c r="B67" s="231">
        <v>120.5000752742352</v>
      </c>
      <c r="C67" s="231">
        <v>114.3944890307874</v>
      </c>
      <c r="D67" s="231">
        <v>114.6350889787609</v>
      </c>
      <c r="E67" s="231">
        <v>123.26031868547</v>
      </c>
      <c r="F67" s="231">
        <v>131.65570113081699</v>
      </c>
      <c r="G67" s="231">
        <v>109.78509191902459</v>
      </c>
      <c r="H67" s="231">
        <v>106.5140912824133</v>
      </c>
      <c r="I67" s="231">
        <v>106.30547623176319</v>
      </c>
      <c r="J67" s="231">
        <v>107.1087048975247</v>
      </c>
      <c r="K67" s="231">
        <v>84.224019684663958</v>
      </c>
      <c r="L67" s="231">
        <v>87.037739395799207</v>
      </c>
      <c r="M67" s="231">
        <v>92.47374443989213</v>
      </c>
      <c r="N67" s="231">
        <v>91.860713297337654</v>
      </c>
      <c r="O67" s="231">
        <v>93.074946876833494</v>
      </c>
      <c r="P67" s="231">
        <v>68.080581008110698</v>
      </c>
      <c r="Q67" s="231">
        <v>29.570806709216338</v>
      </c>
      <c r="R67" s="231">
        <v>31.611691102626111</v>
      </c>
      <c r="S67" s="231">
        <v>30.086902364255319</v>
      </c>
      <c r="T67" s="231">
        <v>30.011446287775509</v>
      </c>
      <c r="U67" s="231">
        <v>30.991498963480758</v>
      </c>
      <c r="V67" s="231">
        <v>30.986160323161691</v>
      </c>
      <c r="W67" s="231">
        <v>2.4450007405478771</v>
      </c>
      <c r="DA67" s="73" t="s">
        <v>2001</v>
      </c>
    </row>
    <row r="68" spans="1:105" ht="12" customHeight="1" x14ac:dyDescent="0.25">
      <c r="A68" s="60" t="s">
        <v>1913</v>
      </c>
      <c r="B68" s="264">
        <v>51.217786279340189</v>
      </c>
      <c r="C68" s="264">
        <v>49.073244938893623</v>
      </c>
      <c r="D68" s="264">
        <v>52.569398963792537</v>
      </c>
      <c r="E68" s="264">
        <v>50.824766387716487</v>
      </c>
      <c r="F68" s="264">
        <v>50.618388547770842</v>
      </c>
      <c r="G68" s="264">
        <v>50.106011619756828</v>
      </c>
      <c r="H68" s="264">
        <v>50.378104106351429</v>
      </c>
      <c r="I68" s="264">
        <v>53.823143426655541</v>
      </c>
      <c r="J68" s="264">
        <v>54.701454031429662</v>
      </c>
      <c r="K68" s="264">
        <v>39.438826078990907</v>
      </c>
      <c r="L68" s="264">
        <v>36.404491127621043</v>
      </c>
      <c r="M68" s="264">
        <v>35.310450330527871</v>
      </c>
      <c r="N68" s="264">
        <v>35.226443527598207</v>
      </c>
      <c r="O68" s="264">
        <v>36.745431668186839</v>
      </c>
      <c r="P68" s="264">
        <v>34.356352676394472</v>
      </c>
      <c r="Q68" s="264">
        <v>34.920428379857007</v>
      </c>
      <c r="R68" s="264">
        <v>35.207045631590518</v>
      </c>
      <c r="S68" s="264">
        <v>40.500590053429057</v>
      </c>
      <c r="T68" s="264">
        <v>37.3134821259384</v>
      </c>
      <c r="U68" s="264">
        <v>41.397572348392828</v>
      </c>
      <c r="V68" s="264">
        <v>39.577821804911743</v>
      </c>
      <c r="W68" s="264">
        <v>35.368642100112453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59.847895803596387</v>
      </c>
      <c r="C69" s="263">
        <f t="shared" si="3"/>
        <v>56.627922990444013</v>
      </c>
      <c r="D69" s="263">
        <f t="shared" si="3"/>
        <v>59.209353181873844</v>
      </c>
      <c r="E69" s="263">
        <f t="shared" si="3"/>
        <v>57.263359906165583</v>
      </c>
      <c r="F69" s="263">
        <f t="shared" si="3"/>
        <v>58.192304548275594</v>
      </c>
      <c r="G69" s="263">
        <f t="shared" si="3"/>
        <v>57.496497824360461</v>
      </c>
      <c r="H69" s="263">
        <f t="shared" si="3"/>
        <v>55.830188052379384</v>
      </c>
      <c r="I69" s="263">
        <f t="shared" si="3"/>
        <v>52.550085195531778</v>
      </c>
      <c r="J69" s="263">
        <f t="shared" si="3"/>
        <v>48.096676217162234</v>
      </c>
      <c r="K69" s="263">
        <f t="shared" si="3"/>
        <v>41.423492423707387</v>
      </c>
      <c r="L69" s="263">
        <f t="shared" si="3"/>
        <v>43.900448133836136</v>
      </c>
      <c r="M69" s="263">
        <f t="shared" si="3"/>
        <v>41.689943832121855</v>
      </c>
      <c r="N69" s="263">
        <f t="shared" si="3"/>
        <v>41.715988447347755</v>
      </c>
      <c r="O69" s="263">
        <f t="shared" si="3"/>
        <v>42.691504553154076</v>
      </c>
      <c r="P69" s="263">
        <f t="shared" si="3"/>
        <v>37.241563310571749</v>
      </c>
      <c r="Q69" s="263">
        <f t="shared" si="3"/>
        <v>36.932273208801625</v>
      </c>
      <c r="R69" s="263">
        <f t="shared" si="3"/>
        <v>37.999912130138696</v>
      </c>
      <c r="S69" s="263">
        <f t="shared" si="3"/>
        <v>39.063350058372031</v>
      </c>
      <c r="T69" s="263">
        <f t="shared" si="3"/>
        <v>37.167678892961177</v>
      </c>
      <c r="U69" s="263">
        <f t="shared" si="3"/>
        <v>35.158272609808165</v>
      </c>
      <c r="V69" s="263">
        <f t="shared" si="3"/>
        <v>35.346432710422555</v>
      </c>
      <c r="W69" s="263">
        <f t="shared" si="3"/>
        <v>32.597037906205166</v>
      </c>
      <c r="DA69" s="70"/>
    </row>
    <row r="70" spans="1:105" ht="12" customHeight="1" x14ac:dyDescent="0.25">
      <c r="A70" s="60" t="s">
        <v>1916</v>
      </c>
      <c r="B70" s="264">
        <v>49.479338117058681</v>
      </c>
      <c r="C70" s="264">
        <v>46.79981613650699</v>
      </c>
      <c r="D70" s="264">
        <v>48.898956271578122</v>
      </c>
      <c r="E70" s="264">
        <v>47.289136225845041</v>
      </c>
      <c r="F70" s="264">
        <v>48.084869495509892</v>
      </c>
      <c r="G70" s="264">
        <v>47.512373844708932</v>
      </c>
      <c r="H70" s="264">
        <v>46.086253950414033</v>
      </c>
      <c r="I70" s="264">
        <v>43.195220971155941</v>
      </c>
      <c r="J70" s="264">
        <v>39.376335301331821</v>
      </c>
      <c r="K70" s="264">
        <v>34.134608458595892</v>
      </c>
      <c r="L70" s="264">
        <v>36.328711988906321</v>
      </c>
      <c r="M70" s="264">
        <v>34.475866325096142</v>
      </c>
      <c r="N70" s="264">
        <v>34.500955146717729</v>
      </c>
      <c r="O70" s="264">
        <v>35.290636703356753</v>
      </c>
      <c r="P70" s="264">
        <v>30.72174212744385</v>
      </c>
      <c r="Q70" s="264">
        <v>30.451130168944729</v>
      </c>
      <c r="R70" s="264">
        <v>31.370542692166929</v>
      </c>
      <c r="S70" s="264">
        <v>32.106879976870253</v>
      </c>
      <c r="T70" s="264">
        <v>30.583949696563629</v>
      </c>
      <c r="U70" s="264">
        <v>28.773123406991271</v>
      </c>
      <c r="V70" s="264">
        <v>28.968196534476661</v>
      </c>
      <c r="W70" s="264">
        <v>26.753471744491879</v>
      </c>
      <c r="DA70" s="72" t="s">
        <v>2003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7.8287671487096921E-2</v>
      </c>
      <c r="C73" s="231">
        <v>7.8387506999916257E-2</v>
      </c>
      <c r="D73" s="231">
        <v>7.8842117760686406E-2</v>
      </c>
      <c r="E73" s="231">
        <v>7.8739673808327984E-2</v>
      </c>
      <c r="F73" s="231">
        <v>0</v>
      </c>
      <c r="G73" s="231">
        <v>0</v>
      </c>
      <c r="H73" s="231">
        <v>7.8523884269428024E-2</v>
      </c>
      <c r="I73" s="231">
        <v>7.9076421210634615E-2</v>
      </c>
      <c r="J73" s="231">
        <v>7.8939105605752305E-2</v>
      </c>
      <c r="K73" s="231">
        <v>0</v>
      </c>
      <c r="L73" s="231">
        <v>0</v>
      </c>
      <c r="M73" s="231">
        <v>8.0573573358536987E-2</v>
      </c>
      <c r="N73" s="231">
        <v>0</v>
      </c>
      <c r="O73" s="231">
        <v>0</v>
      </c>
      <c r="P73" s="231">
        <v>0</v>
      </c>
      <c r="Q73" s="231">
        <v>3.5155547687877722E-2</v>
      </c>
      <c r="R73" s="231">
        <v>4.3955749571808603E-2</v>
      </c>
      <c r="S73" s="231">
        <v>4.4308528103598289E-2</v>
      </c>
      <c r="T73" s="231">
        <v>3.3484629039180147E-2</v>
      </c>
      <c r="U73" s="231">
        <v>3.7351123858878663E-2</v>
      </c>
      <c r="V73" s="231">
        <v>2.635096296731218E-2</v>
      </c>
      <c r="W73" s="231">
        <v>4.0964594895933473E-2</v>
      </c>
      <c r="DA73" s="73" t="s">
        <v>2006</v>
      </c>
    </row>
    <row r="74" spans="1:105" ht="12" customHeight="1" x14ac:dyDescent="0.25">
      <c r="A74" s="64" t="s">
        <v>160</v>
      </c>
      <c r="B74" s="231">
        <v>6.9942100731782753E-2</v>
      </c>
      <c r="C74" s="231">
        <v>7.0070824753691502E-2</v>
      </c>
      <c r="D74" s="231">
        <v>7.0578063650692108E-2</v>
      </c>
      <c r="E74" s="231">
        <v>7.042819376087843E-2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1.8376973479899909E-2</v>
      </c>
      <c r="R74" s="231">
        <v>1.58854007144443E-2</v>
      </c>
      <c r="S74" s="231">
        <v>2.2845320043519409E-2</v>
      </c>
      <c r="T74" s="231">
        <v>2.7586751443155821E-2</v>
      </c>
      <c r="U74" s="231">
        <v>3.4874372339750201E-2</v>
      </c>
      <c r="V74" s="231">
        <v>2.3397604239210348E-2</v>
      </c>
      <c r="W74" s="231">
        <v>1.3620434889398569E-2</v>
      </c>
      <c r="DA74" s="73" t="s">
        <v>2007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35.663275732715931</v>
      </c>
      <c r="C77" s="231">
        <v>33.676056965613171</v>
      </c>
      <c r="D77" s="231">
        <v>35.746944979149923</v>
      </c>
      <c r="E77" s="231">
        <v>33.159052581451718</v>
      </c>
      <c r="F77" s="231">
        <v>33.15169969132004</v>
      </c>
      <c r="G77" s="231">
        <v>35.059898140930713</v>
      </c>
      <c r="H77" s="231">
        <v>33.926270638278297</v>
      </c>
      <c r="I77" s="231">
        <v>31.058347477361089</v>
      </c>
      <c r="J77" s="231">
        <v>27.14849216799761</v>
      </c>
      <c r="K77" s="231">
        <v>24.581421040659489</v>
      </c>
      <c r="L77" s="231">
        <v>26.456375807438381</v>
      </c>
      <c r="M77" s="231">
        <v>23.906372664805421</v>
      </c>
      <c r="N77" s="231">
        <v>24.081568684751218</v>
      </c>
      <c r="O77" s="231">
        <v>24.73352467334557</v>
      </c>
      <c r="P77" s="231">
        <v>22.99963918902391</v>
      </c>
      <c r="Q77" s="231">
        <v>27.01759246947579</v>
      </c>
      <c r="R77" s="231">
        <v>27.706237149850232</v>
      </c>
      <c r="S77" s="231">
        <v>28.599349382750539</v>
      </c>
      <c r="T77" s="231">
        <v>27.094638505961282</v>
      </c>
      <c r="U77" s="231">
        <v>25.137524094831861</v>
      </c>
      <c r="V77" s="231">
        <v>25.348775143535931</v>
      </c>
      <c r="W77" s="231">
        <v>26.34994025510807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2.5909046931722371E-2</v>
      </c>
      <c r="R79" s="231">
        <v>1.8879058630726839E-2</v>
      </c>
      <c r="S79" s="231">
        <v>2.7741987064009179E-2</v>
      </c>
      <c r="T79" s="231">
        <v>2.4163726552894341E-2</v>
      </c>
      <c r="U79" s="231">
        <v>4.8134350195608883E-2</v>
      </c>
      <c r="V79" s="231">
        <v>5.5038898190408997E-2</v>
      </c>
      <c r="W79" s="231">
        <v>7.1619986712256015E-2</v>
      </c>
      <c r="DA79" s="73" t="s">
        <v>2012</v>
      </c>
    </row>
    <row r="80" spans="1:105" ht="12" customHeight="1" x14ac:dyDescent="0.25">
      <c r="A80" s="64" t="s">
        <v>79</v>
      </c>
      <c r="B80" s="231">
        <v>13.66783261212387</v>
      </c>
      <c r="C80" s="231">
        <v>12.97530083914021</v>
      </c>
      <c r="D80" s="231">
        <v>13.00259111101683</v>
      </c>
      <c r="E80" s="231">
        <v>13.98091577682411</v>
      </c>
      <c r="F80" s="231">
        <v>14.93316980418985</v>
      </c>
      <c r="G80" s="231">
        <v>12.452475703778219</v>
      </c>
      <c r="H80" s="231">
        <v>12.081459427866299</v>
      </c>
      <c r="I80" s="231">
        <v>12.05779707258422</v>
      </c>
      <c r="J80" s="231">
        <v>12.14890402772847</v>
      </c>
      <c r="K80" s="231">
        <v>9.553187417936396</v>
      </c>
      <c r="L80" s="231">
        <v>9.87233618146794</v>
      </c>
      <c r="M80" s="231">
        <v>10.488920086932181</v>
      </c>
      <c r="N80" s="231">
        <v>10.419386461966511</v>
      </c>
      <c r="O80" s="231">
        <v>10.557112030011179</v>
      </c>
      <c r="P80" s="231">
        <v>7.7221029384199404</v>
      </c>
      <c r="Q80" s="231">
        <v>3.3540961313694382</v>
      </c>
      <c r="R80" s="231">
        <v>3.5855853333997119</v>
      </c>
      <c r="S80" s="231">
        <v>3.4126347589085819</v>
      </c>
      <c r="T80" s="231">
        <v>3.4040760835671202</v>
      </c>
      <c r="U80" s="231">
        <v>3.5152394657651689</v>
      </c>
      <c r="V80" s="231">
        <v>3.5146339255437939</v>
      </c>
      <c r="W80" s="231">
        <v>0.27732647288621681</v>
      </c>
      <c r="DA80" s="73" t="s">
        <v>2013</v>
      </c>
    </row>
    <row r="81" spans="1:105" ht="12" customHeight="1" x14ac:dyDescent="0.25">
      <c r="A81" s="61" t="s">
        <v>1928</v>
      </c>
      <c r="B81" s="265">
        <v>10.368557686537709</v>
      </c>
      <c r="C81" s="265">
        <v>9.8281068539370224</v>
      </c>
      <c r="D81" s="265">
        <v>10.31039691029572</v>
      </c>
      <c r="E81" s="265">
        <v>9.9742236803205433</v>
      </c>
      <c r="F81" s="265">
        <v>10.1074350527657</v>
      </c>
      <c r="G81" s="265">
        <v>9.9841239796515318</v>
      </c>
      <c r="H81" s="265">
        <v>9.7439341019653547</v>
      </c>
      <c r="I81" s="265">
        <v>9.3548642243758344</v>
      </c>
      <c r="J81" s="265">
        <v>8.7203409158304108</v>
      </c>
      <c r="K81" s="265">
        <v>7.2888839651114914</v>
      </c>
      <c r="L81" s="265">
        <v>7.5717361449298153</v>
      </c>
      <c r="M81" s="265">
        <v>7.2140775070257153</v>
      </c>
      <c r="N81" s="265">
        <v>7.2150333006300276</v>
      </c>
      <c r="O81" s="265">
        <v>7.4008678497973222</v>
      </c>
      <c r="P81" s="265">
        <v>6.519821183127898</v>
      </c>
      <c r="Q81" s="265">
        <v>6.4811430398568977</v>
      </c>
      <c r="R81" s="265">
        <v>6.6293694379717687</v>
      </c>
      <c r="S81" s="265">
        <v>6.9564700815017746</v>
      </c>
      <c r="T81" s="265">
        <v>6.5837291963975488</v>
      </c>
      <c r="U81" s="265">
        <v>6.3851492028168959</v>
      </c>
      <c r="V81" s="265">
        <v>6.3782361759458919</v>
      </c>
      <c r="W81" s="265">
        <v>5.8435661617132881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83.667736752306126</v>
      </c>
      <c r="C83" s="225">
        <v>79.243182075152177</v>
      </c>
      <c r="D83" s="225">
        <v>83.033813530714895</v>
      </c>
      <c r="E83" s="225">
        <v>80.520299436796563</v>
      </c>
      <c r="F83" s="225">
        <v>81.423248977264308</v>
      </c>
      <c r="G83" s="225">
        <v>80.303061715060934</v>
      </c>
      <c r="H83" s="225">
        <v>79.548353755073492</v>
      </c>
      <c r="I83" s="225">
        <v>75.905426264329236</v>
      </c>
      <c r="J83" s="225">
        <v>72.025658137413259</v>
      </c>
      <c r="K83" s="225">
        <v>58.876461784058527</v>
      </c>
      <c r="L83" s="225">
        <v>61.380908251582262</v>
      </c>
      <c r="M83" s="225">
        <v>57.362101417456387</v>
      </c>
      <c r="N83" s="225">
        <v>57.465721147416467</v>
      </c>
      <c r="O83" s="225">
        <v>58.701709470534212</v>
      </c>
      <c r="P83" s="225">
        <v>52.043636529427133</v>
      </c>
      <c r="Q83" s="225">
        <v>56.144600530567203</v>
      </c>
      <c r="R83" s="225">
        <v>62.334708224988333</v>
      </c>
      <c r="S83" s="225">
        <v>54.10826805894223</v>
      </c>
      <c r="T83" s="225">
        <v>53.169858977190863</v>
      </c>
      <c r="U83" s="225">
        <v>38.222459247070169</v>
      </c>
      <c r="V83" s="225">
        <v>39.399784475995077</v>
      </c>
      <c r="W83" s="225">
        <v>36.030223230767866</v>
      </c>
      <c r="DA83" s="89" t="s">
        <v>2015</v>
      </c>
    </row>
    <row r="84" spans="1:105" ht="12" customHeight="1" x14ac:dyDescent="0.25">
      <c r="A84" s="55" t="s">
        <v>92</v>
      </c>
      <c r="B84" s="261">
        <v>2.332923519906497</v>
      </c>
      <c r="C84" s="261">
        <v>2.2090133528878928</v>
      </c>
      <c r="D84" s="261">
        <v>2.314285558701076</v>
      </c>
      <c r="E84" s="261">
        <v>2.2429555702758281</v>
      </c>
      <c r="F84" s="261">
        <v>2.2683448980558429</v>
      </c>
      <c r="G84" s="261">
        <v>2.2390954800077019</v>
      </c>
      <c r="H84" s="261">
        <v>2.216244466298595</v>
      </c>
      <c r="I84" s="261">
        <v>2.1094172826375388</v>
      </c>
      <c r="J84" s="261">
        <v>1.9966128340548059</v>
      </c>
      <c r="K84" s="261">
        <v>1.63870536102856</v>
      </c>
      <c r="L84" s="261">
        <v>1.712713138319353</v>
      </c>
      <c r="M84" s="261">
        <v>1.5993565303212189</v>
      </c>
      <c r="N84" s="261">
        <v>1.6024321972034039</v>
      </c>
      <c r="O84" s="261">
        <v>1.630742102276286</v>
      </c>
      <c r="P84" s="261">
        <v>1.4487807439540981</v>
      </c>
      <c r="Q84" s="261">
        <v>1.558863007881776</v>
      </c>
      <c r="R84" s="261">
        <v>1.724440690556714</v>
      </c>
      <c r="S84" s="261">
        <v>1.4982305221957419</v>
      </c>
      <c r="T84" s="261">
        <v>1.4748728878836761</v>
      </c>
      <c r="U84" s="261">
        <v>1.0596135690354671</v>
      </c>
      <c r="V84" s="261">
        <v>1.0943827726446409</v>
      </c>
      <c r="W84" s="261">
        <v>1.005707425869804</v>
      </c>
      <c r="DA84" s="67" t="s">
        <v>2016</v>
      </c>
    </row>
    <row r="85" spans="1:105" ht="12" customHeight="1" x14ac:dyDescent="0.25">
      <c r="A85" s="202" t="s">
        <v>93</v>
      </c>
      <c r="B85" s="226">
        <v>0.25840715859915692</v>
      </c>
      <c r="C85" s="226">
        <v>0.2446822019481531</v>
      </c>
      <c r="D85" s="226">
        <v>0.25634271775654982</v>
      </c>
      <c r="E85" s="226">
        <v>0.2484418245319755</v>
      </c>
      <c r="F85" s="226">
        <v>0.25125408305412339</v>
      </c>
      <c r="G85" s="226">
        <v>0.24801426016923001</v>
      </c>
      <c r="H85" s="226">
        <v>0.2454831589679711</v>
      </c>
      <c r="I85" s="226">
        <v>0.23365040544842569</v>
      </c>
      <c r="J85" s="226">
        <v>0.22115557791255469</v>
      </c>
      <c r="K85" s="226">
        <v>0.181511820902542</v>
      </c>
      <c r="L85" s="226">
        <v>0.1897093204265381</v>
      </c>
      <c r="M85" s="226">
        <v>0.177153332743577</v>
      </c>
      <c r="N85" s="226">
        <v>0.17749401015243399</v>
      </c>
      <c r="O85" s="226">
        <v>0.18281912922506141</v>
      </c>
      <c r="P85" s="226">
        <v>0.16081769705085791</v>
      </c>
      <c r="Q85" s="226">
        <v>0.17571405058702541</v>
      </c>
      <c r="R85" s="226">
        <v>0.19682643553458359</v>
      </c>
      <c r="S85" s="226">
        <v>0.16980616219837971</v>
      </c>
      <c r="T85" s="226">
        <v>0.16610908776177241</v>
      </c>
      <c r="U85" s="226">
        <v>0.1186693486035912</v>
      </c>
      <c r="V85" s="226">
        <v>0.1219464187913868</v>
      </c>
      <c r="W85" s="226">
        <v>0.1115600623701434</v>
      </c>
      <c r="DA85" s="174" t="s">
        <v>2017</v>
      </c>
    </row>
    <row r="86" spans="1:105" ht="12" customHeight="1" x14ac:dyDescent="0.25">
      <c r="A86" s="202" t="s">
        <v>94</v>
      </c>
      <c r="B86" s="226">
        <v>11.243598098876319</v>
      </c>
      <c r="C86" s="226">
        <v>10.64640916129056</v>
      </c>
      <c r="D86" s="226">
        <v>11.153771860087071</v>
      </c>
      <c r="E86" s="226">
        <v>10.809994742917301</v>
      </c>
      <c r="F86" s="226">
        <v>10.932359404734671</v>
      </c>
      <c r="G86" s="226">
        <v>10.79139091676104</v>
      </c>
      <c r="H86" s="226">
        <v>10.681259739247171</v>
      </c>
      <c r="I86" s="226">
        <v>10.166402775925929</v>
      </c>
      <c r="J86" s="226">
        <v>9.6195839044256086</v>
      </c>
      <c r="K86" s="226">
        <v>7.897791901304001</v>
      </c>
      <c r="L86" s="226">
        <v>8.2544747059259791</v>
      </c>
      <c r="M86" s="226">
        <v>7.7081489771537068</v>
      </c>
      <c r="N86" s="226">
        <v>7.7229722501904083</v>
      </c>
      <c r="O86" s="226">
        <v>7.8495242268015151</v>
      </c>
      <c r="P86" s="226">
        <v>6.9659171684908303</v>
      </c>
      <c r="Q86" s="226">
        <v>7.4878484008085406</v>
      </c>
      <c r="R86" s="226">
        <v>8.2759808641638113</v>
      </c>
      <c r="S86" s="226">
        <v>7.1847975273076834</v>
      </c>
      <c r="T86" s="226">
        <v>7.0679339072052354</v>
      </c>
      <c r="U86" s="226">
        <v>5.0748148678342124</v>
      </c>
      <c r="V86" s="226">
        <v>5.2384845139101941</v>
      </c>
      <c r="W86" s="226">
        <v>4.8116866892050147</v>
      </c>
      <c r="DA86" s="174" t="s">
        <v>2018</v>
      </c>
    </row>
    <row r="87" spans="1:105" ht="12" customHeight="1" x14ac:dyDescent="0.25">
      <c r="A87" s="202" t="s">
        <v>95</v>
      </c>
      <c r="B87" s="226">
        <v>3.5243781561981722</v>
      </c>
      <c r="C87" s="226">
        <v>3.337185441887188</v>
      </c>
      <c r="D87" s="226">
        <v>3.496221543781199</v>
      </c>
      <c r="E87" s="226">
        <v>3.3884623948238031</v>
      </c>
      <c r="F87" s="226">
        <v>3.4268183852645131</v>
      </c>
      <c r="G87" s="226">
        <v>3.3826309058333348</v>
      </c>
      <c r="H87" s="226">
        <v>3.3481095797477769</v>
      </c>
      <c r="I87" s="226">
        <v>3.1867243524265292</v>
      </c>
      <c r="J87" s="226">
        <v>3.0163091926004149</v>
      </c>
      <c r="K87" s="226">
        <v>2.4756136793911581</v>
      </c>
      <c r="L87" s="226">
        <v>2.5874181991050782</v>
      </c>
      <c r="M87" s="226">
        <v>2.41616888480893</v>
      </c>
      <c r="N87" s="226">
        <v>2.4208153351030872</v>
      </c>
      <c r="O87" s="226">
        <v>2.4934438700108021</v>
      </c>
      <c r="P87" s="226">
        <v>2.1933694936653669</v>
      </c>
      <c r="Q87" s="226">
        <v>2.3965387220044039</v>
      </c>
      <c r="R87" s="226">
        <v>2.684487510798772</v>
      </c>
      <c r="S87" s="226">
        <v>2.3159618800195481</v>
      </c>
      <c r="T87" s="226">
        <v>2.2655380122875028</v>
      </c>
      <c r="U87" s="226">
        <v>1.618514217237816</v>
      </c>
      <c r="V87" s="226">
        <v>1.663209707288505</v>
      </c>
      <c r="W87" s="226">
        <v>1.521551682441362</v>
      </c>
      <c r="DA87" s="174" t="s">
        <v>2019</v>
      </c>
    </row>
    <row r="88" spans="1:105" ht="12" customHeight="1" x14ac:dyDescent="0.25">
      <c r="A88" s="56" t="s">
        <v>96</v>
      </c>
      <c r="B88" s="262">
        <v>18.256060872808469</v>
      </c>
      <c r="C88" s="262">
        <v>17.23514763773148</v>
      </c>
      <c r="D88" s="262">
        <v>17.922602437141141</v>
      </c>
      <c r="E88" s="262">
        <v>17.436043580342151</v>
      </c>
      <c r="F88" s="262">
        <v>17.74250791503043</v>
      </c>
      <c r="G88" s="262">
        <v>17.408012866400259</v>
      </c>
      <c r="H88" s="262">
        <v>17.11234853076969</v>
      </c>
      <c r="I88" s="262">
        <v>15.938056492821771</v>
      </c>
      <c r="J88" s="262">
        <v>14.990551634622239</v>
      </c>
      <c r="K88" s="262">
        <v>12.513882230243951</v>
      </c>
      <c r="L88" s="262">
        <v>13.500720099819141</v>
      </c>
      <c r="M88" s="262">
        <v>12.56407850650344</v>
      </c>
      <c r="N88" s="262">
        <v>12.593237708442141</v>
      </c>
      <c r="O88" s="262">
        <v>12.90627130100936</v>
      </c>
      <c r="P88" s="262">
        <v>11.106860286920149</v>
      </c>
      <c r="Q88" s="262">
        <v>11.900163452661619</v>
      </c>
      <c r="R88" s="262">
        <v>13.42980127650263</v>
      </c>
      <c r="S88" s="262">
        <v>11.22968089900392</v>
      </c>
      <c r="T88" s="262">
        <v>11.07402785658639</v>
      </c>
      <c r="U88" s="262">
        <v>7.6390950980728451</v>
      </c>
      <c r="V88" s="262">
        <v>7.9165887732770059</v>
      </c>
      <c r="W88" s="262">
        <v>7.1676917780289333</v>
      </c>
      <c r="DA88" s="68" t="s">
        <v>2020</v>
      </c>
    </row>
    <row r="89" spans="1:105" ht="12" customHeight="1" x14ac:dyDescent="0.25">
      <c r="A89" s="37" t="s">
        <v>160</v>
      </c>
      <c r="B89" s="228">
        <v>1.649134732179474E-2</v>
      </c>
      <c r="C89" s="228">
        <v>1.620945578612687E-2</v>
      </c>
      <c r="D89" s="228">
        <v>1.561129479279961E-2</v>
      </c>
      <c r="E89" s="228">
        <v>1.5954624263882871E-2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3.6120465489970222E-3</v>
      </c>
      <c r="R89" s="228">
        <v>3.445347932278184E-3</v>
      </c>
      <c r="S89" s="228">
        <v>3.5575874431197111E-3</v>
      </c>
      <c r="T89" s="228">
        <v>4.6593252293037086E-3</v>
      </c>
      <c r="U89" s="228">
        <v>3.4665073218390469E-3</v>
      </c>
      <c r="V89" s="228">
        <v>2.62056759419206E-3</v>
      </c>
      <c r="W89" s="228">
        <v>1.506992120665187E-3</v>
      </c>
      <c r="DA89" s="69" t="s">
        <v>2021</v>
      </c>
    </row>
    <row r="90" spans="1:105" ht="12" customHeight="1" x14ac:dyDescent="0.25">
      <c r="A90" s="37" t="s">
        <v>162</v>
      </c>
      <c r="B90" s="228">
        <v>8.8001567915199566</v>
      </c>
      <c r="C90" s="228">
        <v>8.1527505223575663</v>
      </c>
      <c r="D90" s="228">
        <v>8.2748442862057932</v>
      </c>
      <c r="E90" s="228">
        <v>7.861290705395124</v>
      </c>
      <c r="F90" s="228">
        <v>8.1771944355871931</v>
      </c>
      <c r="G90" s="228">
        <v>8.3069611757607706</v>
      </c>
      <c r="H90" s="228">
        <v>7.6986617954689649</v>
      </c>
      <c r="I90" s="228">
        <v>5.7800452778257263</v>
      </c>
      <c r="J90" s="228">
        <v>4.3338924417171141</v>
      </c>
      <c r="K90" s="228">
        <v>5.1769079890602532</v>
      </c>
      <c r="L90" s="228">
        <v>6.8584945238132748</v>
      </c>
      <c r="M90" s="228">
        <v>6.1034167919301847</v>
      </c>
      <c r="N90" s="228">
        <v>6.1589780118687294</v>
      </c>
      <c r="O90" s="228">
        <v>6.1457209533989721</v>
      </c>
      <c r="P90" s="228">
        <v>4.9630724545176301</v>
      </c>
      <c r="Q90" s="228">
        <v>5.5574774479969928</v>
      </c>
      <c r="R90" s="228">
        <v>6.3061068506559046</v>
      </c>
      <c r="S90" s="228">
        <v>4.6608615546115608</v>
      </c>
      <c r="T90" s="228">
        <v>4.7891400542739886</v>
      </c>
      <c r="U90" s="228">
        <v>2.6219855269762911</v>
      </c>
      <c r="V90" s="228">
        <v>2.9712053408129249</v>
      </c>
      <c r="W90" s="228">
        <v>3.0510642595092889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9.4394127339667175</v>
      </c>
      <c r="C93" s="228">
        <v>9.0661876595877828</v>
      </c>
      <c r="D93" s="228">
        <v>9.6321468561425512</v>
      </c>
      <c r="E93" s="228">
        <v>9.5587982506831448</v>
      </c>
      <c r="F93" s="228">
        <v>9.5653134794432351</v>
      </c>
      <c r="G93" s="228">
        <v>9.1010516906394852</v>
      </c>
      <c r="H93" s="228">
        <v>9.4136867353007272</v>
      </c>
      <c r="I93" s="228">
        <v>10.158011214996041</v>
      </c>
      <c r="J93" s="228">
        <v>10.656659192905121</v>
      </c>
      <c r="K93" s="228">
        <v>7.3369742411836967</v>
      </c>
      <c r="L93" s="228">
        <v>6.6422255760058642</v>
      </c>
      <c r="M93" s="228">
        <v>6.4606617145732574</v>
      </c>
      <c r="N93" s="228">
        <v>6.4342596965734131</v>
      </c>
      <c r="O93" s="228">
        <v>6.7605503476103896</v>
      </c>
      <c r="P93" s="228">
        <v>6.1437878324025172</v>
      </c>
      <c r="Q93" s="228">
        <v>6.3390739581156286</v>
      </c>
      <c r="R93" s="228">
        <v>7.1202490779144503</v>
      </c>
      <c r="S93" s="228">
        <v>6.5652617569492406</v>
      </c>
      <c r="T93" s="228">
        <v>6.2802284770830932</v>
      </c>
      <c r="U93" s="228">
        <v>5.0136430637747154</v>
      </c>
      <c r="V93" s="228">
        <v>4.9427628648698887</v>
      </c>
      <c r="W93" s="228">
        <v>4.1151205263989787</v>
      </c>
      <c r="DA93" s="69" t="s">
        <v>2025</v>
      </c>
    </row>
    <row r="94" spans="1:105" ht="12" customHeight="1" x14ac:dyDescent="0.25">
      <c r="A94" s="132" t="s">
        <v>1941</v>
      </c>
      <c r="B94" s="318">
        <v>48.052368945917507</v>
      </c>
      <c r="C94" s="318">
        <v>45.57074427940691</v>
      </c>
      <c r="D94" s="318">
        <v>47.890589413247859</v>
      </c>
      <c r="E94" s="318">
        <v>46.394401323905491</v>
      </c>
      <c r="F94" s="318">
        <v>46.80196429112474</v>
      </c>
      <c r="G94" s="318">
        <v>46.233917285889369</v>
      </c>
      <c r="H94" s="318">
        <v>45.944908280042277</v>
      </c>
      <c r="I94" s="318">
        <v>44.27117495506905</v>
      </c>
      <c r="J94" s="318">
        <v>42.181444993797641</v>
      </c>
      <c r="K94" s="318">
        <v>34.168956791188322</v>
      </c>
      <c r="L94" s="318">
        <v>35.135872787986173</v>
      </c>
      <c r="M94" s="318">
        <v>32.897195185925519</v>
      </c>
      <c r="N94" s="318">
        <v>32.94876964632499</v>
      </c>
      <c r="O94" s="318">
        <v>33.638908841211183</v>
      </c>
      <c r="P94" s="318">
        <v>30.16789113934583</v>
      </c>
      <c r="Q94" s="318">
        <v>32.62547289662384</v>
      </c>
      <c r="R94" s="318">
        <v>36.023171447431821</v>
      </c>
      <c r="S94" s="318">
        <v>31.709791068216951</v>
      </c>
      <c r="T94" s="318">
        <v>31.121377225466279</v>
      </c>
      <c r="U94" s="318">
        <v>22.711752146286241</v>
      </c>
      <c r="V94" s="318">
        <v>23.36517229008334</v>
      </c>
      <c r="W94" s="318">
        <v>21.412025592852611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1.0000000000000004</v>
      </c>
      <c r="C98" s="234">
        <f t="shared" si="4"/>
        <v>0.99999999999999967</v>
      </c>
      <c r="D98" s="234">
        <f t="shared" si="4"/>
        <v>0.99999999999999989</v>
      </c>
      <c r="E98" s="234">
        <f t="shared" si="4"/>
        <v>0.99999999999999978</v>
      </c>
      <c r="F98" s="234">
        <f t="shared" si="4"/>
        <v>1</v>
      </c>
      <c r="G98" s="234">
        <f t="shared" si="4"/>
        <v>1</v>
      </c>
      <c r="H98" s="234">
        <f t="shared" si="4"/>
        <v>0.99999999999999989</v>
      </c>
      <c r="I98" s="234">
        <f t="shared" si="4"/>
        <v>1</v>
      </c>
      <c r="J98" s="234">
        <f t="shared" si="4"/>
        <v>0.99999999999999978</v>
      </c>
      <c r="K98" s="234">
        <f t="shared" si="4"/>
        <v>0.99999999999999967</v>
      </c>
      <c r="L98" s="234">
        <f t="shared" si="4"/>
        <v>1</v>
      </c>
      <c r="M98" s="234">
        <f t="shared" si="4"/>
        <v>1.0000000000000002</v>
      </c>
      <c r="N98" s="234">
        <f t="shared" si="4"/>
        <v>1.0000000000000002</v>
      </c>
      <c r="O98" s="234">
        <f t="shared" si="4"/>
        <v>1</v>
      </c>
      <c r="P98" s="234">
        <f t="shared" si="4"/>
        <v>0.99999999999999989</v>
      </c>
      <c r="Q98" s="234">
        <f t="shared" si="4"/>
        <v>0.99999999999999978</v>
      </c>
      <c r="R98" s="234">
        <f t="shared" si="4"/>
        <v>1.0000000000000002</v>
      </c>
      <c r="S98" s="234">
        <f t="shared" si="4"/>
        <v>1</v>
      </c>
      <c r="T98" s="234">
        <f t="shared" si="4"/>
        <v>1</v>
      </c>
      <c r="U98" s="234">
        <f t="shared" si="4"/>
        <v>0.99999999999999989</v>
      </c>
      <c r="V98" s="234">
        <f t="shared" si="4"/>
        <v>1.0000000000000002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3.5161429232729107E-3</v>
      </c>
      <c r="C99" s="268">
        <f t="shared" si="5"/>
        <v>3.5170955837313528E-3</v>
      </c>
      <c r="D99" s="268">
        <f t="shared" si="5"/>
        <v>3.5190068886418323E-3</v>
      </c>
      <c r="E99" s="268">
        <f t="shared" si="5"/>
        <v>3.5187854946476006E-3</v>
      </c>
      <c r="F99" s="268">
        <f t="shared" si="5"/>
        <v>3.5168905453301677E-3</v>
      </c>
      <c r="G99" s="268">
        <f t="shared" si="5"/>
        <v>3.5173576414023462E-3</v>
      </c>
      <c r="H99" s="268">
        <f t="shared" si="5"/>
        <v>3.5057586046980901E-3</v>
      </c>
      <c r="I99" s="268">
        <f t="shared" si="5"/>
        <v>3.5200728039787915E-3</v>
      </c>
      <c r="J99" s="268">
        <f t="shared" si="5"/>
        <v>3.5441752910665447E-3</v>
      </c>
      <c r="K99" s="268">
        <f t="shared" si="5"/>
        <v>3.5266293224023239E-3</v>
      </c>
      <c r="L99" s="268">
        <f t="shared" si="5"/>
        <v>3.51355803650533E-3</v>
      </c>
      <c r="M99" s="268">
        <f t="shared" si="5"/>
        <v>3.5151197269015604E-3</v>
      </c>
      <c r="N99" s="268">
        <f t="shared" si="5"/>
        <v>3.5147664973343169E-3</v>
      </c>
      <c r="O99" s="268">
        <f t="shared" si="5"/>
        <v>3.5162415376328634E-3</v>
      </c>
      <c r="P99" s="268">
        <f t="shared" si="5"/>
        <v>3.5218160036247746E-3</v>
      </c>
      <c r="Q99" s="268">
        <f t="shared" si="5"/>
        <v>3.5249499118945237E-3</v>
      </c>
      <c r="R99" s="268">
        <f t="shared" si="5"/>
        <v>3.5234480799387897E-3</v>
      </c>
      <c r="S99" s="268">
        <f t="shared" si="5"/>
        <v>3.5322302241125765E-3</v>
      </c>
      <c r="T99" s="268">
        <f t="shared" si="5"/>
        <v>3.5296574842074834E-3</v>
      </c>
      <c r="U99" s="268">
        <f t="shared" si="5"/>
        <v>3.5428950248292388E-3</v>
      </c>
      <c r="V99" s="268">
        <f t="shared" si="5"/>
        <v>3.5386751810547574E-3</v>
      </c>
      <c r="W99" s="268">
        <f t="shared" si="5"/>
        <v>3.5371424192997777E-3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1.2792872077955052E-3</v>
      </c>
      <c r="C100" s="269">
        <f t="shared" si="6"/>
        <v>1.2796338166690502E-3</v>
      </c>
      <c r="D100" s="269">
        <f t="shared" si="6"/>
        <v>1.2803292115877234E-3</v>
      </c>
      <c r="E100" s="269">
        <f t="shared" si="6"/>
        <v>1.2802486612486495E-3</v>
      </c>
      <c r="F100" s="269">
        <f t="shared" si="6"/>
        <v>1.2795592170269236E-3</v>
      </c>
      <c r="G100" s="269">
        <f t="shared" si="6"/>
        <v>1.2797291617768921E-3</v>
      </c>
      <c r="H100" s="269">
        <f t="shared" si="6"/>
        <v>1.2996965865747481E-3</v>
      </c>
      <c r="I100" s="269">
        <f t="shared" si="6"/>
        <v>1.2916769114939403E-3</v>
      </c>
      <c r="J100" s="269">
        <f t="shared" si="6"/>
        <v>1.2894862953483047E-3</v>
      </c>
      <c r="K100" s="269">
        <f t="shared" si="6"/>
        <v>1.2831025010173218E-3</v>
      </c>
      <c r="L100" s="269">
        <f t="shared" si="6"/>
        <v>1.2783467418794371E-3</v>
      </c>
      <c r="M100" s="269">
        <f t="shared" si="6"/>
        <v>1.2789149356616655E-3</v>
      </c>
      <c r="N100" s="269">
        <f t="shared" si="6"/>
        <v>1.2787864192513115E-3</v>
      </c>
      <c r="O100" s="269">
        <f t="shared" si="6"/>
        <v>1.2793230869084838E-3</v>
      </c>
      <c r="P100" s="269">
        <f t="shared" si="6"/>
        <v>1.2813512590247366E-3</v>
      </c>
      <c r="Q100" s="269">
        <f t="shared" si="6"/>
        <v>1.282491476827989E-3</v>
      </c>
      <c r="R100" s="269">
        <f t="shared" si="6"/>
        <v>1.2819450614941553E-3</v>
      </c>
      <c r="S100" s="269">
        <f t="shared" si="6"/>
        <v>1.2851402913081026E-3</v>
      </c>
      <c r="T100" s="269">
        <f t="shared" si="6"/>
        <v>1.2842042448158548E-3</v>
      </c>
      <c r="U100" s="269">
        <f t="shared" si="6"/>
        <v>1.2890204928323946E-3</v>
      </c>
      <c r="V100" s="269">
        <f t="shared" si="6"/>
        <v>1.2874851763571007E-3</v>
      </c>
      <c r="W100" s="269">
        <f t="shared" si="6"/>
        <v>1.2869275077558712E-3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4.0207671143005448E-2</v>
      </c>
      <c r="C101" s="269">
        <f t="shared" si="7"/>
        <v>4.0218564971629546E-2</v>
      </c>
      <c r="D101" s="269">
        <f t="shared" si="7"/>
        <v>4.0240421056826181E-2</v>
      </c>
      <c r="E101" s="269">
        <f t="shared" si="7"/>
        <v>4.0237889380182953E-2</v>
      </c>
      <c r="F101" s="269">
        <f t="shared" si="7"/>
        <v>4.0216220323875909E-2</v>
      </c>
      <c r="G101" s="269">
        <f t="shared" si="7"/>
        <v>4.0221561644087335E-2</v>
      </c>
      <c r="H101" s="269">
        <f t="shared" si="7"/>
        <v>3.9976374806769341E-2</v>
      </c>
      <c r="I101" s="269">
        <f t="shared" si="7"/>
        <v>4.0040084582013885E-2</v>
      </c>
      <c r="J101" s="269">
        <f t="shared" si="7"/>
        <v>4.0251047705843777E-2</v>
      </c>
      <c r="K101" s="269">
        <f t="shared" si="7"/>
        <v>4.030151846562887E-2</v>
      </c>
      <c r="L101" s="269">
        <f t="shared" si="7"/>
        <v>4.0178112538773278E-2</v>
      </c>
      <c r="M101" s="269">
        <f t="shared" si="7"/>
        <v>4.0195970724645973E-2</v>
      </c>
      <c r="N101" s="269">
        <f t="shared" si="7"/>
        <v>4.0191931486598019E-2</v>
      </c>
      <c r="O101" s="269">
        <f t="shared" si="7"/>
        <v>4.0208798814388963E-2</v>
      </c>
      <c r="P101" s="269">
        <f t="shared" si="7"/>
        <v>4.0272543747485144E-2</v>
      </c>
      <c r="Q101" s="269">
        <f t="shared" si="7"/>
        <v>4.0308380502660363E-2</v>
      </c>
      <c r="R101" s="269">
        <f t="shared" si="7"/>
        <v>4.0291206807874388E-2</v>
      </c>
      <c r="S101" s="269">
        <f t="shared" si="7"/>
        <v>4.0391632067192741E-2</v>
      </c>
      <c r="T101" s="269">
        <f t="shared" si="7"/>
        <v>4.0362212364325786E-2</v>
      </c>
      <c r="U101" s="269">
        <f t="shared" si="7"/>
        <v>4.0513585812924448E-2</v>
      </c>
      <c r="V101" s="269">
        <f t="shared" si="7"/>
        <v>4.0465331207107332E-2</v>
      </c>
      <c r="W101" s="269">
        <f t="shared" si="7"/>
        <v>4.0447803824992988E-2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1.4113447062214726E-2</v>
      </c>
      <c r="C102" s="269">
        <f t="shared" si="8"/>
        <v>1.4117270946295054E-2</v>
      </c>
      <c r="D102" s="269">
        <f t="shared" si="8"/>
        <v>1.4124942733609288E-2</v>
      </c>
      <c r="E102" s="269">
        <f t="shared" si="8"/>
        <v>1.4124054080193982E-2</v>
      </c>
      <c r="F102" s="269">
        <f t="shared" si="8"/>
        <v>1.4116447942599244E-2</v>
      </c>
      <c r="G102" s="269">
        <f t="shared" si="8"/>
        <v>1.4118322819653879E-2</v>
      </c>
      <c r="H102" s="269">
        <f t="shared" si="8"/>
        <v>1.4338608922052205E-2</v>
      </c>
      <c r="I102" s="269">
        <f t="shared" si="8"/>
        <v>1.4250133668786601E-2</v>
      </c>
      <c r="J102" s="269">
        <f t="shared" si="8"/>
        <v>1.4225966191134462E-2</v>
      </c>
      <c r="K102" s="269">
        <f t="shared" si="8"/>
        <v>1.4155538422610414E-2</v>
      </c>
      <c r="L102" s="269">
        <f t="shared" si="8"/>
        <v>1.4103071584496057E-2</v>
      </c>
      <c r="M102" s="269">
        <f t="shared" si="8"/>
        <v>1.4109340054013847E-2</v>
      </c>
      <c r="N102" s="269">
        <f t="shared" si="8"/>
        <v>1.4107922225755189E-2</v>
      </c>
      <c r="O102" s="269">
        <f t="shared" si="8"/>
        <v>1.4113842890421687E-2</v>
      </c>
      <c r="P102" s="269">
        <f t="shared" si="8"/>
        <v>1.4136218241024248E-2</v>
      </c>
      <c r="Q102" s="269">
        <f t="shared" si="8"/>
        <v>1.4148797436303883E-2</v>
      </c>
      <c r="R102" s="269">
        <f t="shared" si="8"/>
        <v>1.4142769232597113E-2</v>
      </c>
      <c r="S102" s="269">
        <f t="shared" si="8"/>
        <v>1.4178019883550212E-2</v>
      </c>
      <c r="T102" s="269">
        <f t="shared" si="8"/>
        <v>1.416769316212628E-2</v>
      </c>
      <c r="U102" s="269">
        <f t="shared" si="8"/>
        <v>1.4220827330126803E-2</v>
      </c>
      <c r="V102" s="269">
        <f t="shared" si="8"/>
        <v>1.4203889298021292E-2</v>
      </c>
      <c r="W102" s="269">
        <f t="shared" si="8"/>
        <v>1.4197736945184688E-2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1.3338592396174584E-2</v>
      </c>
      <c r="C103" s="270">
        <f t="shared" si="9"/>
        <v>1.3382080252622861E-2</v>
      </c>
      <c r="D103" s="270">
        <f t="shared" si="9"/>
        <v>1.3442735767512065E-2</v>
      </c>
      <c r="E103" s="270">
        <f t="shared" si="9"/>
        <v>1.3493014893367511E-2</v>
      </c>
      <c r="F103" s="270">
        <f t="shared" si="9"/>
        <v>1.3440596419082832E-2</v>
      </c>
      <c r="G103" s="270">
        <f t="shared" si="9"/>
        <v>1.3370606921522988E-2</v>
      </c>
      <c r="H103" s="270">
        <f t="shared" si="9"/>
        <v>1.3712164288214453E-2</v>
      </c>
      <c r="I103" s="270">
        <f t="shared" si="9"/>
        <v>1.4161094418334656E-2</v>
      </c>
      <c r="J103" s="270">
        <f t="shared" si="9"/>
        <v>1.4768506636018497E-2</v>
      </c>
      <c r="K103" s="270">
        <f t="shared" si="9"/>
        <v>1.3731755093459086E-2</v>
      </c>
      <c r="L103" s="270">
        <f t="shared" si="9"/>
        <v>1.3227142081437663E-2</v>
      </c>
      <c r="M103" s="270">
        <f t="shared" si="9"/>
        <v>1.3319200040492746E-2</v>
      </c>
      <c r="N103" s="270">
        <f t="shared" si="9"/>
        <v>1.3304410169419403E-2</v>
      </c>
      <c r="O103" s="270">
        <f t="shared" si="9"/>
        <v>1.3366803823658301E-2</v>
      </c>
      <c r="P103" s="270">
        <f t="shared" si="9"/>
        <v>1.3528975249885044E-2</v>
      </c>
      <c r="Q103" s="270">
        <f t="shared" si="9"/>
        <v>1.3420961701868303E-2</v>
      </c>
      <c r="R103" s="270">
        <f t="shared" si="9"/>
        <v>1.3415228256573455E-2</v>
      </c>
      <c r="S103" s="270">
        <f t="shared" si="9"/>
        <v>1.3692942554357579E-2</v>
      </c>
      <c r="T103" s="270">
        <f t="shared" si="9"/>
        <v>1.3595186315036914E-2</v>
      </c>
      <c r="U103" s="270">
        <f t="shared" si="9"/>
        <v>1.4169243881465808E-2</v>
      </c>
      <c r="V103" s="270">
        <f t="shared" si="9"/>
        <v>1.3934098200440038E-2</v>
      </c>
      <c r="W103" s="270">
        <f t="shared" si="9"/>
        <v>1.356657368729516E-2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2.8755871761317883E-2</v>
      </c>
      <c r="C104" s="271">
        <f t="shared" si="10"/>
        <v>2.8980345096638212E-2</v>
      </c>
      <c r="D104" s="271">
        <f t="shared" si="10"/>
        <v>2.9420197372923694E-2</v>
      </c>
      <c r="E104" s="271">
        <f t="shared" si="10"/>
        <v>2.9405965121307494E-2</v>
      </c>
      <c r="F104" s="271">
        <f t="shared" si="10"/>
        <v>2.9038650046869931E-2</v>
      </c>
      <c r="G104" s="271">
        <f t="shared" si="10"/>
        <v>2.9085157703615763E-2</v>
      </c>
      <c r="H104" s="271">
        <f t="shared" si="10"/>
        <v>2.9592289796168882E-2</v>
      </c>
      <c r="I104" s="271">
        <f t="shared" si="10"/>
        <v>3.1943323294493675E-2</v>
      </c>
      <c r="J104" s="271">
        <f t="shared" si="10"/>
        <v>3.4036839745678775E-2</v>
      </c>
      <c r="K104" s="271">
        <f t="shared" si="10"/>
        <v>3.070962507195743E-2</v>
      </c>
      <c r="L104" s="271">
        <f t="shared" si="10"/>
        <v>2.8194775452393159E-2</v>
      </c>
      <c r="M104" s="271">
        <f t="shared" si="10"/>
        <v>2.8563747199736676E-2</v>
      </c>
      <c r="N104" s="271">
        <f t="shared" si="10"/>
        <v>2.8510592015649441E-2</v>
      </c>
      <c r="O104" s="271">
        <f t="shared" si="10"/>
        <v>2.885940796240825E-2</v>
      </c>
      <c r="P104" s="271">
        <f t="shared" si="10"/>
        <v>3.0119530029879629E-2</v>
      </c>
      <c r="Q104" s="271">
        <f t="shared" si="10"/>
        <v>3.0607927166062969E-2</v>
      </c>
      <c r="R104" s="271">
        <f t="shared" si="10"/>
        <v>3.0295055431097336E-2</v>
      </c>
      <c r="S104" s="271">
        <f t="shared" si="10"/>
        <v>3.230927748299843E-2</v>
      </c>
      <c r="T104" s="271">
        <f t="shared" si="10"/>
        <v>3.1712643380760283E-2</v>
      </c>
      <c r="U104" s="271">
        <f t="shared" si="10"/>
        <v>3.4757352246920843E-2</v>
      </c>
      <c r="V104" s="271">
        <f t="shared" si="10"/>
        <v>3.3749846339949867E-2</v>
      </c>
      <c r="W104" s="271">
        <f t="shared" si="10"/>
        <v>3.319383410020621E-2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0.83526539607138539</v>
      </c>
      <c r="C105" s="271">
        <f t="shared" si="11"/>
        <v>0.83448554169673772</v>
      </c>
      <c r="D105" s="271">
        <f t="shared" si="11"/>
        <v>0.8329812370403058</v>
      </c>
      <c r="E105" s="271">
        <f t="shared" si="11"/>
        <v>0.832980352410158</v>
      </c>
      <c r="F105" s="271">
        <f t="shared" si="11"/>
        <v>0.83424336844144709</v>
      </c>
      <c r="G105" s="271">
        <f t="shared" si="11"/>
        <v>0.83415625860486431</v>
      </c>
      <c r="H105" s="271">
        <f t="shared" si="11"/>
        <v>0.83096331849574001</v>
      </c>
      <c r="I105" s="271">
        <f t="shared" si="11"/>
        <v>0.82362314667949998</v>
      </c>
      <c r="J105" s="271">
        <f t="shared" si="11"/>
        <v>0.81669438486909485</v>
      </c>
      <c r="K105" s="271">
        <f t="shared" si="11"/>
        <v>0.8284522715234085</v>
      </c>
      <c r="L105" s="271">
        <f t="shared" si="11"/>
        <v>0.83722090037823282</v>
      </c>
      <c r="M105" s="271">
        <f t="shared" si="11"/>
        <v>0.83591853153891571</v>
      </c>
      <c r="N105" s="271">
        <f t="shared" si="11"/>
        <v>0.83610983866602118</v>
      </c>
      <c r="O105" s="271">
        <f t="shared" si="11"/>
        <v>0.83490327224598848</v>
      </c>
      <c r="P105" s="271">
        <f t="shared" si="11"/>
        <v>0.83060356420616088</v>
      </c>
      <c r="Q105" s="271">
        <f t="shared" si="11"/>
        <v>0.82909158949494743</v>
      </c>
      <c r="R105" s="271">
        <f t="shared" si="11"/>
        <v>0.83012659883740936</v>
      </c>
      <c r="S105" s="271">
        <f t="shared" si="11"/>
        <v>0.82323746165554046</v>
      </c>
      <c r="T105" s="271">
        <f t="shared" si="11"/>
        <v>0.82529311075368073</v>
      </c>
      <c r="U105" s="271">
        <f t="shared" si="11"/>
        <v>0.81472582295688023</v>
      </c>
      <c r="V105" s="271">
        <f t="shared" si="11"/>
        <v>0.81826506843487479</v>
      </c>
      <c r="W105" s="271">
        <f t="shared" si="11"/>
        <v>0.82044264256205668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0.5656790983090314</v>
      </c>
      <c r="C106" s="320">
        <f t="shared" si="12"/>
        <v>0.56279480641575563</v>
      </c>
      <c r="D106" s="320">
        <f t="shared" si="12"/>
        <v>0.55716688666914715</v>
      </c>
      <c r="E106" s="320">
        <f t="shared" si="12"/>
        <v>0.55729942939790145</v>
      </c>
      <c r="F106" s="320">
        <f t="shared" si="12"/>
        <v>0.5620060242520426</v>
      </c>
      <c r="G106" s="320">
        <f t="shared" si="12"/>
        <v>0.56148290513346777</v>
      </c>
      <c r="H106" s="320">
        <f t="shared" si="12"/>
        <v>0.55353560165665783</v>
      </c>
      <c r="I106" s="320">
        <f t="shared" si="12"/>
        <v>0.52415449079362297</v>
      </c>
      <c r="J106" s="320">
        <f t="shared" si="12"/>
        <v>0.49759901225335756</v>
      </c>
      <c r="K106" s="320">
        <f t="shared" si="12"/>
        <v>0.54054953647380888</v>
      </c>
      <c r="L106" s="320">
        <f t="shared" si="12"/>
        <v>0.57289488051204807</v>
      </c>
      <c r="M106" s="320">
        <f t="shared" si="12"/>
        <v>0.56813340154138559</v>
      </c>
      <c r="N106" s="320">
        <f t="shared" si="12"/>
        <v>0.56882303851930871</v>
      </c>
      <c r="O106" s="320">
        <f t="shared" si="12"/>
        <v>0.56434632259841233</v>
      </c>
      <c r="P106" s="320">
        <f t="shared" si="12"/>
        <v>0.54823297017604056</v>
      </c>
      <c r="Q106" s="320">
        <f t="shared" si="12"/>
        <v>0.5421422723131083</v>
      </c>
      <c r="R106" s="320">
        <f t="shared" si="12"/>
        <v>0.54611045417087301</v>
      </c>
      <c r="S106" s="320">
        <f t="shared" si="12"/>
        <v>0.52033798525243147</v>
      </c>
      <c r="T106" s="320">
        <f t="shared" si="12"/>
        <v>0.52798707905905418</v>
      </c>
      <c r="U106" s="320">
        <f t="shared" si="12"/>
        <v>0.48887564564199881</v>
      </c>
      <c r="V106" s="320">
        <f t="shared" si="12"/>
        <v>0.50186025899784603</v>
      </c>
      <c r="W106" s="320">
        <f t="shared" si="12"/>
        <v>0.50925044787262475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0.26958629776235393</v>
      </c>
      <c r="C107" s="320">
        <f t="shared" si="13"/>
        <v>0.27169073528098209</v>
      </c>
      <c r="D107" s="320">
        <f t="shared" si="13"/>
        <v>0.27581435037115859</v>
      </c>
      <c r="E107" s="320">
        <f t="shared" si="13"/>
        <v>0.2756809230122565</v>
      </c>
      <c r="F107" s="320">
        <f t="shared" si="13"/>
        <v>0.27223734418940448</v>
      </c>
      <c r="G107" s="320">
        <f t="shared" si="13"/>
        <v>0.2726733534713966</v>
      </c>
      <c r="H107" s="320">
        <f t="shared" si="13"/>
        <v>0.27742771683908218</v>
      </c>
      <c r="I107" s="320">
        <f t="shared" si="13"/>
        <v>0.29946865588587696</v>
      </c>
      <c r="J107" s="320">
        <f t="shared" si="13"/>
        <v>0.31909537261573723</v>
      </c>
      <c r="K107" s="320">
        <f t="shared" si="13"/>
        <v>0.28790273504959962</v>
      </c>
      <c r="L107" s="320">
        <f t="shared" si="13"/>
        <v>0.26432601986618476</v>
      </c>
      <c r="M107" s="320">
        <f t="shared" si="13"/>
        <v>0.26778512999753012</v>
      </c>
      <c r="N107" s="320">
        <f t="shared" si="13"/>
        <v>0.26728680014671258</v>
      </c>
      <c r="O107" s="320">
        <f t="shared" si="13"/>
        <v>0.27055694964757621</v>
      </c>
      <c r="P107" s="320">
        <f t="shared" si="13"/>
        <v>0.28237059403012027</v>
      </c>
      <c r="Q107" s="320">
        <f t="shared" si="13"/>
        <v>0.28694931718183897</v>
      </c>
      <c r="R107" s="320">
        <f t="shared" si="13"/>
        <v>0.2840161446665363</v>
      </c>
      <c r="S107" s="320">
        <f t="shared" si="13"/>
        <v>0.30289947640310905</v>
      </c>
      <c r="T107" s="320">
        <f t="shared" si="13"/>
        <v>0.29730603169462649</v>
      </c>
      <c r="U107" s="320">
        <f t="shared" si="13"/>
        <v>0.32585017731488136</v>
      </c>
      <c r="V107" s="320">
        <f t="shared" si="13"/>
        <v>0.3164048094370287</v>
      </c>
      <c r="W107" s="320">
        <f t="shared" si="13"/>
        <v>0.31119219468943193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6.3523591434833909E-2</v>
      </c>
      <c r="C108" s="321">
        <f t="shared" si="14"/>
        <v>6.4019467635675925E-2</v>
      </c>
      <c r="D108" s="321">
        <f t="shared" si="14"/>
        <v>6.4991129928593377E-2</v>
      </c>
      <c r="E108" s="321">
        <f t="shared" si="14"/>
        <v>6.4959689958893604E-2</v>
      </c>
      <c r="F108" s="321">
        <f t="shared" si="14"/>
        <v>6.4148267063768069E-2</v>
      </c>
      <c r="G108" s="321">
        <f t="shared" si="14"/>
        <v>6.425100550307658E-2</v>
      </c>
      <c r="H108" s="321">
        <f t="shared" si="14"/>
        <v>6.6611788499782248E-2</v>
      </c>
      <c r="I108" s="321">
        <f t="shared" si="14"/>
        <v>7.1170467641398436E-2</v>
      </c>
      <c r="J108" s="321">
        <f t="shared" si="14"/>
        <v>7.5189593265814592E-2</v>
      </c>
      <c r="K108" s="321">
        <f t="shared" si="14"/>
        <v>6.7839559599515722E-2</v>
      </c>
      <c r="L108" s="321">
        <f t="shared" si="14"/>
        <v>6.2284093186282356E-2</v>
      </c>
      <c r="M108" s="321">
        <f t="shared" si="14"/>
        <v>6.3099175779631991E-2</v>
      </c>
      <c r="N108" s="321">
        <f t="shared" si="14"/>
        <v>6.2981752519971276E-2</v>
      </c>
      <c r="O108" s="321">
        <f t="shared" si="14"/>
        <v>6.3752309638593116E-2</v>
      </c>
      <c r="P108" s="321">
        <f t="shared" si="14"/>
        <v>6.6536001262915548E-2</v>
      </c>
      <c r="Q108" s="321">
        <f t="shared" si="14"/>
        <v>6.7614902309434621E-2</v>
      </c>
      <c r="R108" s="321">
        <f t="shared" si="14"/>
        <v>6.6923748293015631E-2</v>
      </c>
      <c r="S108" s="321">
        <f t="shared" si="14"/>
        <v>7.1373295840939904E-2</v>
      </c>
      <c r="T108" s="321">
        <f t="shared" si="14"/>
        <v>7.0055292295046812E-2</v>
      </c>
      <c r="U108" s="321">
        <f t="shared" si="14"/>
        <v>7.6781252254020257E-2</v>
      </c>
      <c r="V108" s="321">
        <f t="shared" si="14"/>
        <v>7.4555606162194976E-2</v>
      </c>
      <c r="W108" s="321">
        <f t="shared" si="14"/>
        <v>7.3327338953208671E-2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</v>
      </c>
      <c r="D110" s="234">
        <f t="shared" si="15"/>
        <v>1</v>
      </c>
      <c r="E110" s="234">
        <f t="shared" si="15"/>
        <v>0.99999999999999967</v>
      </c>
      <c r="F110" s="234">
        <f t="shared" si="15"/>
        <v>0.99999999999999989</v>
      </c>
      <c r="G110" s="234">
        <f t="shared" si="15"/>
        <v>0.99999999999999989</v>
      </c>
      <c r="H110" s="234">
        <f t="shared" si="15"/>
        <v>1</v>
      </c>
      <c r="I110" s="234">
        <f t="shared" si="15"/>
        <v>1</v>
      </c>
      <c r="J110" s="234">
        <f t="shared" si="15"/>
        <v>0.99999999999999989</v>
      </c>
      <c r="K110" s="234">
        <f t="shared" si="15"/>
        <v>0.99999999999999989</v>
      </c>
      <c r="L110" s="234">
        <f t="shared" si="15"/>
        <v>1</v>
      </c>
      <c r="M110" s="234">
        <f t="shared" si="15"/>
        <v>0.99999999999999989</v>
      </c>
      <c r="N110" s="234">
        <f t="shared" si="15"/>
        <v>1.0000000000000002</v>
      </c>
      <c r="O110" s="234">
        <f t="shared" si="15"/>
        <v>0.99999999999999989</v>
      </c>
      <c r="P110" s="234">
        <f t="shared" si="15"/>
        <v>1</v>
      </c>
      <c r="Q110" s="234">
        <f t="shared" si="15"/>
        <v>1</v>
      </c>
      <c r="R110" s="234">
        <f t="shared" si="15"/>
        <v>1.0000000000000002</v>
      </c>
      <c r="S110" s="234">
        <f t="shared" si="15"/>
        <v>0.99999999999999978</v>
      </c>
      <c r="T110" s="234">
        <f t="shared" si="15"/>
        <v>1</v>
      </c>
      <c r="U110" s="234">
        <f t="shared" si="15"/>
        <v>0.99999999999999978</v>
      </c>
      <c r="V110" s="234">
        <f t="shared" si="15"/>
        <v>0.99999999999999989</v>
      </c>
      <c r="W110" s="234">
        <f t="shared" si="15"/>
        <v>0.99999999999999967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3.2774008482901037E-3</v>
      </c>
      <c r="C111" s="301">
        <f t="shared" si="16"/>
        <v>3.2784509651093197E-3</v>
      </c>
      <c r="D111" s="301">
        <f t="shared" si="16"/>
        <v>3.2800298912315957E-3</v>
      </c>
      <c r="E111" s="301">
        <f t="shared" si="16"/>
        <v>3.2809849425037741E-3</v>
      </c>
      <c r="F111" s="301">
        <f t="shared" si="16"/>
        <v>3.2794841042262917E-3</v>
      </c>
      <c r="G111" s="301">
        <f t="shared" si="16"/>
        <v>3.2780411828951719E-3</v>
      </c>
      <c r="H111" s="301">
        <f t="shared" si="16"/>
        <v>3.2809885577588004E-3</v>
      </c>
      <c r="I111" s="301">
        <f t="shared" si="16"/>
        <v>3.2925355169449774E-3</v>
      </c>
      <c r="J111" s="301">
        <f t="shared" si="16"/>
        <v>3.3033285915425562E-3</v>
      </c>
      <c r="K111" s="301">
        <f t="shared" si="16"/>
        <v>3.2859988073184339E-3</v>
      </c>
      <c r="L111" s="301">
        <f t="shared" si="16"/>
        <v>3.27444963985132E-3</v>
      </c>
      <c r="M111" s="301">
        <f t="shared" si="16"/>
        <v>3.2774027707692366E-3</v>
      </c>
      <c r="N111" s="301">
        <f t="shared" si="16"/>
        <v>3.2769016377980956E-3</v>
      </c>
      <c r="O111" s="301">
        <f t="shared" si="16"/>
        <v>3.2759374603660548E-3</v>
      </c>
      <c r="P111" s="301">
        <f t="shared" si="16"/>
        <v>3.2824131087949657E-3</v>
      </c>
      <c r="Q111" s="301">
        <f t="shared" si="16"/>
        <v>3.2803968502193833E-3</v>
      </c>
      <c r="R111" s="301">
        <f t="shared" si="16"/>
        <v>3.2665326581028686E-3</v>
      </c>
      <c r="S111" s="301">
        <f t="shared" si="16"/>
        <v>3.2891730869684644E-3</v>
      </c>
      <c r="T111" s="301">
        <f t="shared" si="16"/>
        <v>3.2858090190385925E-3</v>
      </c>
      <c r="U111" s="301">
        <f t="shared" si="16"/>
        <v>3.2902714462582959E-3</v>
      </c>
      <c r="V111" s="301">
        <f t="shared" si="16"/>
        <v>3.2952058222609753E-3</v>
      </c>
      <c r="W111" s="301">
        <f t="shared" si="16"/>
        <v>3.2908633826574168E-3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1.208796177916496E-3</v>
      </c>
      <c r="C112" s="235">
        <f t="shared" si="17"/>
        <v>1.2091834900751824E-3</v>
      </c>
      <c r="D112" s="235">
        <f t="shared" si="17"/>
        <v>1.2097658417465739E-3</v>
      </c>
      <c r="E112" s="235">
        <f t="shared" si="17"/>
        <v>1.2101180910993273E-3</v>
      </c>
      <c r="F112" s="235">
        <f t="shared" si="17"/>
        <v>1.2095645403872022E-3</v>
      </c>
      <c r="G112" s="235">
        <f t="shared" si="17"/>
        <v>1.2090323510485061E-3</v>
      </c>
      <c r="H112" s="235">
        <f t="shared" si="17"/>
        <v>1.2101194245054804E-3</v>
      </c>
      <c r="I112" s="235">
        <f t="shared" si="17"/>
        <v>1.2143782627669309E-3</v>
      </c>
      <c r="J112" s="235">
        <f t="shared" si="17"/>
        <v>1.2183590475184601E-3</v>
      </c>
      <c r="K112" s="235">
        <f t="shared" si="17"/>
        <v>1.2119673432674631E-3</v>
      </c>
      <c r="L112" s="235">
        <f t="shared" si="17"/>
        <v>1.2077076905308594E-3</v>
      </c>
      <c r="M112" s="235">
        <f t="shared" si="17"/>
        <v>1.2087968869800303E-3</v>
      </c>
      <c r="N112" s="235">
        <f t="shared" si="17"/>
        <v>1.2086120552648426E-3</v>
      </c>
      <c r="O112" s="235">
        <f t="shared" si="17"/>
        <v>1.2120190005182941E-3</v>
      </c>
      <c r="P112" s="235">
        <f t="shared" si="17"/>
        <v>1.2106448383707572E-3</v>
      </c>
      <c r="Q112" s="235">
        <f t="shared" si="17"/>
        <v>1.209901186381674E-3</v>
      </c>
      <c r="R112" s="235">
        <f t="shared" si="17"/>
        <v>1.2153874905521686E-3</v>
      </c>
      <c r="S112" s="235">
        <f t="shared" si="17"/>
        <v>1.2131381054922292E-3</v>
      </c>
      <c r="T112" s="235">
        <f t="shared" si="17"/>
        <v>1.2118973440949773E-3</v>
      </c>
      <c r="U112" s="235">
        <f t="shared" si="17"/>
        <v>1.2310763760415423E-3</v>
      </c>
      <c r="V112" s="235">
        <f t="shared" si="17"/>
        <v>1.2176482212979331E-3</v>
      </c>
      <c r="W112" s="235">
        <f t="shared" si="17"/>
        <v>1.2137615333434239E-3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2.3580007138129095E-2</v>
      </c>
      <c r="C113" s="235">
        <f t="shared" si="18"/>
        <v>2.3587562442847428E-2</v>
      </c>
      <c r="D113" s="235">
        <f t="shared" si="18"/>
        <v>2.3598922386582521E-2</v>
      </c>
      <c r="E113" s="235">
        <f t="shared" si="18"/>
        <v>2.3605793720562603E-2</v>
      </c>
      <c r="F113" s="235">
        <f t="shared" si="18"/>
        <v>2.3594995597618729E-2</v>
      </c>
      <c r="G113" s="235">
        <f t="shared" si="18"/>
        <v>2.3584614171341469E-2</v>
      </c>
      <c r="H113" s="235">
        <f t="shared" si="18"/>
        <v>2.3605819731338594E-2</v>
      </c>
      <c r="I113" s="235">
        <f t="shared" si="18"/>
        <v>2.3688896960105354E-2</v>
      </c>
      <c r="J113" s="235">
        <f t="shared" si="18"/>
        <v>2.3766550194431597E-2</v>
      </c>
      <c r="K113" s="235">
        <f t="shared" si="18"/>
        <v>2.364186711334914E-2</v>
      </c>
      <c r="L113" s="235">
        <f t="shared" si="18"/>
        <v>2.3558773996602042E-2</v>
      </c>
      <c r="M113" s="235">
        <f t="shared" si="18"/>
        <v>2.3580020969843241E-2</v>
      </c>
      <c r="N113" s="235">
        <f t="shared" si="18"/>
        <v>2.3576415454502356E-2</v>
      </c>
      <c r="O113" s="235">
        <f t="shared" si="18"/>
        <v>2.3507713405301351E-2</v>
      </c>
      <c r="P113" s="235">
        <f t="shared" si="18"/>
        <v>2.3616068988343251E-2</v>
      </c>
      <c r="Q113" s="235">
        <f t="shared" si="18"/>
        <v>2.3601562556629423E-2</v>
      </c>
      <c r="R113" s="235">
        <f t="shared" si="18"/>
        <v>2.3441449691550292E-2</v>
      </c>
      <c r="S113" s="235">
        <f t="shared" si="18"/>
        <v>2.3664705191530865E-2</v>
      </c>
      <c r="T113" s="235">
        <f t="shared" si="18"/>
        <v>2.3640501638327767E-2</v>
      </c>
      <c r="U113" s="235">
        <f t="shared" si="18"/>
        <v>2.3613175481629837E-2</v>
      </c>
      <c r="V113" s="235">
        <f t="shared" si="18"/>
        <v>2.3596419781764195E-2</v>
      </c>
      <c r="W113" s="235">
        <f t="shared" si="18"/>
        <v>2.3676866408988233E-2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1.3164878080926116E-2</v>
      </c>
      <c r="C114" s="235">
        <f t="shared" si="19"/>
        <v>1.3169096258846867E-2</v>
      </c>
      <c r="D114" s="235">
        <f t="shared" si="19"/>
        <v>1.3175438592562138E-2</v>
      </c>
      <c r="E114" s="235">
        <f t="shared" si="19"/>
        <v>1.3179274904975925E-2</v>
      </c>
      <c r="F114" s="235">
        <f t="shared" si="19"/>
        <v>1.3173246239622847E-2</v>
      </c>
      <c r="G114" s="235">
        <f t="shared" si="19"/>
        <v>1.3167450218847885E-2</v>
      </c>
      <c r="H114" s="235">
        <f t="shared" si="19"/>
        <v>1.317928942696877E-2</v>
      </c>
      <c r="I114" s="235">
        <f t="shared" si="19"/>
        <v>1.3225672007839445E-2</v>
      </c>
      <c r="J114" s="235">
        <f t="shared" si="19"/>
        <v>1.3269026335787946E-2</v>
      </c>
      <c r="K114" s="235">
        <f t="shared" si="19"/>
        <v>1.3199414925087805E-2</v>
      </c>
      <c r="L114" s="235">
        <f t="shared" si="19"/>
        <v>1.3153023473849817E-2</v>
      </c>
      <c r="M114" s="235">
        <f t="shared" si="19"/>
        <v>1.3164885803266036E-2</v>
      </c>
      <c r="N114" s="235">
        <f t="shared" si="19"/>
        <v>1.3162872819571693E-2</v>
      </c>
      <c r="O114" s="235">
        <f t="shared" si="19"/>
        <v>1.3199977519031771E-2</v>
      </c>
      <c r="P114" s="235">
        <f t="shared" si="19"/>
        <v>1.318501165674146E-2</v>
      </c>
      <c r="Q114" s="235">
        <f t="shared" si="19"/>
        <v>1.3176912617424682E-2</v>
      </c>
      <c r="R114" s="235">
        <f t="shared" si="19"/>
        <v>1.3236663406547729E-2</v>
      </c>
      <c r="S114" s="235">
        <f t="shared" si="19"/>
        <v>1.3212165579195067E-2</v>
      </c>
      <c r="T114" s="235">
        <f t="shared" si="19"/>
        <v>1.3198652571112517E-2</v>
      </c>
      <c r="U114" s="235">
        <f t="shared" si="19"/>
        <v>1.3407529486757564E-2</v>
      </c>
      <c r="V114" s="235">
        <f t="shared" si="19"/>
        <v>1.3261284798628148E-2</v>
      </c>
      <c r="W114" s="235">
        <f t="shared" si="19"/>
        <v>1.3218955269469713E-2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1.2824714504270272E-2</v>
      </c>
      <c r="C115" s="302">
        <f t="shared" si="20"/>
        <v>1.2909098125405721E-2</v>
      </c>
      <c r="D115" s="302">
        <f t="shared" si="20"/>
        <v>1.3049976649246115E-2</v>
      </c>
      <c r="E115" s="302">
        <f t="shared" si="20"/>
        <v>1.3101056283344637E-2</v>
      </c>
      <c r="F115" s="302">
        <f t="shared" si="20"/>
        <v>1.2982168127605406E-2</v>
      </c>
      <c r="G115" s="302">
        <f t="shared" si="20"/>
        <v>1.2915350562039761E-2</v>
      </c>
      <c r="H115" s="302">
        <f t="shared" si="20"/>
        <v>1.3173702204289777E-2</v>
      </c>
      <c r="I115" s="302">
        <f t="shared" si="20"/>
        <v>1.422000562503618E-2</v>
      </c>
      <c r="J115" s="302">
        <f t="shared" si="20"/>
        <v>1.5354538272879211E-2</v>
      </c>
      <c r="K115" s="302">
        <f t="shared" si="20"/>
        <v>1.3577321588978694E-2</v>
      </c>
      <c r="L115" s="302">
        <f t="shared" si="20"/>
        <v>1.2613261876227556E-2</v>
      </c>
      <c r="M115" s="302">
        <f t="shared" si="20"/>
        <v>1.2774604262549939E-2</v>
      </c>
      <c r="N115" s="302">
        <f t="shared" si="20"/>
        <v>1.2750155458790758E-2</v>
      </c>
      <c r="O115" s="302">
        <f t="shared" si="20"/>
        <v>1.2905623709909818E-2</v>
      </c>
      <c r="P115" s="302">
        <f t="shared" si="20"/>
        <v>1.3268246846055204E-2</v>
      </c>
      <c r="Q115" s="302">
        <f t="shared" si="20"/>
        <v>1.3235376065369108E-2</v>
      </c>
      <c r="R115" s="302">
        <f t="shared" si="20"/>
        <v>1.3234488091667765E-2</v>
      </c>
      <c r="S115" s="302">
        <f t="shared" si="20"/>
        <v>1.3859926346316144E-2</v>
      </c>
      <c r="T115" s="302">
        <f t="shared" si="20"/>
        <v>1.3633930737843608E-2</v>
      </c>
      <c r="U115" s="302">
        <f t="shared" si="20"/>
        <v>1.5065984649596888E-2</v>
      </c>
      <c r="V115" s="302">
        <f t="shared" si="20"/>
        <v>1.4444047475416937E-2</v>
      </c>
      <c r="W115" s="302">
        <f t="shared" si="20"/>
        <v>1.3902575381954175E-2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6.2147846375888403E-2</v>
      </c>
      <c r="C116" s="303">
        <f t="shared" si="21"/>
        <v>6.2552737929164076E-2</v>
      </c>
      <c r="D116" s="303">
        <f t="shared" si="21"/>
        <v>6.3348365069545803E-2</v>
      </c>
      <c r="E116" s="303">
        <f t="shared" si="21"/>
        <v>6.3334754337208019E-2</v>
      </c>
      <c r="F116" s="303">
        <f t="shared" si="21"/>
        <v>6.267221352557828E-2</v>
      </c>
      <c r="G116" s="303">
        <f t="shared" si="21"/>
        <v>6.2736474644057169E-2</v>
      </c>
      <c r="H116" s="303">
        <f t="shared" si="21"/>
        <v>6.388603061374587E-2</v>
      </c>
      <c r="I116" s="303">
        <f t="shared" si="21"/>
        <v>6.8328073329640762E-2</v>
      </c>
      <c r="J116" s="303">
        <f t="shared" si="21"/>
        <v>7.2310339507449001E-2</v>
      </c>
      <c r="K116" s="303">
        <f t="shared" si="21"/>
        <v>6.5718422128386203E-2</v>
      </c>
      <c r="L116" s="303">
        <f t="shared" si="21"/>
        <v>6.1146708844597143E-2</v>
      </c>
      <c r="M116" s="303">
        <f t="shared" si="21"/>
        <v>6.1815385034638307E-2</v>
      </c>
      <c r="N116" s="303">
        <f t="shared" si="21"/>
        <v>6.171970257318736E-2</v>
      </c>
      <c r="O116" s="303">
        <f t="shared" si="21"/>
        <v>6.2331565051466177E-2</v>
      </c>
      <c r="P116" s="303">
        <f t="shared" si="21"/>
        <v>6.4636375744354962E-2</v>
      </c>
      <c r="Q116" s="303">
        <f t="shared" si="21"/>
        <v>6.5492851108571462E-2</v>
      </c>
      <c r="R116" s="303">
        <f t="shared" si="21"/>
        <v>6.4773030019525668E-2</v>
      </c>
      <c r="S116" s="303">
        <f t="shared" si="21"/>
        <v>6.8805282998389908E-2</v>
      </c>
      <c r="T116" s="303">
        <f t="shared" si="21"/>
        <v>6.7621454128544214E-2</v>
      </c>
      <c r="U116" s="303">
        <f t="shared" si="21"/>
        <v>7.3718854481507695E-2</v>
      </c>
      <c r="V116" s="303">
        <f t="shared" si="21"/>
        <v>7.175322392455584E-2</v>
      </c>
      <c r="W116" s="303">
        <f t="shared" si="21"/>
        <v>7.0540849172875855E-2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2.2176860676841936E-2</v>
      </c>
      <c r="C117" s="304">
        <f t="shared" si="22"/>
        <v>2.2136448369871074E-2</v>
      </c>
      <c r="D117" s="304">
        <f t="shared" si="22"/>
        <v>2.2058043036716525E-2</v>
      </c>
      <c r="E117" s="304">
        <f t="shared" si="22"/>
        <v>2.2057256234070514E-2</v>
      </c>
      <c r="F117" s="304">
        <f t="shared" si="22"/>
        <v>2.2122692644101556E-2</v>
      </c>
      <c r="G117" s="304">
        <f t="shared" si="22"/>
        <v>2.2119542627983949E-2</v>
      </c>
      <c r="H117" s="304">
        <f t="shared" si="22"/>
        <v>2.2004259567520078E-2</v>
      </c>
      <c r="I117" s="304">
        <f t="shared" si="22"/>
        <v>2.1557264629898293E-2</v>
      </c>
      <c r="J117" s="304">
        <f t="shared" si="22"/>
        <v>2.1150399757747438E-2</v>
      </c>
      <c r="K117" s="304">
        <f t="shared" si="22"/>
        <v>2.1820578669211659E-2</v>
      </c>
      <c r="L117" s="304">
        <f t="shared" si="22"/>
        <v>2.2277057075902953E-2</v>
      </c>
      <c r="M117" s="304">
        <f t="shared" si="22"/>
        <v>2.2209008676205826E-2</v>
      </c>
      <c r="N117" s="304">
        <f t="shared" si="22"/>
        <v>2.2218828519156027E-2</v>
      </c>
      <c r="O117" s="304">
        <f t="shared" si="22"/>
        <v>2.2158594781554835E-2</v>
      </c>
      <c r="P117" s="304">
        <f t="shared" si="22"/>
        <v>2.1931501520718221E-2</v>
      </c>
      <c r="Q117" s="304">
        <f t="shared" si="22"/>
        <v>2.1854615422309702E-2</v>
      </c>
      <c r="R117" s="304">
        <f t="shared" si="22"/>
        <v>2.1926196860646618E-2</v>
      </c>
      <c r="S117" s="304">
        <f t="shared" si="22"/>
        <v>2.1525878472466002E-2</v>
      </c>
      <c r="T117" s="304">
        <f t="shared" si="22"/>
        <v>2.1643570249985648E-2</v>
      </c>
      <c r="U117" s="304">
        <f t="shared" si="22"/>
        <v>2.1031514213351209E-2</v>
      </c>
      <c r="V117" s="304">
        <f t="shared" si="22"/>
        <v>2.1235602778119502E-2</v>
      </c>
      <c r="W117" s="304">
        <f t="shared" si="22"/>
        <v>2.1363726447850416E-2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3.9970985699046467E-2</v>
      </c>
      <c r="C118" s="304">
        <f t="shared" si="23"/>
        <v>4.0416289559293002E-2</v>
      </c>
      <c r="D118" s="304">
        <f t="shared" si="23"/>
        <v>4.1290322032829271E-2</v>
      </c>
      <c r="E118" s="304">
        <f t="shared" si="23"/>
        <v>4.1277498103137515E-2</v>
      </c>
      <c r="F118" s="304">
        <f t="shared" si="23"/>
        <v>4.0549520881476737E-2</v>
      </c>
      <c r="G118" s="304">
        <f t="shared" si="23"/>
        <v>4.0616932016073234E-2</v>
      </c>
      <c r="H118" s="304">
        <f t="shared" si="23"/>
        <v>4.1881771046225792E-2</v>
      </c>
      <c r="I118" s="304">
        <f t="shared" si="23"/>
        <v>4.6770808699742476E-2</v>
      </c>
      <c r="J118" s="304">
        <f t="shared" si="23"/>
        <v>5.1159939749701566E-2</v>
      </c>
      <c r="K118" s="304">
        <f t="shared" si="23"/>
        <v>4.3897843459174545E-2</v>
      </c>
      <c r="L118" s="304">
        <f t="shared" si="23"/>
        <v>3.886965176869419E-2</v>
      </c>
      <c r="M118" s="304">
        <f t="shared" si="23"/>
        <v>3.9606376358432484E-2</v>
      </c>
      <c r="N118" s="304">
        <f t="shared" si="23"/>
        <v>3.950087405403134E-2</v>
      </c>
      <c r="O118" s="304">
        <f t="shared" si="23"/>
        <v>4.0172970269911346E-2</v>
      </c>
      <c r="P118" s="304">
        <f t="shared" si="23"/>
        <v>4.2704874223636738E-2</v>
      </c>
      <c r="Q118" s="304">
        <f t="shared" si="23"/>
        <v>4.363823568626176E-2</v>
      </c>
      <c r="R118" s="304">
        <f t="shared" si="23"/>
        <v>4.2846833158879057E-2</v>
      </c>
      <c r="S118" s="304">
        <f t="shared" si="23"/>
        <v>4.7279404525923892E-2</v>
      </c>
      <c r="T118" s="304">
        <f t="shared" si="23"/>
        <v>4.597788387855857E-2</v>
      </c>
      <c r="U118" s="304">
        <f t="shared" si="23"/>
        <v>5.2687340268156482E-2</v>
      </c>
      <c r="V118" s="304">
        <f t="shared" si="23"/>
        <v>5.0517621146436334E-2</v>
      </c>
      <c r="W118" s="304">
        <f t="shared" si="23"/>
        <v>4.9177122725025432E-2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0.78715072187201129</v>
      </c>
      <c r="C119" s="303">
        <f t="shared" si="24"/>
        <v>0.78678847407393093</v>
      </c>
      <c r="D119" s="303">
        <f t="shared" si="24"/>
        <v>0.78610652817972371</v>
      </c>
      <c r="E119" s="303">
        <f t="shared" si="24"/>
        <v>0.78605499993221495</v>
      </c>
      <c r="F119" s="303">
        <f t="shared" si="24"/>
        <v>0.78662721408058689</v>
      </c>
      <c r="G119" s="303">
        <f t="shared" si="24"/>
        <v>0.78666664405972442</v>
      </c>
      <c r="H119" s="303">
        <f t="shared" si="24"/>
        <v>0.78562195765567966</v>
      </c>
      <c r="I119" s="303">
        <f t="shared" si="24"/>
        <v>0.7815398508327126</v>
      </c>
      <c r="J119" s="303">
        <f t="shared" si="24"/>
        <v>0.77769804071524806</v>
      </c>
      <c r="K119" s="303">
        <f t="shared" si="24"/>
        <v>0.78395911062562618</v>
      </c>
      <c r="L119" s="303">
        <f t="shared" si="24"/>
        <v>0.78805451499013945</v>
      </c>
      <c r="M119" s="303">
        <f t="shared" si="24"/>
        <v>0.78741743209710091</v>
      </c>
      <c r="N119" s="303">
        <f t="shared" si="24"/>
        <v>0.78751104771676528</v>
      </c>
      <c r="O119" s="303">
        <f t="shared" si="24"/>
        <v>0.78698846413126267</v>
      </c>
      <c r="P119" s="303">
        <f t="shared" si="24"/>
        <v>0.78501401159368001</v>
      </c>
      <c r="Q119" s="303">
        <f t="shared" si="24"/>
        <v>0.78450308922034173</v>
      </c>
      <c r="R119" s="303">
        <f t="shared" si="24"/>
        <v>0.7851392566777371</v>
      </c>
      <c r="S119" s="303">
        <f t="shared" si="24"/>
        <v>0.78159528181669702</v>
      </c>
      <c r="T119" s="303">
        <f t="shared" si="24"/>
        <v>0.78264057761286898</v>
      </c>
      <c r="U119" s="303">
        <f t="shared" si="24"/>
        <v>0.77708222324933851</v>
      </c>
      <c r="V119" s="303">
        <f t="shared" si="24"/>
        <v>0.77907538302965273</v>
      </c>
      <c r="W119" s="303">
        <f t="shared" si="24"/>
        <v>0.78037139073452644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0.70444145679380266</v>
      </c>
      <c r="C120" s="304">
        <f t="shared" si="25"/>
        <v>0.70315777174884553</v>
      </c>
      <c r="D120" s="304">
        <f t="shared" si="25"/>
        <v>0.70066724940158398</v>
      </c>
      <c r="E120" s="304">
        <f t="shared" si="25"/>
        <v>0.70064225684694514</v>
      </c>
      <c r="F120" s="304">
        <f t="shared" si="25"/>
        <v>0.70272082516557899</v>
      </c>
      <c r="G120" s="304">
        <f t="shared" si="25"/>
        <v>0.70262076583007849</v>
      </c>
      <c r="H120" s="304">
        <f t="shared" si="25"/>
        <v>0.6989588333212261</v>
      </c>
      <c r="I120" s="304">
        <f t="shared" si="25"/>
        <v>0.68476017059676919</v>
      </c>
      <c r="J120" s="304">
        <f t="shared" si="25"/>
        <v>0.67183622759903594</v>
      </c>
      <c r="K120" s="304">
        <f t="shared" si="25"/>
        <v>0.69312426361025248</v>
      </c>
      <c r="L120" s="304">
        <f t="shared" si="25"/>
        <v>0.70762416594044664</v>
      </c>
      <c r="M120" s="304">
        <f t="shared" si="25"/>
        <v>0.70546262853830266</v>
      </c>
      <c r="N120" s="304">
        <f t="shared" si="25"/>
        <v>0.70577455296142699</v>
      </c>
      <c r="O120" s="304">
        <f t="shared" si="25"/>
        <v>0.70386124600232991</v>
      </c>
      <c r="P120" s="304">
        <f t="shared" si="25"/>
        <v>0.69664769536399085</v>
      </c>
      <c r="Q120" s="304">
        <f t="shared" si="25"/>
        <v>0.69420543106160226</v>
      </c>
      <c r="R120" s="304">
        <f t="shared" si="25"/>
        <v>0.69647919439701023</v>
      </c>
      <c r="S120" s="304">
        <f t="shared" si="25"/>
        <v>0.68376319853715517</v>
      </c>
      <c r="T120" s="304">
        <f t="shared" si="25"/>
        <v>0.6875016432348382</v>
      </c>
      <c r="U120" s="304">
        <f t="shared" si="25"/>
        <v>0.66805986324762645</v>
      </c>
      <c r="V120" s="304">
        <f t="shared" si="25"/>
        <v>0.67454267648144295</v>
      </c>
      <c r="W120" s="304">
        <f t="shared" si="25"/>
        <v>0.67861248716701306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8.2709265078208541E-2</v>
      </c>
      <c r="C121" s="304">
        <f t="shared" si="26"/>
        <v>8.3630702325085279E-2</v>
      </c>
      <c r="D121" s="304">
        <f t="shared" si="26"/>
        <v>8.5439278778139768E-2</v>
      </c>
      <c r="E121" s="304">
        <f t="shared" si="26"/>
        <v>8.5412743085269846E-2</v>
      </c>
      <c r="F121" s="304">
        <f t="shared" si="26"/>
        <v>8.3906388915007887E-2</v>
      </c>
      <c r="G121" s="304">
        <f t="shared" si="26"/>
        <v>8.4045878229645848E-2</v>
      </c>
      <c r="H121" s="304">
        <f t="shared" si="26"/>
        <v>8.6663124334453528E-2</v>
      </c>
      <c r="I121" s="304">
        <f t="shared" si="26"/>
        <v>9.6779680235943369E-2</v>
      </c>
      <c r="J121" s="304">
        <f t="shared" si="26"/>
        <v>0.10586181311621212</v>
      </c>
      <c r="K121" s="304">
        <f t="shared" si="26"/>
        <v>9.083484701537356E-2</v>
      </c>
      <c r="L121" s="304">
        <f t="shared" si="26"/>
        <v>8.0430349049692762E-2</v>
      </c>
      <c r="M121" s="304">
        <f t="shared" si="26"/>
        <v>8.1954803558798181E-2</v>
      </c>
      <c r="N121" s="304">
        <f t="shared" si="26"/>
        <v>8.1736494755338174E-2</v>
      </c>
      <c r="O121" s="304">
        <f t="shared" si="26"/>
        <v>8.3127218128932784E-2</v>
      </c>
      <c r="P121" s="304">
        <f t="shared" si="26"/>
        <v>8.8366316229689212E-2</v>
      </c>
      <c r="Q121" s="304">
        <f t="shared" si="26"/>
        <v>9.0297658158739524E-2</v>
      </c>
      <c r="R121" s="304">
        <f t="shared" si="26"/>
        <v>8.8660062280726884E-2</v>
      </c>
      <c r="S121" s="304">
        <f t="shared" si="26"/>
        <v>9.7832083279541876E-2</v>
      </c>
      <c r="T121" s="304">
        <f t="shared" si="26"/>
        <v>9.5138934378030851E-2</v>
      </c>
      <c r="U121" s="304">
        <f t="shared" si="26"/>
        <v>0.10902236000171198</v>
      </c>
      <c r="V121" s="304">
        <f t="shared" si="26"/>
        <v>0.10453270654820981</v>
      </c>
      <c r="W121" s="304">
        <f t="shared" si="26"/>
        <v>0.1017589035675133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9.6645635002568217E-2</v>
      </c>
      <c r="C122" s="303">
        <f t="shared" si="27"/>
        <v>9.6505396714620592E-2</v>
      </c>
      <c r="D122" s="303">
        <f t="shared" si="27"/>
        <v>9.6230973389361665E-2</v>
      </c>
      <c r="E122" s="303">
        <f t="shared" si="27"/>
        <v>9.6233017788090458E-2</v>
      </c>
      <c r="F122" s="303">
        <f t="shared" si="27"/>
        <v>9.6461113784374344E-2</v>
      </c>
      <c r="G122" s="303">
        <f t="shared" si="27"/>
        <v>9.6442392810045602E-2</v>
      </c>
      <c r="H122" s="303">
        <f t="shared" si="27"/>
        <v>9.6042092385713096E-2</v>
      </c>
      <c r="I122" s="303">
        <f t="shared" si="27"/>
        <v>9.4490587464953771E-2</v>
      </c>
      <c r="J122" s="303">
        <f t="shared" si="27"/>
        <v>9.3079817335142964E-2</v>
      </c>
      <c r="K122" s="303">
        <f t="shared" si="27"/>
        <v>9.5405897467986195E-2</v>
      </c>
      <c r="L122" s="303">
        <f t="shared" si="27"/>
        <v>9.6991559488201873E-2</v>
      </c>
      <c r="M122" s="303">
        <f t="shared" si="27"/>
        <v>9.6761472174852287E-2</v>
      </c>
      <c r="N122" s="303">
        <f t="shared" si="27"/>
        <v>9.6794292284119982E-2</v>
      </c>
      <c r="O122" s="303">
        <f t="shared" si="27"/>
        <v>9.6578699722143682E-2</v>
      </c>
      <c r="P122" s="303">
        <f t="shared" si="27"/>
        <v>9.5787227223659357E-2</v>
      </c>
      <c r="Q122" s="303">
        <f t="shared" si="27"/>
        <v>9.5499910395062532E-2</v>
      </c>
      <c r="R122" s="303">
        <f t="shared" si="27"/>
        <v>9.569319196431661E-2</v>
      </c>
      <c r="S122" s="303">
        <f t="shared" si="27"/>
        <v>9.4360326875410114E-2</v>
      </c>
      <c r="T122" s="303">
        <f t="shared" si="27"/>
        <v>9.4767176948169274E-2</v>
      </c>
      <c r="U122" s="303">
        <f t="shared" si="27"/>
        <v>9.2590884828869555E-2</v>
      </c>
      <c r="V122" s="303">
        <f t="shared" si="27"/>
        <v>9.3356786946423131E-2</v>
      </c>
      <c r="W122" s="303">
        <f t="shared" si="27"/>
        <v>9.3784738116184582E-2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7.9901924497445001E-2</v>
      </c>
      <c r="C123" s="304">
        <f t="shared" si="28"/>
        <v>7.9756321332623489E-2</v>
      </c>
      <c r="D123" s="304">
        <f t="shared" si="28"/>
        <v>7.947383152934609E-2</v>
      </c>
      <c r="E123" s="304">
        <f t="shared" si="28"/>
        <v>7.9470996725694992E-2</v>
      </c>
      <c r="F123" s="304">
        <f t="shared" si="28"/>
        <v>7.9706760261836332E-2</v>
      </c>
      <c r="G123" s="304">
        <f t="shared" si="28"/>
        <v>7.9695410939059644E-2</v>
      </c>
      <c r="H123" s="304">
        <f t="shared" si="28"/>
        <v>7.9280052853564806E-2</v>
      </c>
      <c r="I123" s="304">
        <f t="shared" si="28"/>
        <v>7.7669556387133326E-2</v>
      </c>
      <c r="J123" s="304">
        <f t="shared" si="28"/>
        <v>7.6203646186001575E-2</v>
      </c>
      <c r="K123" s="304">
        <f t="shared" si="28"/>
        <v>7.8618261381718277E-2</v>
      </c>
      <c r="L123" s="304">
        <f t="shared" si="28"/>
        <v>8.0262926229356019E-2</v>
      </c>
      <c r="M123" s="304">
        <f t="shared" si="28"/>
        <v>8.0017751848094329E-2</v>
      </c>
      <c r="N123" s="304">
        <f t="shared" si="28"/>
        <v>8.0053132164606064E-2</v>
      </c>
      <c r="O123" s="304">
        <f t="shared" si="28"/>
        <v>7.9836113551190024E-2</v>
      </c>
      <c r="P123" s="304">
        <f t="shared" si="28"/>
        <v>7.9017909890822829E-2</v>
      </c>
      <c r="Q123" s="304">
        <f t="shared" si="28"/>
        <v>7.8740893800968617E-2</v>
      </c>
      <c r="R123" s="304">
        <f t="shared" si="28"/>
        <v>7.8998797512623689E-2</v>
      </c>
      <c r="S123" s="304">
        <f t="shared" si="28"/>
        <v>7.7556473908149404E-2</v>
      </c>
      <c r="T123" s="304">
        <f t="shared" si="28"/>
        <v>7.7980510459506922E-2</v>
      </c>
      <c r="U123" s="304">
        <f t="shared" si="28"/>
        <v>7.5775308562809285E-2</v>
      </c>
      <c r="V123" s="304">
        <f t="shared" si="28"/>
        <v>7.6510627656459773E-2</v>
      </c>
      <c r="W123" s="304">
        <f t="shared" si="28"/>
        <v>7.6972249701813822E-2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1.6743710505123219E-2</v>
      </c>
      <c r="C124" s="305">
        <f t="shared" si="29"/>
        <v>1.6749075381997113E-2</v>
      </c>
      <c r="D124" s="305">
        <f t="shared" si="29"/>
        <v>1.6757141860015569E-2</v>
      </c>
      <c r="E124" s="305">
        <f t="shared" si="29"/>
        <v>1.6762021062395473E-2</v>
      </c>
      <c r="F124" s="305">
        <f t="shared" si="29"/>
        <v>1.6754353522538009E-2</v>
      </c>
      <c r="G124" s="305">
        <f t="shared" si="29"/>
        <v>1.6746981870985968E-2</v>
      </c>
      <c r="H124" s="305">
        <f t="shared" si="29"/>
        <v>1.6762039532148301E-2</v>
      </c>
      <c r="I124" s="305">
        <f t="shared" si="29"/>
        <v>1.6821031077820438E-2</v>
      </c>
      <c r="J124" s="305">
        <f t="shared" si="29"/>
        <v>1.6876171149141386E-2</v>
      </c>
      <c r="K124" s="305">
        <f t="shared" si="29"/>
        <v>1.6787636086267911E-2</v>
      </c>
      <c r="L124" s="305">
        <f t="shared" si="29"/>
        <v>1.6728633258845854E-2</v>
      </c>
      <c r="M124" s="305">
        <f t="shared" si="29"/>
        <v>1.6743720326757965E-2</v>
      </c>
      <c r="N124" s="305">
        <f t="shared" si="29"/>
        <v>1.6741160119513925E-2</v>
      </c>
      <c r="O124" s="305">
        <f t="shared" si="29"/>
        <v>1.6742586170953661E-2</v>
      </c>
      <c r="P124" s="305">
        <f t="shared" si="29"/>
        <v>1.6769317332836525E-2</v>
      </c>
      <c r="Q124" s="305">
        <f t="shared" si="29"/>
        <v>1.6759016594093925E-2</v>
      </c>
      <c r="R124" s="305">
        <f t="shared" si="29"/>
        <v>1.6694394451692927E-2</v>
      </c>
      <c r="S124" s="305">
        <f t="shared" si="29"/>
        <v>1.68038529672607E-2</v>
      </c>
      <c r="T124" s="305">
        <f t="shared" si="29"/>
        <v>1.6786666488662363E-2</v>
      </c>
      <c r="U124" s="305">
        <f t="shared" si="29"/>
        <v>1.6815576266060284E-2</v>
      </c>
      <c r="V124" s="305">
        <f t="shared" si="29"/>
        <v>1.6846159289963344E-2</v>
      </c>
      <c r="W124" s="305">
        <f t="shared" si="29"/>
        <v>1.6812488414370753E-2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0.99999999999999978</v>
      </c>
      <c r="F126" s="234">
        <f t="shared" si="30"/>
        <v>1.0000000000000002</v>
      </c>
      <c r="G126" s="234">
        <f t="shared" si="30"/>
        <v>1</v>
      </c>
      <c r="H126" s="234">
        <f t="shared" si="30"/>
        <v>0.99999999999999989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0.99999999999999989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0.99999999999999978</v>
      </c>
      <c r="U126" s="234">
        <f t="shared" si="30"/>
        <v>1</v>
      </c>
      <c r="V126" s="234">
        <f t="shared" si="30"/>
        <v>0.99999999999999989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2.7883191424347867E-2</v>
      </c>
      <c r="C127" s="301">
        <f t="shared" si="31"/>
        <v>2.7876383747347775E-2</v>
      </c>
      <c r="D127" s="301">
        <f t="shared" si="31"/>
        <v>2.7871603871897351E-2</v>
      </c>
      <c r="E127" s="301">
        <f t="shared" si="31"/>
        <v>2.785577780962438E-2</v>
      </c>
      <c r="F127" s="301">
        <f t="shared" si="31"/>
        <v>2.7858688108714863E-2</v>
      </c>
      <c r="G127" s="301">
        <f t="shared" si="31"/>
        <v>2.7883064881793377E-2</v>
      </c>
      <c r="H127" s="301">
        <f t="shared" si="31"/>
        <v>2.7860343573197398E-2</v>
      </c>
      <c r="I127" s="301">
        <f t="shared" si="31"/>
        <v>2.7790072284052662E-2</v>
      </c>
      <c r="J127" s="301">
        <f t="shared" si="31"/>
        <v>2.7720855118679968E-2</v>
      </c>
      <c r="K127" s="301">
        <f t="shared" si="31"/>
        <v>2.7832945652183503E-2</v>
      </c>
      <c r="L127" s="301">
        <f t="shared" si="31"/>
        <v>2.7903026968897991E-2</v>
      </c>
      <c r="M127" s="301">
        <f t="shared" si="31"/>
        <v>2.7881763233912907E-2</v>
      </c>
      <c r="N127" s="301">
        <f t="shared" si="31"/>
        <v>2.7885009797278874E-2</v>
      </c>
      <c r="O127" s="301">
        <f t="shared" si="31"/>
        <v>2.7780146728007129E-2</v>
      </c>
      <c r="P127" s="301">
        <f t="shared" si="31"/>
        <v>2.7837807666167048E-2</v>
      </c>
      <c r="Q127" s="301">
        <f t="shared" si="31"/>
        <v>2.7765145591036367E-2</v>
      </c>
      <c r="R127" s="301">
        <f t="shared" si="31"/>
        <v>2.7664213720750706E-2</v>
      </c>
      <c r="S127" s="301">
        <f t="shared" si="31"/>
        <v>2.7689493231675084E-2</v>
      </c>
      <c r="T127" s="301">
        <f t="shared" si="31"/>
        <v>2.7738890346058212E-2</v>
      </c>
      <c r="U127" s="301">
        <f t="shared" si="31"/>
        <v>2.7722276114839173E-2</v>
      </c>
      <c r="V127" s="301">
        <f t="shared" si="31"/>
        <v>2.7776364444617976E-2</v>
      </c>
      <c r="W127" s="301">
        <f t="shared" si="31"/>
        <v>2.7912883565233759E-2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3.0884922746764088E-3</v>
      </c>
      <c r="C128" s="235">
        <f t="shared" si="32"/>
        <v>3.0877382197512316E-3</v>
      </c>
      <c r="D128" s="235">
        <f t="shared" si="32"/>
        <v>3.0872087750338784E-3</v>
      </c>
      <c r="E128" s="235">
        <f t="shared" si="32"/>
        <v>3.0854557952431226E-3</v>
      </c>
      <c r="F128" s="235">
        <f t="shared" si="32"/>
        <v>3.0857781556258052E-3</v>
      </c>
      <c r="G128" s="235">
        <f t="shared" si="32"/>
        <v>3.0884782581423621E-3</v>
      </c>
      <c r="H128" s="235">
        <f t="shared" si="32"/>
        <v>3.0859615237771591E-3</v>
      </c>
      <c r="I128" s="235">
        <f t="shared" si="32"/>
        <v>3.0781778977799728E-3</v>
      </c>
      <c r="J128" s="235">
        <f t="shared" si="32"/>
        <v>3.0705110322022432E-3</v>
      </c>
      <c r="K128" s="235">
        <f t="shared" si="32"/>
        <v>3.0829267826635669E-3</v>
      </c>
      <c r="L128" s="235">
        <f t="shared" si="32"/>
        <v>3.0906893662924549E-3</v>
      </c>
      <c r="M128" s="235">
        <f t="shared" si="32"/>
        <v>3.0883340806211442E-3</v>
      </c>
      <c r="N128" s="235">
        <f t="shared" si="32"/>
        <v>3.0886936874438531E-3</v>
      </c>
      <c r="O128" s="235">
        <f t="shared" si="32"/>
        <v>3.114374877222765E-3</v>
      </c>
      <c r="P128" s="235">
        <f t="shared" si="32"/>
        <v>3.0900549572458577E-3</v>
      </c>
      <c r="Q128" s="235">
        <f t="shared" si="32"/>
        <v>3.1296696196343966E-3</v>
      </c>
      <c r="R128" s="235">
        <f t="shared" si="32"/>
        <v>3.1575737039494329E-3</v>
      </c>
      <c r="S128" s="235">
        <f t="shared" si="32"/>
        <v>3.1382664478080001E-3</v>
      </c>
      <c r="T128" s="235">
        <f t="shared" si="32"/>
        <v>3.1241212776778461E-3</v>
      </c>
      <c r="U128" s="235">
        <f t="shared" si="32"/>
        <v>3.1047020767688426E-3</v>
      </c>
      <c r="V128" s="235">
        <f t="shared" si="32"/>
        <v>3.0951037020439678E-3</v>
      </c>
      <c r="W128" s="235">
        <f t="shared" si="32"/>
        <v>3.096291179092033E-3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0.13438391589535154</v>
      </c>
      <c r="C129" s="235">
        <f t="shared" si="33"/>
        <v>0.13435110608246123</v>
      </c>
      <c r="D129" s="235">
        <f t="shared" si="33"/>
        <v>0.13432806932276087</v>
      </c>
      <c r="E129" s="235">
        <f t="shared" si="33"/>
        <v>0.13425179511909882</v>
      </c>
      <c r="F129" s="235">
        <f t="shared" si="33"/>
        <v>0.13426582139687521</v>
      </c>
      <c r="G129" s="235">
        <f t="shared" si="33"/>
        <v>0.13438330601953999</v>
      </c>
      <c r="H129" s="235">
        <f t="shared" si="33"/>
        <v>0.13427379995988833</v>
      </c>
      <c r="I129" s="235">
        <f t="shared" si="33"/>
        <v>0.13393512527711735</v>
      </c>
      <c r="J129" s="235">
        <f t="shared" si="33"/>
        <v>0.13355773696747075</v>
      </c>
      <c r="K129" s="235">
        <f t="shared" si="33"/>
        <v>0.13414175481996132</v>
      </c>
      <c r="L129" s="235">
        <f t="shared" si="33"/>
        <v>0.13447951392464444</v>
      </c>
      <c r="M129" s="235">
        <f t="shared" si="33"/>
        <v>0.13437703268674131</v>
      </c>
      <c r="N129" s="235">
        <f t="shared" si="33"/>
        <v>0.13439267960074344</v>
      </c>
      <c r="O129" s="235">
        <f t="shared" si="33"/>
        <v>0.13371883540702756</v>
      </c>
      <c r="P129" s="235">
        <f t="shared" si="33"/>
        <v>0.13384762543547621</v>
      </c>
      <c r="Q129" s="235">
        <f t="shared" si="33"/>
        <v>0.13336720414872091</v>
      </c>
      <c r="R129" s="235">
        <f t="shared" si="33"/>
        <v>0.13276681803487114</v>
      </c>
      <c r="S129" s="235">
        <f t="shared" si="33"/>
        <v>0.1327855757549106</v>
      </c>
      <c r="T129" s="235">
        <f t="shared" si="33"/>
        <v>0.13293121409701841</v>
      </c>
      <c r="U129" s="235">
        <f t="shared" si="33"/>
        <v>0.13277049587601319</v>
      </c>
      <c r="V129" s="235">
        <f t="shared" si="33"/>
        <v>0.13295718703999057</v>
      </c>
      <c r="W129" s="235">
        <f t="shared" si="33"/>
        <v>0.13354584728456786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4.2123502953496948E-2</v>
      </c>
      <c r="C130" s="235">
        <f t="shared" si="34"/>
        <v>4.2113218506574963E-2</v>
      </c>
      <c r="D130" s="235">
        <f t="shared" si="34"/>
        <v>4.2105997486047271E-2</v>
      </c>
      <c r="E130" s="235">
        <f t="shared" si="34"/>
        <v>4.2082088846223623E-2</v>
      </c>
      <c r="F130" s="235">
        <f t="shared" si="34"/>
        <v>4.2086485473226187E-2</v>
      </c>
      <c r="G130" s="235">
        <f t="shared" si="34"/>
        <v>4.2123311784000368E-2</v>
      </c>
      <c r="H130" s="235">
        <f t="shared" si="34"/>
        <v>4.2088986405130209E-2</v>
      </c>
      <c r="I130" s="235">
        <f t="shared" si="34"/>
        <v>4.1982826647059997E-2</v>
      </c>
      <c r="J130" s="235">
        <f t="shared" si="34"/>
        <v>4.1878259367596288E-2</v>
      </c>
      <c r="K130" s="235">
        <f t="shared" si="34"/>
        <v>4.2047596006549746E-2</v>
      </c>
      <c r="L130" s="235">
        <f t="shared" si="34"/>
        <v>4.2153468770778253E-2</v>
      </c>
      <c r="M130" s="235">
        <f t="shared" si="34"/>
        <v>4.212134536747713E-2</v>
      </c>
      <c r="N130" s="235">
        <f t="shared" si="34"/>
        <v>4.2126249993330533E-2</v>
      </c>
      <c r="O130" s="235">
        <f t="shared" si="34"/>
        <v>4.2476512055622605E-2</v>
      </c>
      <c r="P130" s="235">
        <f t="shared" si="34"/>
        <v>4.2144816156825742E-2</v>
      </c>
      <c r="Q130" s="235">
        <f t="shared" si="34"/>
        <v>4.2685114852667606E-2</v>
      </c>
      <c r="R130" s="235">
        <f t="shared" si="34"/>
        <v>4.3065694654565369E-2</v>
      </c>
      <c r="S130" s="235">
        <f t="shared" si="34"/>
        <v>4.2802365758532156E-2</v>
      </c>
      <c r="T130" s="235">
        <f t="shared" si="34"/>
        <v>4.2609441812877243E-2</v>
      </c>
      <c r="U130" s="235">
        <f t="shared" si="34"/>
        <v>4.2344586118222588E-2</v>
      </c>
      <c r="V130" s="235">
        <f t="shared" si="34"/>
        <v>4.2213675262661426E-2</v>
      </c>
      <c r="W130" s="235">
        <f t="shared" si="34"/>
        <v>4.2229871091723874E-2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0.21819714003803597</v>
      </c>
      <c r="C131" s="302">
        <f t="shared" si="35"/>
        <v>0.21749691502022361</v>
      </c>
      <c r="D131" s="302">
        <f t="shared" si="35"/>
        <v>0.2158470347807333</v>
      </c>
      <c r="E131" s="302">
        <f t="shared" si="35"/>
        <v>0.2165422098812283</v>
      </c>
      <c r="F131" s="302">
        <f t="shared" si="35"/>
        <v>0.21790469107889129</v>
      </c>
      <c r="G131" s="302">
        <f t="shared" si="35"/>
        <v>0.21677894335049203</v>
      </c>
      <c r="H131" s="302">
        <f t="shared" si="35"/>
        <v>0.215118826763631</v>
      </c>
      <c r="I131" s="302">
        <f t="shared" si="35"/>
        <v>0.20997255765773432</v>
      </c>
      <c r="J131" s="302">
        <f t="shared" si="35"/>
        <v>0.20812793693634429</v>
      </c>
      <c r="K131" s="302">
        <f t="shared" si="35"/>
        <v>0.21254473946041755</v>
      </c>
      <c r="L131" s="302">
        <f t="shared" si="35"/>
        <v>0.21994982616555078</v>
      </c>
      <c r="M131" s="302">
        <f t="shared" si="35"/>
        <v>0.2190310012366449</v>
      </c>
      <c r="N131" s="302">
        <f t="shared" si="35"/>
        <v>0.21914347296080708</v>
      </c>
      <c r="O131" s="302">
        <f t="shared" si="35"/>
        <v>0.21986193276854679</v>
      </c>
      <c r="P131" s="302">
        <f t="shared" si="35"/>
        <v>0.21341437738771341</v>
      </c>
      <c r="Q131" s="302">
        <f t="shared" si="35"/>
        <v>0.21195561710663038</v>
      </c>
      <c r="R131" s="302">
        <f t="shared" si="35"/>
        <v>0.21544660525288187</v>
      </c>
      <c r="S131" s="302">
        <f t="shared" si="35"/>
        <v>0.20754094155760067</v>
      </c>
      <c r="T131" s="302">
        <f t="shared" si="35"/>
        <v>0.20827641956577309</v>
      </c>
      <c r="U131" s="302">
        <f t="shared" si="35"/>
        <v>0.19985880679978479</v>
      </c>
      <c r="V131" s="302">
        <f t="shared" si="35"/>
        <v>0.20092974818429044</v>
      </c>
      <c r="W131" s="302">
        <f t="shared" si="35"/>
        <v>0.19893553620584042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0.57432375741409125</v>
      </c>
      <c r="C132" s="237">
        <f t="shared" si="36"/>
        <v>0.57507463842364126</v>
      </c>
      <c r="D132" s="237">
        <f t="shared" si="36"/>
        <v>0.57676008576352733</v>
      </c>
      <c r="E132" s="237">
        <f t="shared" si="36"/>
        <v>0.57618267254858158</v>
      </c>
      <c r="F132" s="237">
        <f t="shared" si="36"/>
        <v>0.57479853578666684</v>
      </c>
      <c r="G132" s="237">
        <f t="shared" si="36"/>
        <v>0.57574289570603188</v>
      </c>
      <c r="H132" s="237">
        <f t="shared" si="36"/>
        <v>0.5775720817743758</v>
      </c>
      <c r="I132" s="237">
        <f t="shared" si="36"/>
        <v>0.58324124023625579</v>
      </c>
      <c r="J132" s="237">
        <f t="shared" si="36"/>
        <v>0.58564470057770657</v>
      </c>
      <c r="K132" s="237">
        <f t="shared" si="36"/>
        <v>0.58035003727822443</v>
      </c>
      <c r="L132" s="237">
        <f t="shared" si="36"/>
        <v>0.57242347480383604</v>
      </c>
      <c r="M132" s="237">
        <f t="shared" si="36"/>
        <v>0.57350052339460267</v>
      </c>
      <c r="N132" s="237">
        <f t="shared" si="36"/>
        <v>0.57336389396039611</v>
      </c>
      <c r="O132" s="237">
        <f t="shared" si="36"/>
        <v>0.57304819816357311</v>
      </c>
      <c r="P132" s="237">
        <f t="shared" si="36"/>
        <v>0.57966531839657176</v>
      </c>
      <c r="Q132" s="237">
        <f t="shared" si="36"/>
        <v>0.58109724868131041</v>
      </c>
      <c r="R132" s="237">
        <f t="shared" si="36"/>
        <v>0.5778990946329815</v>
      </c>
      <c r="S132" s="237">
        <f t="shared" si="36"/>
        <v>0.58604335724947343</v>
      </c>
      <c r="T132" s="237">
        <f t="shared" si="36"/>
        <v>0.58531991290059504</v>
      </c>
      <c r="U132" s="237">
        <f t="shared" si="36"/>
        <v>0.59419913301437144</v>
      </c>
      <c r="V132" s="237">
        <f t="shared" si="36"/>
        <v>0.59302792136639548</v>
      </c>
      <c r="W132" s="237">
        <f t="shared" si="36"/>
        <v>0.59427957067354209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0.700835213421799</v>
      </c>
      <c r="C136" s="324">
        <f>IF(C$5=0,0,C$5/PPA_fec!C$5)</f>
        <v>0.70064538122079634</v>
      </c>
      <c r="D136" s="324">
        <f>IF(D$5=0,0,D$5/PPA_fec!D$5)</f>
        <v>0.70026483437904907</v>
      </c>
      <c r="E136" s="324">
        <f>IF(E$5=0,0,E$5/PPA_fec!E$5)</f>
        <v>0.70030889345247094</v>
      </c>
      <c r="F136" s="324">
        <f>IF(F$5=0,0,F$5/PPA_fec!F$5)</f>
        <v>0.70068622958011773</v>
      </c>
      <c r="G136" s="324">
        <f>IF(G$5=0,0,G$5/PPA_fec!G$5)</f>
        <v>0.70059318024621076</v>
      </c>
      <c r="H136" s="324">
        <f>IF(H$5=0,0,H$5/PPA_fec!H$5)</f>
        <v>0.71106239177656438</v>
      </c>
      <c r="I136" s="324">
        <f>IF(I$5=0,0,I$5/PPA_fec!I$5)</f>
        <v>0.7154771872206952</v>
      </c>
      <c r="J136" s="324">
        <f>IF(J$5=0,0,J$5/PPA_fec!J$5)</f>
        <v>0.71669266030006584</v>
      </c>
      <c r="K136" s="324">
        <f>IF(K$5=0,0,K$5/PPA_fec!K$5)</f>
        <v>0.72025840702580046</v>
      </c>
      <c r="L136" s="324">
        <f>IF(L$5=0,0,L$5/PPA_fec!L$5)</f>
        <v>0.72293794254520594</v>
      </c>
      <c r="M136" s="324">
        <f>IF(M$5=0,0,M$5/PPA_fec!M$5)</f>
        <v>0.72261675711490114</v>
      </c>
      <c r="N136" s="324">
        <f>IF(N$5=0,0,N$5/PPA_fec!N$5)</f>
        <v>0.72268937918078835</v>
      </c>
      <c r="O136" s="324">
        <f>IF(O$5=0,0,O$5/PPA_fec!O$5)</f>
        <v>0.72238621571884154</v>
      </c>
      <c r="P136" s="324">
        <f>IF(P$5=0,0,P$5/PPA_fec!P$5)</f>
        <v>0.72124279499827371</v>
      </c>
      <c r="Q136" s="324">
        <f>IF(Q$5=0,0,Q$5/PPA_fec!Q$5)</f>
        <v>0.72060156354353633</v>
      </c>
      <c r="R136" s="324">
        <f>IF(R$5=0,0,R$5/PPA_fec!R$5)</f>
        <v>0.72090871223169206</v>
      </c>
      <c r="S136" s="324">
        <f>IF(S$5=0,0,S$5/PPA_fec!S$5)</f>
        <v>0.71911632503001344</v>
      </c>
      <c r="T136" s="324">
        <f>IF(T$5=0,0,T$5/PPA_fec!T$5)</f>
        <v>0.71964048332975616</v>
      </c>
      <c r="U136" s="324">
        <f>IF(U$5=0,0,U$5/PPA_fec!U$5)</f>
        <v>0.71695164551075452</v>
      </c>
      <c r="V136" s="324">
        <f>IF(V$5=0,0,V$5/PPA_fec!V$5)</f>
        <v>0.71780660500359006</v>
      </c>
      <c r="W136" s="324">
        <f>IF(W$5=0,0,W$5/PPA_fec!W$5)</f>
        <v>0.71811765454052412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0.49284735521080714</v>
      </c>
      <c r="C137" s="307">
        <f>IF(C$6=0,0,C$6/PPA_fec!C$6)</f>
        <v>0.49284735521080708</v>
      </c>
      <c r="D137" s="307">
        <f>IF(D$6=0,0,D$6/PPA_fec!D$6)</f>
        <v>0.49284735521080703</v>
      </c>
      <c r="E137" s="307">
        <f>IF(E$6=0,0,E$6/PPA_fec!E$6)</f>
        <v>0.4928473552108068</v>
      </c>
      <c r="F137" s="307">
        <f>IF(F$6=0,0,F$6/PPA_fec!F$6)</f>
        <v>0.49284735521080703</v>
      </c>
      <c r="G137" s="307">
        <f>IF(G$6=0,0,G$6/PPA_fec!G$6)</f>
        <v>0.49284735521080691</v>
      </c>
      <c r="H137" s="307">
        <f>IF(H$6=0,0,H$6/PPA_fec!H$6)</f>
        <v>0.49856261968972632</v>
      </c>
      <c r="I137" s="307">
        <f>IF(I$6=0,0,I$6/PPA_fec!I$6)</f>
        <v>0.50370635772075345</v>
      </c>
      <c r="J137" s="307">
        <f>IF(J$6=0,0,J$6/PPA_fec!J$6)</f>
        <v>0.50801688358501229</v>
      </c>
      <c r="K137" s="307">
        <f>IF(K$6=0,0,K$6/PPA_fec!K$6)</f>
        <v>0.50801688358501207</v>
      </c>
      <c r="L137" s="307">
        <f>IF(L$6=0,0,L$6/PPA_fec!L$6)</f>
        <v>0.50801688358501196</v>
      </c>
      <c r="M137" s="307">
        <f>IF(M$6=0,0,M$6/PPA_fec!M$6)</f>
        <v>0.50801688358501229</v>
      </c>
      <c r="N137" s="307">
        <f>IF(N$6=0,0,N$6/PPA_fec!N$6)</f>
        <v>0.50801688358501218</v>
      </c>
      <c r="O137" s="307">
        <f>IF(O$6=0,0,O$6/PPA_fec!O$6)</f>
        <v>0.50801688358501229</v>
      </c>
      <c r="P137" s="307">
        <f>IF(P$6=0,0,P$6/PPA_fec!P$6)</f>
        <v>0.50801688358501218</v>
      </c>
      <c r="Q137" s="307">
        <f>IF(Q$6=0,0,Q$6/PPA_fec!Q$6)</f>
        <v>0.50801688358501207</v>
      </c>
      <c r="R137" s="307">
        <f>IF(R$6=0,0,R$6/PPA_fec!R$6)</f>
        <v>0.50801688358501218</v>
      </c>
      <c r="S137" s="307">
        <f>IF(S$6=0,0,S$6/PPA_fec!S$6)</f>
        <v>0.50801688358501207</v>
      </c>
      <c r="T137" s="307">
        <f>IF(T$6=0,0,T$6/PPA_fec!T$6)</f>
        <v>0.50801688358501196</v>
      </c>
      <c r="U137" s="307">
        <f>IF(U$6=0,0,U$6/PPA_fec!U$6)</f>
        <v>0.5080168835850124</v>
      </c>
      <c r="V137" s="307">
        <f>IF(V$6=0,0,V$6/PPA_fec!V$6)</f>
        <v>0.50801688358501218</v>
      </c>
      <c r="W137" s="307">
        <f>IF(W$6=0,0,W$6/PPA_fec!W$6)</f>
        <v>0.5080168835850124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0.12808136047190405</v>
      </c>
      <c r="C138" s="308">
        <f>IF(C$7=0,0,C$7/PPA_fec!C$7)</f>
        <v>0.12808136047190402</v>
      </c>
      <c r="D138" s="308">
        <f>IF(D$7=0,0,D$7/PPA_fec!D$7)</f>
        <v>0.12808136047190402</v>
      </c>
      <c r="E138" s="308">
        <f>IF(E$7=0,0,E$7/PPA_fec!E$7)</f>
        <v>0.12808136047190408</v>
      </c>
      <c r="F138" s="308">
        <f>IF(F$7=0,0,F$7/PPA_fec!F$7)</f>
        <v>0.1280813604719041</v>
      </c>
      <c r="G138" s="308">
        <f>IF(G$7=0,0,G$7/PPA_fec!G$7)</f>
        <v>0.12808136047190413</v>
      </c>
      <c r="H138" s="308">
        <f>IF(H$7=0,0,H$7/PPA_fec!H$7)</f>
        <v>0.13202362334770718</v>
      </c>
      <c r="I138" s="308">
        <f>IF(I$7=0,0,I$7/PPA_fec!I$7)</f>
        <v>0.13202362334770723</v>
      </c>
      <c r="J138" s="308">
        <f>IF(J$7=0,0,J$7/PPA_fec!J$7)</f>
        <v>0.1320236233477072</v>
      </c>
      <c r="K138" s="308">
        <f>IF(K$7=0,0,K$7/PPA_fec!K$7)</f>
        <v>0.13202362334770723</v>
      </c>
      <c r="L138" s="308">
        <f>IF(L$7=0,0,L$7/PPA_fec!L$7)</f>
        <v>0.13202362334770729</v>
      </c>
      <c r="M138" s="308">
        <f>IF(M$7=0,0,M$7/PPA_fec!M$7)</f>
        <v>0.1320236233477072</v>
      </c>
      <c r="N138" s="308">
        <f>IF(N$7=0,0,N$7/PPA_fec!N$7)</f>
        <v>0.1320236233477072</v>
      </c>
      <c r="O138" s="308">
        <f>IF(O$7=0,0,O$7/PPA_fec!O$7)</f>
        <v>0.13202362334770726</v>
      </c>
      <c r="P138" s="308">
        <f>IF(P$7=0,0,P$7/PPA_fec!P$7)</f>
        <v>0.1320236233477072</v>
      </c>
      <c r="Q138" s="308">
        <f>IF(Q$7=0,0,Q$7/PPA_fec!Q$7)</f>
        <v>0.13202362334770723</v>
      </c>
      <c r="R138" s="308">
        <f>IF(R$7=0,0,R$7/PPA_fec!R$7)</f>
        <v>0.13202362334770723</v>
      </c>
      <c r="S138" s="308">
        <f>IF(S$7=0,0,S$7/PPA_fec!S$7)</f>
        <v>0.13202362334770726</v>
      </c>
      <c r="T138" s="308">
        <f>IF(T$7=0,0,T$7/PPA_fec!T$7)</f>
        <v>0.13202362334770723</v>
      </c>
      <c r="U138" s="308">
        <f>IF(U$7=0,0,U$7/PPA_fec!U$7)</f>
        <v>0.1320236233477072</v>
      </c>
      <c r="V138" s="308">
        <f>IF(V$7=0,0,V$7/PPA_fec!V$7)</f>
        <v>0.1320236233477072</v>
      </c>
      <c r="W138" s="308">
        <f>IF(W$7=0,0,W$7/PPA_fec!W$7)</f>
        <v>0.1320236233477072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0.70447379466769078</v>
      </c>
      <c r="C139" s="308">
        <f>IF(C$8=0,0,C$8/PPA_fec!C$8)</f>
        <v>0.70447379466769089</v>
      </c>
      <c r="D139" s="308">
        <f>IF(D$8=0,0,D$8/PPA_fec!D$8)</f>
        <v>0.70447379466769133</v>
      </c>
      <c r="E139" s="308">
        <f>IF(E$8=0,0,E$8/PPA_fec!E$8)</f>
        <v>0.70447379466769111</v>
      </c>
      <c r="F139" s="308">
        <f>IF(F$8=0,0,F$8/PPA_fec!F$8)</f>
        <v>0.70447379466769133</v>
      </c>
      <c r="G139" s="308">
        <f>IF(G$8=0,0,G$8/PPA_fec!G$8)</f>
        <v>0.70447379466769078</v>
      </c>
      <c r="H139" s="308">
        <f>IF(H$8=0,0,H$8/PPA_fec!H$8)</f>
        <v>0.7106424171166551</v>
      </c>
      <c r="I139" s="308">
        <f>IF(I$8=0,0,I$8/PPA_fec!I$8)</f>
        <v>0.71619417732072255</v>
      </c>
      <c r="J139" s="308">
        <f>IF(J$8=0,0,J$8/PPA_fec!J$8)</f>
        <v>0.72119076150438366</v>
      </c>
      <c r="K139" s="308">
        <f>IF(K$8=0,0,K$8/PPA_fec!K$8)</f>
        <v>0.72568768726967814</v>
      </c>
      <c r="L139" s="308">
        <f>IF(L$8=0,0,L$8/PPA_fec!L$8)</f>
        <v>0.72615705035346911</v>
      </c>
      <c r="M139" s="308">
        <f>IF(M$8=0,0,M$8/PPA_fec!M$8)</f>
        <v>0.72615705035346911</v>
      </c>
      <c r="N139" s="308">
        <f>IF(N$8=0,0,N$8/PPA_fec!N$8)</f>
        <v>0.72615705035346934</v>
      </c>
      <c r="O139" s="308">
        <f>IF(O$8=0,0,O$8/PPA_fec!O$8)</f>
        <v>0.726157050353469</v>
      </c>
      <c r="P139" s="308">
        <f>IF(P$8=0,0,P$8/PPA_fec!P$8)</f>
        <v>0.726157050353469</v>
      </c>
      <c r="Q139" s="308">
        <f>IF(Q$8=0,0,Q$8/PPA_fec!Q$8)</f>
        <v>0.72615705035346911</v>
      </c>
      <c r="R139" s="308">
        <f>IF(R$8=0,0,R$8/PPA_fec!R$8)</f>
        <v>0.72615705035346922</v>
      </c>
      <c r="S139" s="308">
        <f>IF(S$8=0,0,S$8/PPA_fec!S$8)</f>
        <v>0.72615705035346922</v>
      </c>
      <c r="T139" s="308">
        <f>IF(T$8=0,0,T$8/PPA_fec!T$8)</f>
        <v>0.72615705035346934</v>
      </c>
      <c r="U139" s="308">
        <f>IF(U$8=0,0,U$8/PPA_fec!U$8)</f>
        <v>0.726157050353469</v>
      </c>
      <c r="V139" s="308">
        <f>IF(V$8=0,0,V$8/PPA_fec!V$8)</f>
        <v>0.726157050353469</v>
      </c>
      <c r="W139" s="308">
        <f>IF(W$8=0,0,W$8/PPA_fec!W$8)</f>
        <v>0.726157050353469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0.49456003419832967</v>
      </c>
      <c r="C140" s="308">
        <f>IF(C$9=0,0,C$9/PPA_fec!C$9)</f>
        <v>0.49456003419832945</v>
      </c>
      <c r="D140" s="308">
        <f>IF(D$9=0,0,D$9/PPA_fec!D$9)</f>
        <v>0.49456003419832933</v>
      </c>
      <c r="E140" s="308">
        <f>IF(E$9=0,0,E$9/PPA_fec!E$9)</f>
        <v>0.49456003419832945</v>
      </c>
      <c r="F140" s="308">
        <f>IF(F$9=0,0,F$9/PPA_fec!F$9)</f>
        <v>0.49456003419832939</v>
      </c>
      <c r="G140" s="308">
        <f>IF(G$9=0,0,G$9/PPA_fec!G$9)</f>
        <v>0.49456003419832945</v>
      </c>
      <c r="H140" s="308">
        <f>IF(H$9=0,0,H$9/PPA_fec!H$9)</f>
        <v>0.50978227774331197</v>
      </c>
      <c r="I140" s="308">
        <f>IF(I$9=0,0,I$9/PPA_fec!I$9)</f>
        <v>0.50978227774331186</v>
      </c>
      <c r="J140" s="308">
        <f>IF(J$9=0,0,J$9/PPA_fec!J$9)</f>
        <v>0.50978227774331186</v>
      </c>
      <c r="K140" s="308">
        <f>IF(K$9=0,0,K$9/PPA_fec!K$9)</f>
        <v>0.5097822777433122</v>
      </c>
      <c r="L140" s="308">
        <f>IF(L$9=0,0,L$9/PPA_fec!L$9)</f>
        <v>0.50978227774331197</v>
      </c>
      <c r="M140" s="308">
        <f>IF(M$9=0,0,M$9/PPA_fec!M$9)</f>
        <v>0.50978227774331186</v>
      </c>
      <c r="N140" s="308">
        <f>IF(N$9=0,0,N$9/PPA_fec!N$9)</f>
        <v>0.50978227774331208</v>
      </c>
      <c r="O140" s="308">
        <f>IF(O$9=0,0,O$9/PPA_fec!O$9)</f>
        <v>0.50978227774331186</v>
      </c>
      <c r="P140" s="308">
        <f>IF(P$9=0,0,P$9/PPA_fec!P$9)</f>
        <v>0.50978227774331186</v>
      </c>
      <c r="Q140" s="308">
        <f>IF(Q$9=0,0,Q$9/PPA_fec!Q$9)</f>
        <v>0.50978227774331186</v>
      </c>
      <c r="R140" s="308">
        <f>IF(R$9=0,0,R$9/PPA_fec!R$9)</f>
        <v>0.50978227774331164</v>
      </c>
      <c r="S140" s="308">
        <f>IF(S$9=0,0,S$9/PPA_fec!S$9)</f>
        <v>0.50978227774331175</v>
      </c>
      <c r="T140" s="308">
        <f>IF(T$9=0,0,T$9/PPA_fec!T$9)</f>
        <v>0.50978227774331186</v>
      </c>
      <c r="U140" s="308">
        <f>IF(U$9=0,0,U$9/PPA_fec!U$9)</f>
        <v>0.5097822777433122</v>
      </c>
      <c r="V140" s="308">
        <f>IF(V$9=0,0,V$9/PPA_fec!V$9)</f>
        <v>0.50978227774331175</v>
      </c>
      <c r="W140" s="308">
        <f>IF(W$9=0,0,W$9/PPA_fec!W$9)</f>
        <v>0.50978227774331208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0.77844683757997013</v>
      </c>
      <c r="C141" s="309">
        <f>IF(C$10=0,0,C$10/PPA_fec!C$10)</f>
        <v>0.77998201633695374</v>
      </c>
      <c r="D141" s="309">
        <f>IF(D$10=0,0,D$10/PPA_fec!D$10)</f>
        <v>0.78195262352522876</v>
      </c>
      <c r="E141" s="309">
        <f>IF(E$10=0,0,E$10/PPA_fec!E$10)</f>
        <v>0.78381632014609537</v>
      </c>
      <c r="F141" s="309">
        <f>IF(F$10=0,0,F$10/PPA_fec!F$10)</f>
        <v>0.78232773253083798</v>
      </c>
      <c r="G141" s="309">
        <f>IF(G$10=0,0,G$10/PPA_fec!G$10)</f>
        <v>0.77951842375125691</v>
      </c>
      <c r="H141" s="309">
        <f>IF(H$10=0,0,H$10/PPA_fec!H$10)</f>
        <v>0.80837069097070136</v>
      </c>
      <c r="I141" s="309">
        <f>IF(I$10=0,0,I$10/PPA_fec!I$10)</f>
        <v>0.82429754657987975</v>
      </c>
      <c r="J141" s="309">
        <f>IF(J$10=0,0,J$10/PPA_fec!J$10)</f>
        <v>0.83822189419692317</v>
      </c>
      <c r="K141" s="309">
        <f>IF(K$10=0,0,K$10/PPA_fec!K$10)</f>
        <v>0.81490404052683618</v>
      </c>
      <c r="L141" s="309">
        <f>IF(L$10=0,0,L$10/PPA_fec!L$10)</f>
        <v>0.79809641643394569</v>
      </c>
      <c r="M141" s="309">
        <f>IF(M$10=0,0,M$10/PPA_fec!M$10)</f>
        <v>0.80199452984956121</v>
      </c>
      <c r="N141" s="309">
        <f>IF(N$10=0,0,N$10/PPA_fec!N$10)</f>
        <v>0.80141562180230019</v>
      </c>
      <c r="O141" s="309">
        <f>IF(O$10=0,0,O$10/PPA_fec!O$10)</f>
        <v>0.80369036637182378</v>
      </c>
      <c r="P141" s="309">
        <f>IF(P$10=0,0,P$10/PPA_fec!P$10)</f>
        <v>0.80891569535137231</v>
      </c>
      <c r="Q141" s="309">
        <f>IF(Q$10=0,0,Q$10/PPA_fec!Q$10)</f>
        <v>0.80523321921888036</v>
      </c>
      <c r="R141" s="309">
        <f>IF(R$10=0,0,R$10/PPA_fec!R$10)</f>
        <v>0.80479299777920066</v>
      </c>
      <c r="S141" s="309">
        <f>IF(S$10=0,0,S$10/PPA_fec!S$10)</f>
        <v>0.81456799223753451</v>
      </c>
      <c r="T141" s="309">
        <f>IF(T$10=0,0,T$10/PPA_fec!T$10)</f>
        <v>0.8113844746356651</v>
      </c>
      <c r="U141" s="309">
        <f>IF(U$10=0,0,U$10/PPA_fec!U$10)</f>
        <v>0.82779740667885915</v>
      </c>
      <c r="V141" s="309">
        <f>IF(V$10=0,0,V$10/PPA_fec!V$10)</f>
        <v>0.82185259849304115</v>
      </c>
      <c r="W141" s="309">
        <f>IF(W$10=0,0,W$10/PPA_fec!W$10)</f>
        <v>0.81267162463607789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0.61299435168687388</v>
      </c>
      <c r="C142" s="310">
        <f>IF(C$16=0,0,C$16/PPA_fec!C$16)</f>
        <v>0.61299435168687366</v>
      </c>
      <c r="D142" s="310">
        <f>IF(D$16=0,0,D$16/PPA_fec!D$16)</f>
        <v>0.61299435168687388</v>
      </c>
      <c r="E142" s="310">
        <f>IF(E$16=0,0,E$16/PPA_fec!E$16)</f>
        <v>0.61299435168687399</v>
      </c>
      <c r="F142" s="310">
        <f>IF(F$16=0,0,F$16/PPA_fec!F$16)</f>
        <v>0.61299435168687388</v>
      </c>
      <c r="G142" s="310">
        <f>IF(G$16=0,0,G$16/PPA_fec!G$16)</f>
        <v>0.61299435168687388</v>
      </c>
      <c r="H142" s="310">
        <f>IF(H$16=0,0,H$16/PPA_fec!H$16)</f>
        <v>0.62009491651818649</v>
      </c>
      <c r="I142" s="310">
        <f>IF(I$16=0,0,I$16/PPA_fec!I$16)</f>
        <v>0.62648542486636793</v>
      </c>
      <c r="J142" s="310">
        <f>IF(J$16=0,0,J$16/PPA_fec!J$16)</f>
        <v>0.63186192825561471</v>
      </c>
      <c r="K142" s="310">
        <f>IF(K$16=0,0,K$16/PPA_fec!K$16)</f>
        <v>0.63186192825561516</v>
      </c>
      <c r="L142" s="310">
        <f>IF(L$16=0,0,L$16/PPA_fec!L$16)</f>
        <v>0.63186192825561494</v>
      </c>
      <c r="M142" s="310">
        <f>IF(M$16=0,0,M$16/PPA_fec!M$16)</f>
        <v>0.63186192825561527</v>
      </c>
      <c r="N142" s="310">
        <f>IF(N$16=0,0,N$16/PPA_fec!N$16)</f>
        <v>0.63186192825561482</v>
      </c>
      <c r="O142" s="310">
        <f>IF(O$16=0,0,O$16/PPA_fec!O$16)</f>
        <v>0.63186192825561505</v>
      </c>
      <c r="P142" s="310">
        <f>IF(P$16=0,0,P$16/PPA_fec!P$16)</f>
        <v>0.63186192825561527</v>
      </c>
      <c r="Q142" s="310">
        <f>IF(Q$16=0,0,Q$16/PPA_fec!Q$16)</f>
        <v>0.63186192825561516</v>
      </c>
      <c r="R142" s="310">
        <f>IF(R$16=0,0,R$16/PPA_fec!R$16)</f>
        <v>0.63186192825561471</v>
      </c>
      <c r="S142" s="310">
        <f>IF(S$16=0,0,S$16/PPA_fec!S$16)</f>
        <v>0.63186192825561482</v>
      </c>
      <c r="T142" s="310">
        <f>IF(T$16=0,0,T$16/PPA_fec!T$16)</f>
        <v>0.63186192825561471</v>
      </c>
      <c r="U142" s="310">
        <f>IF(U$16=0,0,U$16/PPA_fec!U$16)</f>
        <v>0.63186192825561505</v>
      </c>
      <c r="V142" s="310">
        <f>IF(V$16=0,0,V$16/PPA_fec!V$16)</f>
        <v>0.63186192825561471</v>
      </c>
      <c r="W142" s="310">
        <f>IF(W$16=0,0,W$16/PPA_fec!W$16)</f>
        <v>0.63186192825561505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0.72264578830274118</v>
      </c>
      <c r="C143" s="310">
        <f>IF(C$17=0,0,C$17/PPA_fec!C$17)</f>
        <v>0.72249816522300625</v>
      </c>
      <c r="D143" s="310">
        <f>IF(D$17=0,0,D$17/PPA_fec!D$17)</f>
        <v>0.72221287224234676</v>
      </c>
      <c r="E143" s="310">
        <f>IF(E$17=0,0,E$17/PPA_fec!E$17)</f>
        <v>0.72223203846911888</v>
      </c>
      <c r="F143" s="310">
        <f>IF(F$17=0,0,F$17/PPA_fec!F$17)</f>
        <v>0.7225431337625039</v>
      </c>
      <c r="G143" s="310">
        <f>IF(G$17=0,0,G$17/PPA_fec!G$17)</f>
        <v>0.72249315370757583</v>
      </c>
      <c r="H143" s="310">
        <f>IF(H$17=0,0,H$17/PPA_fec!H$17)</f>
        <v>0.73254244497112309</v>
      </c>
      <c r="I143" s="310">
        <f>IF(I$17=0,0,I$17/PPA_fec!I$17)</f>
        <v>0.73830348809554336</v>
      </c>
      <c r="J143" s="310">
        <f>IF(J$17=0,0,J$17/PPA_fec!J$17)</f>
        <v>0.73999751815977854</v>
      </c>
      <c r="K143" s="310">
        <f>IF(K$17=0,0,K$17/PPA_fec!K$17)</f>
        <v>0.74302656577705628</v>
      </c>
      <c r="L143" s="310">
        <f>IF(L$17=0,0,L$17/PPA_fec!L$17)</f>
        <v>0.74532496151496486</v>
      </c>
      <c r="M143" s="310">
        <f>IF(M$17=0,0,M$17/PPA_fec!M$17)</f>
        <v>0.74505783651691126</v>
      </c>
      <c r="N143" s="310">
        <f>IF(N$17=0,0,N$17/PPA_fec!N$17)</f>
        <v>0.74512974037888413</v>
      </c>
      <c r="O143" s="310">
        <f>IF(O$17=0,0,O$17/PPA_fec!O$17)</f>
        <v>0.74489791857343635</v>
      </c>
      <c r="P143" s="310">
        <f>IF(P$17=0,0,P$17/PPA_fec!P$17)</f>
        <v>0.74403736305551038</v>
      </c>
      <c r="Q143" s="310">
        <f>IF(Q$17=0,0,Q$17/PPA_fec!Q$17)</f>
        <v>0.74354084539721998</v>
      </c>
      <c r="R143" s="310">
        <f>IF(R$17=0,0,R$17/PPA_fec!R$17)</f>
        <v>0.74377212491576172</v>
      </c>
      <c r="S143" s="310">
        <f>IF(S$17=0,0,S$17/PPA_fec!S$17)</f>
        <v>0.74239152323328039</v>
      </c>
      <c r="T143" s="310">
        <f>IF(T$17=0,0,T$17/PPA_fec!T$17)</f>
        <v>0.74280030887861759</v>
      </c>
      <c r="U143" s="310">
        <f>IF(U$17=0,0,U$17/PPA_fec!U$17)</f>
        <v>0.74065662423775958</v>
      </c>
      <c r="V143" s="310">
        <f>IF(V$17=0,0,V$17/PPA_fec!V$17)</f>
        <v>0.74134111602445329</v>
      </c>
      <c r="W143" s="310">
        <f>IF(W$17=0,0,W$17/PPA_fec!W$17)</f>
        <v>0.74160996540020208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0.60936498055884492</v>
      </c>
      <c r="C144" s="311">
        <f>IF(C$30=0,0,C$30/PPA_fec!C$30)</f>
        <v>0.60936498055884458</v>
      </c>
      <c r="D144" s="311">
        <f>IF(D$30=0,0,D$30/PPA_fec!D$30)</f>
        <v>0.60936498055884447</v>
      </c>
      <c r="E144" s="311">
        <f>IF(E$30=0,0,E$30/PPA_fec!E$30)</f>
        <v>0.60936498055884503</v>
      </c>
      <c r="F144" s="311">
        <f>IF(F$30=0,0,F$30/PPA_fec!F$30)</f>
        <v>0.60936498055884469</v>
      </c>
      <c r="G144" s="311">
        <f>IF(G$30=0,0,G$30/PPA_fec!G$30)</f>
        <v>0.60936498055884492</v>
      </c>
      <c r="H144" s="311">
        <f>IF(H$30=0,0,H$30/PPA_fec!H$30)</f>
        <v>0.62812084739083851</v>
      </c>
      <c r="I144" s="311">
        <f>IF(I$30=0,0,I$30/PPA_fec!I$30)</f>
        <v>0.62812084739083851</v>
      </c>
      <c r="J144" s="311">
        <f>IF(J$30=0,0,J$30/PPA_fec!J$30)</f>
        <v>0.62812084739083862</v>
      </c>
      <c r="K144" s="311">
        <f>IF(K$30=0,0,K$30/PPA_fec!K$30)</f>
        <v>0.62812084739083895</v>
      </c>
      <c r="L144" s="311">
        <f>IF(L$30=0,0,L$30/PPA_fec!L$30)</f>
        <v>0.62812084739083862</v>
      </c>
      <c r="M144" s="311">
        <f>IF(M$30=0,0,M$30/PPA_fec!M$30)</f>
        <v>0.62812084739083873</v>
      </c>
      <c r="N144" s="311">
        <f>IF(N$30=0,0,N$30/PPA_fec!N$30)</f>
        <v>0.62812084739083862</v>
      </c>
      <c r="O144" s="311">
        <f>IF(O$30=0,0,O$30/PPA_fec!O$30)</f>
        <v>0.62812084739083873</v>
      </c>
      <c r="P144" s="311">
        <f>IF(P$30=0,0,P$30/PPA_fec!P$30)</f>
        <v>0.62812084739083862</v>
      </c>
      <c r="Q144" s="311">
        <f>IF(Q$30=0,0,Q$30/PPA_fec!Q$30)</f>
        <v>0.62812084739083884</v>
      </c>
      <c r="R144" s="311">
        <f>IF(R$30=0,0,R$30/PPA_fec!R$30)</f>
        <v>0.62812084739083884</v>
      </c>
      <c r="S144" s="311">
        <f>IF(S$30=0,0,S$30/PPA_fec!S$30)</f>
        <v>0.62812084739083851</v>
      </c>
      <c r="T144" s="311">
        <f>IF(T$30=0,0,T$30/PPA_fec!T$30)</f>
        <v>0.62812084739083862</v>
      </c>
      <c r="U144" s="311">
        <f>IF(U$30=0,0,U$30/PPA_fec!U$30)</f>
        <v>0.62812084739083873</v>
      </c>
      <c r="V144" s="311">
        <f>IF(V$30=0,0,V$30/PPA_fec!V$30)</f>
        <v>0.62812084739083862</v>
      </c>
      <c r="W144" s="311">
        <f>IF(W$30=0,0,W$30/PPA_fec!W$30)</f>
        <v>0.62812084739083884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0.73240310757472227</v>
      </c>
      <c r="C146" s="324">
        <f>IF(C$32=0,0,C$32/PPA_fec!C$32)</f>
        <v>0.73328897885712074</v>
      </c>
      <c r="D146" s="324">
        <f>IF(D$32=0,0,D$32/PPA_fec!D$32)</f>
        <v>0.73488454204615616</v>
      </c>
      <c r="E146" s="324">
        <f>IF(E$32=0,0,E$32/PPA_fec!E$32)</f>
        <v>0.73467062688693185</v>
      </c>
      <c r="F146" s="324">
        <f>IF(F$32=0,0,F$32/PPA_fec!F$32)</f>
        <v>0.73889186317990307</v>
      </c>
      <c r="G146" s="324">
        <f>IF(G$32=0,0,G$32/PPA_fec!G$32)</f>
        <v>0.73921710705917176</v>
      </c>
      <c r="H146" s="324">
        <f>IF(H$32=0,0,H$32/PPA_fec!H$32)</f>
        <v>0.73855305417339367</v>
      </c>
      <c r="I146" s="324">
        <f>IF(I$32=0,0,I$32/PPA_fec!I$32)</f>
        <v>0.73596294028415199</v>
      </c>
      <c r="J146" s="324">
        <f>IF(J$32=0,0,J$32/PPA_fec!J$32)</f>
        <v>0.73355830426453994</v>
      </c>
      <c r="K146" s="324">
        <f>IF(K$32=0,0,K$32/PPA_fec!K$32)</f>
        <v>0.73742696273785169</v>
      </c>
      <c r="L146" s="324">
        <f>IF(L$32=0,0,L$32/PPA_fec!L$32)</f>
        <v>0.74002790898038251</v>
      </c>
      <c r="M146" s="324">
        <f>IF(M$32=0,0,M$32/PPA_fec!M$32)</f>
        <v>0.73936110070233008</v>
      </c>
      <c r="N146" s="324">
        <f>IF(N$32=0,0,N$32/PPA_fec!N$32)</f>
        <v>0.73947417038415308</v>
      </c>
      <c r="O146" s="324">
        <f>IF(O$32=0,0,O$32/PPA_fec!O$32)</f>
        <v>0.75433748492486419</v>
      </c>
      <c r="P146" s="324">
        <f>IF(P$32=0,0,P$32/PPA_fec!P$32)</f>
        <v>0.75519370797671281</v>
      </c>
      <c r="Q146" s="324">
        <f>IF(Q$32=0,0,Q$32/PPA_fec!Q$32)</f>
        <v>0.7556578791912747</v>
      </c>
      <c r="R146" s="324">
        <f>IF(R$32=0,0,R$32/PPA_fec!R$32)</f>
        <v>0.77184860356467511</v>
      </c>
      <c r="S146" s="324">
        <f>IF(S$32=0,0,S$32/PPA_fec!S$32)</f>
        <v>0.77327975531018911</v>
      </c>
      <c r="T146" s="324">
        <f>IF(T$32=0,0,T$32/PPA_fec!T$32)</f>
        <v>0.77407145245721731</v>
      </c>
      <c r="U146" s="324">
        <f>IF(U$32=0,0,U$32/PPA_fec!U$32)</f>
        <v>0.7839482615932557</v>
      </c>
      <c r="V146" s="324">
        <f>IF(V$32=0,0,V$32/PPA_fec!V$32)</f>
        <v>0.79259359805703367</v>
      </c>
      <c r="W146" s="324">
        <f>IF(W$32=0,0,W$32/PPA_fec!W$32)</f>
        <v>0.79513162872103582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0.45477889893285106</v>
      </c>
      <c r="C147" s="307">
        <f>IF(C$33=0,0,C$33/PPA_fec!C$33)</f>
        <v>0.45547486509258983</v>
      </c>
      <c r="D147" s="307">
        <f>IF(D$33=0,0,D$33/PPA_fec!D$33)</f>
        <v>0.45668577001908234</v>
      </c>
      <c r="E147" s="307">
        <f>IF(E$33=0,0,E$33/PPA_fec!E$33)</f>
        <v>0.45668577001908217</v>
      </c>
      <c r="F147" s="307">
        <f>IF(F$33=0,0,F$33/PPA_fec!F$33)</f>
        <v>0.45909966936355684</v>
      </c>
      <c r="G147" s="307">
        <f>IF(G$33=0,0,G$33/PPA_fec!G$33)</f>
        <v>0.45909966936355678</v>
      </c>
      <c r="H147" s="307">
        <f>IF(H$33=0,0,H$33/PPA_fec!H$33)</f>
        <v>0.45909966936355678</v>
      </c>
      <c r="I147" s="307">
        <f>IF(I$33=0,0,I$33/PPA_fec!I$33)</f>
        <v>0.45909966936355678</v>
      </c>
      <c r="J147" s="307">
        <f>IF(J$33=0,0,J$33/PPA_fec!J$33)</f>
        <v>0.45909966936355689</v>
      </c>
      <c r="K147" s="307">
        <f>IF(K$33=0,0,K$33/PPA_fec!K$33)</f>
        <v>0.45909966936355673</v>
      </c>
      <c r="L147" s="307">
        <f>IF(L$33=0,0,L$33/PPA_fec!L$33)</f>
        <v>0.45909966936355701</v>
      </c>
      <c r="M147" s="307">
        <f>IF(M$33=0,0,M$33/PPA_fec!M$33)</f>
        <v>0.45909966936355678</v>
      </c>
      <c r="N147" s="307">
        <f>IF(N$33=0,0,N$33/PPA_fec!N$33)</f>
        <v>0.45909966936355701</v>
      </c>
      <c r="O147" s="307">
        <f>IF(O$33=0,0,O$33/PPA_fec!O$33)</f>
        <v>0.46818970242720104</v>
      </c>
      <c r="P147" s="307">
        <f>IF(P$33=0,0,P$33/PPA_fec!P$33)</f>
        <v>0.46964766454783063</v>
      </c>
      <c r="Q147" s="307">
        <f>IF(Q$33=0,0,Q$33/PPA_fec!Q$33)</f>
        <v>0.46964766454783075</v>
      </c>
      <c r="R147" s="307">
        <f>IF(R$33=0,0,R$33/PPA_fec!R$33)</f>
        <v>0.47768289809304737</v>
      </c>
      <c r="S147" s="307">
        <f>IF(S$33=0,0,S$33/PPA_fec!S$33)</f>
        <v>0.48188558395477604</v>
      </c>
      <c r="T147" s="307">
        <f>IF(T$33=0,0,T$33/PPA_fec!T$33)</f>
        <v>0.48188558395477588</v>
      </c>
      <c r="U147" s="307">
        <f>IF(U$33=0,0,U$33/PPA_fec!U$33)</f>
        <v>0.48869702555929828</v>
      </c>
      <c r="V147" s="307">
        <f>IF(V$33=0,0,V$33/PPA_fec!V$33)</f>
        <v>0.49482732300336874</v>
      </c>
      <c r="W147" s="307">
        <f>IF(W$33=0,0,W$33/PPA_fec!W$33)</f>
        <v>0.49575767706396412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0.11820025924227369</v>
      </c>
      <c r="C148" s="308">
        <f>IF(C$34=0,0,C$34/PPA_fec!C$34)</f>
        <v>0.1183811457801012</v>
      </c>
      <c r="D148" s="308">
        <f>IF(D$34=0,0,D$34/PPA_fec!D$34)</f>
        <v>0.11869586855322237</v>
      </c>
      <c r="E148" s="308">
        <f>IF(E$34=0,0,E$34/PPA_fec!E$34)</f>
        <v>0.11869586855322235</v>
      </c>
      <c r="F148" s="308">
        <f>IF(F$34=0,0,F$34/PPA_fec!F$34)</f>
        <v>0.11932325810223439</v>
      </c>
      <c r="G148" s="308">
        <f>IF(G$34=0,0,G$34/PPA_fec!G$34)</f>
        <v>0.11932325810223439</v>
      </c>
      <c r="H148" s="308">
        <f>IF(H$34=0,0,H$34/PPA_fec!H$34)</f>
        <v>0.11932325810223433</v>
      </c>
      <c r="I148" s="308">
        <f>IF(I$34=0,0,I$34/PPA_fec!I$34)</f>
        <v>0.11932325810223435</v>
      </c>
      <c r="J148" s="308">
        <f>IF(J$34=0,0,J$34/PPA_fec!J$34)</f>
        <v>0.11932325810223438</v>
      </c>
      <c r="K148" s="308">
        <f>IF(K$34=0,0,K$34/PPA_fec!K$34)</f>
        <v>0.11932325810223433</v>
      </c>
      <c r="L148" s="308">
        <f>IF(L$34=0,0,L$34/PPA_fec!L$34)</f>
        <v>0.11932325810223438</v>
      </c>
      <c r="M148" s="308">
        <f>IF(M$34=0,0,M$34/PPA_fec!M$34)</f>
        <v>0.11932325810223439</v>
      </c>
      <c r="N148" s="308">
        <f>IF(N$34=0,0,N$34/PPA_fec!N$34)</f>
        <v>0.11932325810223439</v>
      </c>
      <c r="O148" s="308">
        <f>IF(O$34=0,0,O$34/PPA_fec!O$34)</f>
        <v>0.12206475681335088</v>
      </c>
      <c r="P148" s="308">
        <f>IF(P$34=0,0,P$34/PPA_fec!P$34)</f>
        <v>0.12206475681335087</v>
      </c>
      <c r="Q148" s="308">
        <f>IF(Q$34=0,0,Q$34/PPA_fec!Q$34)</f>
        <v>0.1220647568133509</v>
      </c>
      <c r="R148" s="308">
        <f>IF(R$34=0,0,R$34/PPA_fec!R$34)</f>
        <v>0.12524547880788783</v>
      </c>
      <c r="S148" s="308">
        <f>IF(S$34=0,0,S$34/PPA_fec!S$34)</f>
        <v>0.12524547880788781</v>
      </c>
      <c r="T148" s="308">
        <f>IF(T$34=0,0,T$34/PPA_fec!T$34)</f>
        <v>0.12524547880788783</v>
      </c>
      <c r="U148" s="308">
        <f>IF(U$34=0,0,U$34/PPA_fec!U$34)</f>
        <v>0.12885093413043366</v>
      </c>
      <c r="V148" s="308">
        <f>IF(V$34=0,0,V$34/PPA_fec!V$34)</f>
        <v>0.12885093413043369</v>
      </c>
      <c r="W148" s="308">
        <f>IF(W$34=0,0,W$34/PPA_fec!W$34)</f>
        <v>0.12885093413043366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0.64796991716353247</v>
      </c>
      <c r="C149" s="308">
        <f>IF(C$35=0,0,C$35/PPA_fec!C$35)</f>
        <v>0.64896153118945343</v>
      </c>
      <c r="D149" s="308">
        <f>IF(D$35=0,0,D$35/PPA_fec!D$35)</f>
        <v>0.65068683103681502</v>
      </c>
      <c r="E149" s="308">
        <f>IF(E$35=0,0,E$35/PPA_fec!E$35)</f>
        <v>0.65068683103681491</v>
      </c>
      <c r="F149" s="308">
        <f>IF(F$35=0,0,F$35/PPA_fec!F$35)</f>
        <v>0.65412615982262856</v>
      </c>
      <c r="G149" s="308">
        <f>IF(G$35=0,0,G$35/PPA_fec!G$35)</f>
        <v>0.65412615982262878</v>
      </c>
      <c r="H149" s="308">
        <f>IF(H$35=0,0,H$35/PPA_fec!H$35)</f>
        <v>0.65412615982262834</v>
      </c>
      <c r="I149" s="308">
        <f>IF(I$35=0,0,I$35/PPA_fec!I$35)</f>
        <v>0.65412615982262845</v>
      </c>
      <c r="J149" s="308">
        <f>IF(J$35=0,0,J$35/PPA_fec!J$35)</f>
        <v>0.65412615982262867</v>
      </c>
      <c r="K149" s="308">
        <f>IF(K$35=0,0,K$35/PPA_fec!K$35)</f>
        <v>0.65412615982262867</v>
      </c>
      <c r="L149" s="308">
        <f>IF(L$35=0,0,L$35/PPA_fec!L$35)</f>
        <v>0.65412615982262856</v>
      </c>
      <c r="M149" s="308">
        <f>IF(M$35=0,0,M$35/PPA_fec!M$35)</f>
        <v>0.65412615982262834</v>
      </c>
      <c r="N149" s="308">
        <f>IF(N$35=0,0,N$35/PPA_fec!N$35)</f>
        <v>0.65412615982262812</v>
      </c>
      <c r="O149" s="308">
        <f>IF(O$35=0,0,O$35/PPA_fec!O$35)</f>
        <v>0.66532954575609871</v>
      </c>
      <c r="P149" s="308">
        <f>IF(P$35=0,0,P$35/PPA_fec!P$35)</f>
        <v>0.66915496520879103</v>
      </c>
      <c r="Q149" s="308">
        <f>IF(Q$35=0,0,Q$35/PPA_fec!Q$35)</f>
        <v>0.66915496520879114</v>
      </c>
      <c r="R149" s="308">
        <f>IF(R$35=0,0,R$35/PPA_fec!R$35)</f>
        <v>0.67885547060364526</v>
      </c>
      <c r="S149" s="308">
        <f>IF(S$35=0,0,S$35/PPA_fec!S$35)</f>
        <v>0.68659157812768412</v>
      </c>
      <c r="T149" s="308">
        <f>IF(T$35=0,0,T$35/PPA_fec!T$35)</f>
        <v>0.68659157812768379</v>
      </c>
      <c r="U149" s="308">
        <f>IF(U$35=0,0,U$35/PPA_fec!U$35)</f>
        <v>0.69454842223064828</v>
      </c>
      <c r="V149" s="308">
        <f>IF(V$35=0,0,V$35/PPA_fec!V$35)</f>
        <v>0.70170958192331656</v>
      </c>
      <c r="W149" s="308">
        <f>IF(W$35=0,0,W$35/PPA_fec!W$35)</f>
        <v>0.70635656512232614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0.45669640634227104</v>
      </c>
      <c r="C150" s="308">
        <f>IF(C$36=0,0,C$36/PPA_fec!C$36)</f>
        <v>0.45739530693953812</v>
      </c>
      <c r="D150" s="308">
        <f>IF(D$36=0,0,D$36/PPA_fec!D$36)</f>
        <v>0.4586113174660793</v>
      </c>
      <c r="E150" s="308">
        <f>IF(E$36=0,0,E$36/PPA_fec!E$36)</f>
        <v>0.45861131746607925</v>
      </c>
      <c r="F150" s="308">
        <f>IF(F$36=0,0,F$36/PPA_fec!F$36)</f>
        <v>0.46103539465717236</v>
      </c>
      <c r="G150" s="308">
        <f>IF(G$36=0,0,G$36/PPA_fec!G$36)</f>
        <v>0.46103539465717219</v>
      </c>
      <c r="H150" s="308">
        <f>IF(H$36=0,0,H$36/PPA_fec!H$36)</f>
        <v>0.46103539465717225</v>
      </c>
      <c r="I150" s="308">
        <f>IF(I$36=0,0,I$36/PPA_fec!I$36)</f>
        <v>0.46103539465717225</v>
      </c>
      <c r="J150" s="308">
        <f>IF(J$36=0,0,J$36/PPA_fec!J$36)</f>
        <v>0.4610353946571723</v>
      </c>
      <c r="K150" s="308">
        <f>IF(K$36=0,0,K$36/PPA_fec!K$36)</f>
        <v>0.46103539465717253</v>
      </c>
      <c r="L150" s="308">
        <f>IF(L$36=0,0,L$36/PPA_fec!L$36)</f>
        <v>0.46103539465717253</v>
      </c>
      <c r="M150" s="308">
        <f>IF(M$36=0,0,M$36/PPA_fec!M$36)</f>
        <v>0.46103539465717241</v>
      </c>
      <c r="N150" s="308">
        <f>IF(N$36=0,0,N$36/PPA_fec!N$36)</f>
        <v>0.46103539465717236</v>
      </c>
      <c r="O150" s="308">
        <f>IF(O$36=0,0,O$36/PPA_fec!O$36)</f>
        <v>0.47162786389019318</v>
      </c>
      <c r="P150" s="308">
        <f>IF(P$36=0,0,P$36/PPA_fec!P$36)</f>
        <v>0.47162786389019323</v>
      </c>
      <c r="Q150" s="308">
        <f>IF(Q$36=0,0,Q$36/PPA_fec!Q$36)</f>
        <v>0.47162786389019318</v>
      </c>
      <c r="R150" s="308">
        <f>IF(R$36=0,0,R$36/PPA_fec!R$36)</f>
        <v>0.48391738265936457</v>
      </c>
      <c r="S150" s="308">
        <f>IF(S$36=0,0,S$36/PPA_fec!S$36)</f>
        <v>0.48391738265936435</v>
      </c>
      <c r="T150" s="308">
        <f>IF(T$36=0,0,T$36/PPA_fec!T$36)</f>
        <v>0.48391738265936468</v>
      </c>
      <c r="U150" s="308">
        <f>IF(U$36=0,0,U$36/PPA_fec!U$36)</f>
        <v>0.49784796538050113</v>
      </c>
      <c r="V150" s="308">
        <f>IF(V$36=0,0,V$36/PPA_fec!V$36)</f>
        <v>0.49784796538050108</v>
      </c>
      <c r="W150" s="308">
        <f>IF(W$36=0,0,W$36/PPA_fec!W$36)</f>
        <v>0.4978479653805013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0.7182423673601166</v>
      </c>
      <c r="C151" s="309">
        <f>IF(C$37=0,0,C$37/PPA_fec!C$37)</f>
        <v>0.7207601389792917</v>
      </c>
      <c r="D151" s="309">
        <f>IF(D$37=0,0,D$37/PPA_fec!D$37)</f>
        <v>0.72450214498745857</v>
      </c>
      <c r="E151" s="309">
        <f>IF(E$37=0,0,E$37/PPA_fec!E$37)</f>
        <v>0.72622891481826546</v>
      </c>
      <c r="F151" s="309">
        <f>IF(F$37=0,0,F$37/PPA_fec!F$37)</f>
        <v>0.72868102521478573</v>
      </c>
      <c r="G151" s="309">
        <f>IF(G$37=0,0,G$37/PPA_fec!G$37)</f>
        <v>0.7260643596965789</v>
      </c>
      <c r="H151" s="309">
        <f>IF(H$37=0,0,H$37/PPA_fec!H$37)</f>
        <v>0.73045518847315682</v>
      </c>
      <c r="I151" s="309">
        <f>IF(I$37=0,0,I$37/PPA_fec!I$37)</f>
        <v>0.74484692044183731</v>
      </c>
      <c r="J151" s="309">
        <f>IF(J$37=0,0,J$37/PPA_fec!J$37)</f>
        <v>0.75742915786902532</v>
      </c>
      <c r="K151" s="309">
        <f>IF(K$37=0,0,K$37/PPA_fec!K$37)</f>
        <v>0.73635881552779081</v>
      </c>
      <c r="L151" s="309">
        <f>IF(L$37=0,0,L$37/PPA_fec!L$37)</f>
        <v>0.7211712087012544</v>
      </c>
      <c r="M151" s="309">
        <f>IF(M$37=0,0,M$37/PPA_fec!M$37)</f>
        <v>0.72469359911136955</v>
      </c>
      <c r="N151" s="309">
        <f>IF(N$37=0,0,N$37/PPA_fec!N$37)</f>
        <v>0.72417048961285124</v>
      </c>
      <c r="O151" s="309">
        <f>IF(O$37=0,0,O$37/PPA_fec!O$37)</f>
        <v>0.74291130806521677</v>
      </c>
      <c r="P151" s="309">
        <f>IF(P$37=0,0,P$37/PPA_fec!P$37)</f>
        <v>0.74774147170745642</v>
      </c>
      <c r="Q151" s="309">
        <f>IF(Q$37=0,0,Q$37/PPA_fec!Q$37)</f>
        <v>0.74433748271495526</v>
      </c>
      <c r="R151" s="309">
        <f>IF(R$37=0,0,R$37/PPA_fec!R$37)</f>
        <v>0.76331564280856301</v>
      </c>
      <c r="S151" s="309">
        <f>IF(S$37=0,0,S$37/PPA_fec!S$37)</f>
        <v>0.77258685441080421</v>
      </c>
      <c r="T151" s="309">
        <f>IF(T$37=0,0,T$37/PPA_fec!T$37)</f>
        <v>0.7695674086758526</v>
      </c>
      <c r="U151" s="309">
        <f>IF(U$37=0,0,U$37/PPA_fec!U$37)</f>
        <v>0.80773620389857248</v>
      </c>
      <c r="V151" s="309">
        <f>IF(V$37=0,0,V$37/PPA_fec!V$37)</f>
        <v>0.80193546478272681</v>
      </c>
      <c r="W151" s="309">
        <f>IF(W$37=0,0,W$37/PPA_fec!W$37)</f>
        <v>0.79297698664365135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0.6411340899284752</v>
      </c>
      <c r="C152" s="310">
        <f>IF(C$43=0,0,C$43/PPA_fec!C$43)</f>
        <v>0.64173683314023977</v>
      </c>
      <c r="D152" s="310">
        <f>IF(D$43=0,0,D$43/PPA_fec!D$43)</f>
        <v>0.64275558536005528</v>
      </c>
      <c r="E152" s="310">
        <f>IF(E$43=0,0,E$43/PPA_fec!E$43)</f>
        <v>0.64268085713744239</v>
      </c>
      <c r="F152" s="310">
        <f>IF(F$43=0,0,F$43/PPA_fec!F$43)</f>
        <v>0.64666526387547518</v>
      </c>
      <c r="G152" s="310">
        <f>IF(G$43=0,0,G$43/PPA_fec!G$43)</f>
        <v>0.64674873967137436</v>
      </c>
      <c r="H152" s="310">
        <f>IF(H$43=0,0,H$43/PPA_fec!H$43)</f>
        <v>0.64569969106996405</v>
      </c>
      <c r="I152" s="310">
        <f>IF(I$43=0,0,I$43/PPA_fec!I$43)</f>
        <v>0.64199861421655069</v>
      </c>
      <c r="J152" s="310">
        <f>IF(J$43=0,0,J$43/PPA_fec!J$43)</f>
        <v>0.63905556708924982</v>
      </c>
      <c r="K152" s="310">
        <f>IF(K$43=0,0,K$43/PPA_fec!K$43)</f>
        <v>0.64409082898056402</v>
      </c>
      <c r="L152" s="310">
        <f>IF(L$43=0,0,L$43/PPA_fec!L$43)</f>
        <v>0.64822254694776527</v>
      </c>
      <c r="M152" s="310">
        <f>IF(M$43=0,0,M$43/PPA_fec!M$43)</f>
        <v>0.64746881436025705</v>
      </c>
      <c r="N152" s="310">
        <f>IF(N$43=0,0,N$43/PPA_fec!N$43)</f>
        <v>0.64758202450149926</v>
      </c>
      <c r="O152" s="310">
        <f>IF(O$43=0,0,O$43/PPA_fec!O$43)</f>
        <v>0.66016638177014231</v>
      </c>
      <c r="P152" s="310">
        <f>IF(P$43=0,0,P$43/PPA_fec!P$43)</f>
        <v>0.65990944393563278</v>
      </c>
      <c r="Q152" s="310">
        <f>IF(Q$43=0,0,Q$43/PPA_fec!Q$43)</f>
        <v>0.65951715794392773</v>
      </c>
      <c r="R152" s="310">
        <f>IF(R$43=0,0,R$43/PPA_fec!R$43)</f>
        <v>0.67249184310261934</v>
      </c>
      <c r="S152" s="310">
        <f>IF(S$43=0,0,S$43/PPA_fec!S$43)</f>
        <v>0.6738854378452982</v>
      </c>
      <c r="T152" s="310">
        <f>IF(T$43=0,0,T$43/PPA_fec!T$43)</f>
        <v>0.67487494251233027</v>
      </c>
      <c r="U152" s="310">
        <f>IF(U$43=0,0,U$43/PPA_fec!U$43)</f>
        <v>0.680579231757235</v>
      </c>
      <c r="V152" s="310">
        <f>IF(V$43=0,0,V$43/PPA_fec!V$43)</f>
        <v>0.69011609360136095</v>
      </c>
      <c r="W152" s="310">
        <f>IF(W$43=0,0,W$43/PPA_fec!W$43)</f>
        <v>0.69213820075020349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0.75941112555530021</v>
      </c>
      <c r="C153" s="310">
        <f>IF(C$56=0,0,C$56/PPA_fec!C$56)</f>
        <v>0.76035392656144107</v>
      </c>
      <c r="D153" s="310">
        <f>IF(D$56=0,0,D$56/PPA_fec!D$56)</f>
        <v>0.76208283264170695</v>
      </c>
      <c r="E153" s="310">
        <f>IF(E$56=0,0,E$56/PPA_fec!E$56)</f>
        <v>0.76180660850552551</v>
      </c>
      <c r="F153" s="310">
        <f>IF(F$56=0,0,F$56/PPA_fec!F$56)</f>
        <v>0.76612480923629345</v>
      </c>
      <c r="G153" s="310">
        <f>IF(G$56=0,0,G$56/PPA_fec!G$56)</f>
        <v>0.76655220779168076</v>
      </c>
      <c r="H153" s="310">
        <f>IF(H$56=0,0,H$56/PPA_fec!H$56)</f>
        <v>0.76592720462831387</v>
      </c>
      <c r="I153" s="310">
        <f>IF(I$56=0,0,I$56/PPA_fec!I$56)</f>
        <v>0.76349070095207594</v>
      </c>
      <c r="J153" s="310">
        <f>IF(J$56=0,0,J$56/PPA_fec!J$56)</f>
        <v>0.76116713692925908</v>
      </c>
      <c r="K153" s="310">
        <f>IF(K$56=0,0,K$56/PPA_fec!K$56)</f>
        <v>0.76486154628195802</v>
      </c>
      <c r="L153" s="310">
        <f>IF(L$56=0,0,L$56/PPA_fec!L$56)</f>
        <v>0.76726995918367014</v>
      </c>
      <c r="M153" s="310">
        <f>IF(M$56=0,0,M$56/PPA_fec!M$56)</f>
        <v>0.76656974536858002</v>
      </c>
      <c r="N153" s="310">
        <f>IF(N$56=0,0,N$56/PPA_fec!N$56)</f>
        <v>0.76669076488646515</v>
      </c>
      <c r="O153" s="310">
        <f>IF(O$56=0,0,O$56/PPA_fec!O$56)</f>
        <v>0.78217540841473787</v>
      </c>
      <c r="P153" s="310">
        <f>IF(P$56=0,0,P$56/PPA_fec!P$56)</f>
        <v>0.78327570428021964</v>
      </c>
      <c r="Q153" s="310">
        <f>IF(Q$56=0,0,Q$56/PPA_fec!Q$56)</f>
        <v>0.78402601175904019</v>
      </c>
      <c r="R153" s="310">
        <f>IF(R$56=0,0,R$56/PPA_fec!R$56)</f>
        <v>0.80092645707637022</v>
      </c>
      <c r="S153" s="310">
        <f>IF(S$56=0,0,S$56/PPA_fec!S$56)</f>
        <v>0.80253911201962802</v>
      </c>
      <c r="T153" s="310">
        <f>IF(T$56=0,0,T$56/PPA_fec!T$56)</f>
        <v>0.80328601803382982</v>
      </c>
      <c r="U153" s="310">
        <f>IF(U$56=0,0,U$56/PPA_fec!U$56)</f>
        <v>0.81396560566104026</v>
      </c>
      <c r="V153" s="310">
        <f>IF(V$56=0,0,V$56/PPA_fec!V$56)</f>
        <v>0.82286083609234861</v>
      </c>
      <c r="W153" s="310">
        <f>IF(W$56=0,0,W$56/PPA_fec!W$56)</f>
        <v>0.82552751275140601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0.73550464221704126</v>
      </c>
      <c r="C154" s="311">
        <f>IF(C$69=0,0,C$69/PPA_fec!C$69)</f>
        <v>0.73658182231818103</v>
      </c>
      <c r="D154" s="311">
        <f>IF(D$69=0,0,D$69/PPA_fec!D$69)</f>
        <v>0.73857170269515082</v>
      </c>
      <c r="E154" s="311">
        <f>IF(E$69=0,0,E$69/PPA_fec!E$69)</f>
        <v>0.73831506221171628</v>
      </c>
      <c r="F154" s="311">
        <f>IF(F$69=0,0,F$69/PPA_fec!F$69)</f>
        <v>0.74223419043118377</v>
      </c>
      <c r="G154" s="311">
        <f>IF(G$69=0,0,G$69/PPA_fec!G$69)</f>
        <v>0.7426467702472811</v>
      </c>
      <c r="H154" s="311">
        <f>IF(H$69=0,0,H$69/PPA_fec!H$69)</f>
        <v>0.74251150262461818</v>
      </c>
      <c r="I154" s="311">
        <f>IF(I$69=0,0,I$69/PPA_fec!I$69)</f>
        <v>0.74196423343279161</v>
      </c>
      <c r="J154" s="311">
        <f>IF(J$69=0,0,J$69/PPA_fec!J$69)</f>
        <v>0.74133804295444206</v>
      </c>
      <c r="K154" s="311">
        <f>IF(K$69=0,0,K$69/PPA_fec!K$69)</f>
        <v>0.74223057353884558</v>
      </c>
      <c r="L154" s="311">
        <f>IF(L$69=0,0,L$69/PPA_fec!L$69)</f>
        <v>0.74270082588755482</v>
      </c>
      <c r="M154" s="311">
        <f>IF(M$69=0,0,M$69/PPA_fec!M$69)</f>
        <v>0.74231659999923649</v>
      </c>
      <c r="N154" s="311">
        <f>IF(N$69=0,0,N$69/PPA_fec!N$69)</f>
        <v>0.74239058291426374</v>
      </c>
      <c r="O154" s="311">
        <f>IF(O$69=0,0,O$69/PPA_fec!O$69)</f>
        <v>0.75761894591961909</v>
      </c>
      <c r="P154" s="311">
        <f>IF(P$69=0,0,P$69/PPA_fec!P$69)</f>
        <v>0.75963365749482792</v>
      </c>
      <c r="Q154" s="311">
        <f>IF(Q$69=0,0,Q$69/PPA_fec!Q$69)</f>
        <v>0.76065630862113376</v>
      </c>
      <c r="R154" s="311">
        <f>IF(R$69=0,0,R$69/PPA_fec!R$69)</f>
        <v>0.77660677056249372</v>
      </c>
      <c r="S154" s="311">
        <f>IF(S$69=0,0,S$69/PPA_fec!S$69)</f>
        <v>0.78005109758606495</v>
      </c>
      <c r="T154" s="311">
        <f>IF(T$69=0,0,T$69/PPA_fec!T$69)</f>
        <v>0.78026139540724104</v>
      </c>
      <c r="U154" s="311">
        <f>IF(U$69=0,0,U$69/PPA_fec!U$69)</f>
        <v>0.79326134797487557</v>
      </c>
      <c r="V154" s="311">
        <f>IF(V$69=0,0,V$69/PPA_fec!V$69)</f>
        <v>0.8011113160222807</v>
      </c>
      <c r="W154" s="311">
        <f>IF(W$69=0,0,W$69/PPA_fec!W$69)</f>
        <v>0.80313123813927034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0.64255128625079372</v>
      </c>
      <c r="C156" s="324">
        <f>IF(C$83=0,0,C$83/PPA_fec!C$83)</f>
        <v>0.6427082033620376</v>
      </c>
      <c r="D156" s="324">
        <f>IF(D$83=0,0,D$83/PPA_fec!D$83)</f>
        <v>0.64636387015204599</v>
      </c>
      <c r="E156" s="324">
        <f>IF(E$83=0,0,E$83/PPA_fec!E$83)</f>
        <v>0.64673109719270949</v>
      </c>
      <c r="F156" s="324">
        <f>IF(F$83=0,0,F$83/PPA_fec!F$83)</f>
        <v>0.64994630553781374</v>
      </c>
      <c r="G156" s="324">
        <f>IF(G$83=0,0,G$83/PPA_fec!G$83)</f>
        <v>0.6493780898961935</v>
      </c>
      <c r="H156" s="324">
        <f>IF(H$83=0,0,H$83/PPA_fec!H$83)</f>
        <v>0.64990768566139379</v>
      </c>
      <c r="I156" s="324">
        <f>IF(I$83=0,0,I$83/PPA_fec!I$83)</f>
        <v>0.65155107292667902</v>
      </c>
      <c r="J156" s="324">
        <f>IF(J$83=0,0,J$83/PPA_fec!J$83)</f>
        <v>0.6607016593212135</v>
      </c>
      <c r="K156" s="324">
        <f>IF(K$83=0,0,K$83/PPA_fec!K$83)</f>
        <v>0.65804084136761376</v>
      </c>
      <c r="L156" s="324">
        <f>IF(L$83=0,0,L$83/PPA_fec!L$83)</f>
        <v>0.65638810424135874</v>
      </c>
      <c r="M156" s="324">
        <f>IF(M$83=0,0,M$83/PPA_fec!M$83)</f>
        <v>0.65688869176073084</v>
      </c>
      <c r="N156" s="324">
        <f>IF(N$83=0,0,N$83/PPA_fec!N$83)</f>
        <v>0.65681221229065578</v>
      </c>
      <c r="O156" s="324">
        <f>IF(O$83=0,0,O$83/PPA_fec!O$83)</f>
        <v>0.66667107085425603</v>
      </c>
      <c r="P156" s="324">
        <f>IF(P$83=0,0,P$83/PPA_fec!P$83)</f>
        <v>0.67191802837400338</v>
      </c>
      <c r="Q156" s="324">
        <f>IF(Q$83=0,0,Q$83/PPA_fec!Q$83)</f>
        <v>0.67965712571959402</v>
      </c>
      <c r="R156" s="324">
        <f>IF(R$83=0,0,R$83/PPA_fec!R$83)</f>
        <v>0.68753907214726717</v>
      </c>
      <c r="S156" s="324">
        <f>IF(S$83=0,0,S$83/PPA_fec!S$83)</f>
        <v>0.69176895294118523</v>
      </c>
      <c r="T156" s="324">
        <f>IF(T$83=0,0,T$83/PPA_fec!T$83)</f>
        <v>0.69490109432090752</v>
      </c>
      <c r="U156" s="324">
        <f>IF(U$83=0,0,U$83/PPA_fec!U$83)</f>
        <v>0.69924754162209801</v>
      </c>
      <c r="V156" s="324">
        <f>IF(V$83=0,0,V$83/PPA_fec!V$83)</f>
        <v>0.70141601175310886</v>
      </c>
      <c r="W156" s="324">
        <f>IF(W$83=0,0,W$83/PPA_fec!W$83)</f>
        <v>0.70114700752609449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0.48386349804877832</v>
      </c>
      <c r="C157" s="336">
        <f>IF(C$84=0,0,C$84/PPA_fec!C$84)</f>
        <v>0.48386349804877815</v>
      </c>
      <c r="D157" s="336">
        <f>IF(D$84=0,0,D$84/PPA_fec!D$84)</f>
        <v>0.48653223190708028</v>
      </c>
      <c r="E157" s="336">
        <f>IF(E$84=0,0,E$84/PPA_fec!E$84)</f>
        <v>0.48653223190708045</v>
      </c>
      <c r="F157" s="336">
        <f>IF(F$84=0,0,F$84/PPA_fec!F$84)</f>
        <v>0.48900209971254499</v>
      </c>
      <c r="G157" s="336">
        <f>IF(G$84=0,0,G$84/PPA_fec!G$84)</f>
        <v>0.48900209971254516</v>
      </c>
      <c r="H157" s="336">
        <f>IF(H$84=0,0,H$84/PPA_fec!H$84)</f>
        <v>0.48900209971254494</v>
      </c>
      <c r="I157" s="336">
        <f>IF(I$84=0,0,I$84/PPA_fec!I$84)</f>
        <v>0.48900209971254505</v>
      </c>
      <c r="J157" s="336">
        <f>IF(J$84=0,0,J$84/PPA_fec!J$84)</f>
        <v>0.49463472703176065</v>
      </c>
      <c r="K157" s="336">
        <f>IF(K$84=0,0,K$84/PPA_fec!K$84)</f>
        <v>0.49463472703176065</v>
      </c>
      <c r="L157" s="336">
        <f>IF(L$84=0,0,L$84/PPA_fec!L$84)</f>
        <v>0.49463472703176048</v>
      </c>
      <c r="M157" s="336">
        <f>IF(M$84=0,0,M$84/PPA_fec!M$84)</f>
        <v>0.49463472703176053</v>
      </c>
      <c r="N157" s="336">
        <f>IF(N$84=0,0,N$84/PPA_fec!N$84)</f>
        <v>0.49463472703176053</v>
      </c>
      <c r="O157" s="336">
        <f>IF(O$84=0,0,O$84/PPA_fec!O$84)</f>
        <v>0.50017125432858445</v>
      </c>
      <c r="P157" s="336">
        <f>IF(P$84=0,0,P$84/PPA_fec!P$84)</f>
        <v>0.50515412889572597</v>
      </c>
      <c r="Q157" s="336">
        <f>IF(Q$84=0,0,Q$84/PPA_fec!Q$84)</f>
        <v>0.50963871600615362</v>
      </c>
      <c r="R157" s="336">
        <f>IF(R$84=0,0,R$84/PPA_fec!R$84)</f>
        <v>0.51367484440553812</v>
      </c>
      <c r="S157" s="336">
        <f>IF(S$84=0,0,S$84/PPA_fec!S$84)</f>
        <v>0.51730735996498411</v>
      </c>
      <c r="T157" s="336">
        <f>IF(T$84=0,0,T$84/PPA_fec!T$84)</f>
        <v>0.52057662396848581</v>
      </c>
      <c r="U157" s="336">
        <f>IF(U$84=0,0,U$84/PPA_fec!U$84)</f>
        <v>0.52351896157163746</v>
      </c>
      <c r="V157" s="336">
        <f>IF(V$84=0,0,V$84/PPA_fec!V$84)</f>
        <v>0.52616706541447356</v>
      </c>
      <c r="W157" s="336">
        <f>IF(W$84=0,0,W$84/PPA_fec!W$84)</f>
        <v>0.52855035887302615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0.12154869382589083</v>
      </c>
      <c r="C158" s="337">
        <f>IF(C$85=0,0,C$85/PPA_fec!C$85)</f>
        <v>0.1215486938258908</v>
      </c>
      <c r="D158" s="337">
        <f>IF(D$85=0,0,D$85/PPA_fec!D$85)</f>
        <v>0.12221909181200392</v>
      </c>
      <c r="E158" s="337">
        <f>IF(E$85=0,0,E$85/PPA_fec!E$85)</f>
        <v>0.12221909181200395</v>
      </c>
      <c r="F158" s="337">
        <f>IF(F$85=0,0,F$85/PPA_fec!F$85)</f>
        <v>0.12283953374839192</v>
      </c>
      <c r="G158" s="337">
        <f>IF(G$85=0,0,G$85/PPA_fec!G$85)</f>
        <v>0.12283953374839196</v>
      </c>
      <c r="H158" s="337">
        <f>IF(H$85=0,0,H$85/PPA_fec!H$85)</f>
        <v>0.12283953374839197</v>
      </c>
      <c r="I158" s="337">
        <f>IF(I$85=0,0,I$85/PPA_fec!I$85)</f>
        <v>0.12283953374839199</v>
      </c>
      <c r="J158" s="337">
        <f>IF(J$85=0,0,J$85/PPA_fec!J$85)</f>
        <v>0.12425447514450788</v>
      </c>
      <c r="K158" s="337">
        <f>IF(K$85=0,0,K$85/PPA_fec!K$85)</f>
        <v>0.12425447514450788</v>
      </c>
      <c r="L158" s="337">
        <f>IF(L$85=0,0,L$85/PPA_fec!L$85)</f>
        <v>0.12425447514450787</v>
      </c>
      <c r="M158" s="337">
        <f>IF(M$85=0,0,M$85/PPA_fec!M$85)</f>
        <v>0.12425447514450784</v>
      </c>
      <c r="N158" s="337">
        <f>IF(N$85=0,0,N$85/PPA_fec!N$85)</f>
        <v>0.12425447514450785</v>
      </c>
      <c r="O158" s="337">
        <f>IF(O$85=0,0,O$85/PPA_fec!O$85)</f>
        <v>0.1271681861975606</v>
      </c>
      <c r="P158" s="337">
        <f>IF(P$85=0,0,P$85/PPA_fec!P$85)</f>
        <v>0.1271681861975606</v>
      </c>
      <c r="Q158" s="337">
        <f>IF(Q$85=0,0,Q$85/PPA_fec!Q$85)</f>
        <v>0.13028197938673547</v>
      </c>
      <c r="R158" s="337">
        <f>IF(R$85=0,0,R$85/PPA_fec!R$85)</f>
        <v>0.13296791532506427</v>
      </c>
      <c r="S158" s="337">
        <f>IF(S$85=0,0,S$85/PPA_fec!S$85)</f>
        <v>0.13296791532506436</v>
      </c>
      <c r="T158" s="337">
        <f>IF(T$85=0,0,T$85/PPA_fec!T$85)</f>
        <v>0.13296791532506425</v>
      </c>
      <c r="U158" s="337">
        <f>IF(U$85=0,0,U$85/PPA_fec!U$85)</f>
        <v>0.13296791532506436</v>
      </c>
      <c r="V158" s="337">
        <f>IF(V$85=0,0,V$85/PPA_fec!V$85)</f>
        <v>0.1329679153250643</v>
      </c>
      <c r="W158" s="337">
        <f>IF(W$85=0,0,W$85/PPA_fec!W$85)</f>
        <v>0.13296791532506433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0.68183208892849945</v>
      </c>
      <c r="C159" s="337">
        <f>IF(C$86=0,0,C$86/PPA_fec!C$86)</f>
        <v>0.68183208892849978</v>
      </c>
      <c r="D159" s="337">
        <f>IF(D$86=0,0,D$86/PPA_fec!D$86)</f>
        <v>0.68559271230417917</v>
      </c>
      <c r="E159" s="337">
        <f>IF(E$86=0,0,E$86/PPA_fec!E$86)</f>
        <v>0.68559271230417884</v>
      </c>
      <c r="F159" s="337">
        <f>IF(F$86=0,0,F$86/PPA_fec!F$86)</f>
        <v>0.68907310529097932</v>
      </c>
      <c r="G159" s="337">
        <f>IF(G$86=0,0,G$86/PPA_fec!G$86)</f>
        <v>0.68907310529097876</v>
      </c>
      <c r="H159" s="337">
        <f>IF(H$86=0,0,H$86/PPA_fec!H$86)</f>
        <v>0.68907310529097854</v>
      </c>
      <c r="I159" s="337">
        <f>IF(I$86=0,0,I$86/PPA_fec!I$86)</f>
        <v>0.68907310529097876</v>
      </c>
      <c r="J159" s="337">
        <f>IF(J$86=0,0,J$86/PPA_fec!J$86)</f>
        <v>0.69678179667761364</v>
      </c>
      <c r="K159" s="337">
        <f>IF(K$86=0,0,K$86/PPA_fec!K$86)</f>
        <v>0.69701027365913104</v>
      </c>
      <c r="L159" s="337">
        <f>IF(L$86=0,0,L$86/PPA_fec!L$86)</f>
        <v>0.69701027365913104</v>
      </c>
      <c r="M159" s="337">
        <f>IF(M$86=0,0,M$86/PPA_fec!M$86)</f>
        <v>0.69701027365913115</v>
      </c>
      <c r="N159" s="337">
        <f>IF(N$86=0,0,N$86/PPA_fec!N$86)</f>
        <v>0.69701027365913137</v>
      </c>
      <c r="O159" s="337">
        <f>IF(O$86=0,0,O$86/PPA_fec!O$86)</f>
        <v>0.70392524820895097</v>
      </c>
      <c r="P159" s="337">
        <f>IF(P$86=0,0,P$86/PPA_fec!P$86)</f>
        <v>0.71014872530378903</v>
      </c>
      <c r="Q159" s="337">
        <f>IF(Q$86=0,0,Q$86/PPA_fec!Q$86)</f>
        <v>0.71574985468914321</v>
      </c>
      <c r="R159" s="337">
        <f>IF(R$86=0,0,R$86/PPA_fec!R$86)</f>
        <v>0.72079087113596219</v>
      </c>
      <c r="S159" s="337">
        <f>IF(S$86=0,0,S$86/PPA_fec!S$86)</f>
        <v>0.72532778593809899</v>
      </c>
      <c r="T159" s="337">
        <f>IF(T$86=0,0,T$86/PPA_fec!T$86)</f>
        <v>0.729411009260022</v>
      </c>
      <c r="U159" s="337">
        <f>IF(U$86=0,0,U$86/PPA_fec!U$86)</f>
        <v>0.733085910249753</v>
      </c>
      <c r="V159" s="337">
        <f>IF(V$86=0,0,V$86/PPA_fec!V$86)</f>
        <v>0.7363933211405107</v>
      </c>
      <c r="W159" s="337">
        <f>IF(W$86=0,0,W$86/PPA_fec!W$86)</f>
        <v>0.73936999094219247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0.48402618849352391</v>
      </c>
      <c r="C160" s="337">
        <f>IF(C$87=0,0,C$87/PPA_fec!C$87)</f>
        <v>0.4840261884935238</v>
      </c>
      <c r="D160" s="337">
        <f>IF(D$87=0,0,D$87/PPA_fec!D$87)</f>
        <v>0.48669581966584147</v>
      </c>
      <c r="E160" s="337">
        <f>IF(E$87=0,0,E$87/PPA_fec!E$87)</f>
        <v>0.48669581966584141</v>
      </c>
      <c r="F160" s="337">
        <f>IF(F$87=0,0,F$87/PPA_fec!F$87)</f>
        <v>0.48916651792016913</v>
      </c>
      <c r="G160" s="337">
        <f>IF(G$87=0,0,G$87/PPA_fec!G$87)</f>
        <v>0.48916651792016891</v>
      </c>
      <c r="H160" s="337">
        <f>IF(H$87=0,0,H$87/PPA_fec!H$87)</f>
        <v>0.48916651792016891</v>
      </c>
      <c r="I160" s="337">
        <f>IF(I$87=0,0,I$87/PPA_fec!I$87)</f>
        <v>0.48916651792016902</v>
      </c>
      <c r="J160" s="337">
        <f>IF(J$87=0,0,J$87/PPA_fec!J$87)</f>
        <v>0.49480103910955103</v>
      </c>
      <c r="K160" s="337">
        <f>IF(K$87=0,0,K$87/PPA_fec!K$87)</f>
        <v>0.49480103910955087</v>
      </c>
      <c r="L160" s="337">
        <f>IF(L$87=0,0,L$87/PPA_fec!L$87)</f>
        <v>0.49480103910955098</v>
      </c>
      <c r="M160" s="337">
        <f>IF(M$87=0,0,M$87/PPA_fec!M$87)</f>
        <v>0.49480103910955103</v>
      </c>
      <c r="N160" s="337">
        <f>IF(N$87=0,0,N$87/PPA_fec!N$87)</f>
        <v>0.49480103910955098</v>
      </c>
      <c r="O160" s="337">
        <f>IF(O$87=0,0,O$87/PPA_fec!O$87)</f>
        <v>0.50640389892638049</v>
      </c>
      <c r="P160" s="337">
        <f>IF(P$87=0,0,P$87/PPA_fec!P$87)</f>
        <v>0.5064038989263806</v>
      </c>
      <c r="Q160" s="337">
        <f>IF(Q$87=0,0,Q$87/PPA_fec!Q$87)</f>
        <v>0.51880351756212106</v>
      </c>
      <c r="R160" s="337">
        <f>IF(R$87=0,0,R$87/PPA_fec!R$87)</f>
        <v>0.52949934072439464</v>
      </c>
      <c r="S160" s="337">
        <f>IF(S$87=0,0,S$87/PPA_fec!S$87)</f>
        <v>0.52949934072439475</v>
      </c>
      <c r="T160" s="337">
        <f>IF(T$87=0,0,T$87/PPA_fec!T$87)</f>
        <v>0.52949934072439442</v>
      </c>
      <c r="U160" s="337">
        <f>IF(U$87=0,0,U$87/PPA_fec!U$87)</f>
        <v>0.52949934072439453</v>
      </c>
      <c r="V160" s="337">
        <f>IF(V$87=0,0,V$87/PPA_fec!V$87)</f>
        <v>0.52949934072439508</v>
      </c>
      <c r="W160" s="337">
        <f>IF(W$87=0,0,W$87/PPA_fec!W$87)</f>
        <v>0.52949934072439475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0.76615600043281606</v>
      </c>
      <c r="C161" s="338">
        <f>IF(C$88=0,0,C$88/PPA_fec!C$88)</f>
        <v>0.76766694037067551</v>
      </c>
      <c r="D161" s="338">
        <f>IF(D$88=0,0,D$88/PPA_fec!D$88)</f>
        <v>0.7738511737995023</v>
      </c>
      <c r="E161" s="338">
        <f>IF(E$88=0,0,E$88/PPA_fec!E$88)</f>
        <v>0.77569556152105268</v>
      </c>
      <c r="F161" s="338">
        <f>IF(F$88=0,0,F$88/PPA_fec!F$88)</f>
        <v>0.77815271567168554</v>
      </c>
      <c r="G161" s="338">
        <f>IF(G$88=0,0,G$88/PPA_fec!G$88)</f>
        <v>0.77535839921697003</v>
      </c>
      <c r="H161" s="338">
        <f>IF(H$88=0,0,H$88/PPA_fec!H$88)</f>
        <v>0.78004733061261877</v>
      </c>
      <c r="I161" s="338">
        <f>IF(I$88=0,0,I$88/PPA_fec!I$88)</f>
        <v>0.79541614759443446</v>
      </c>
      <c r="J161" s="338">
        <f>IF(J$88=0,0,J$88/PPA_fec!J$88)</f>
        <v>0.81816948221331109</v>
      </c>
      <c r="K161" s="338">
        <f>IF(K$88=0,0,K$88/PPA_fec!K$88)</f>
        <v>0.7954094512529426</v>
      </c>
      <c r="L161" s="338">
        <f>IF(L$88=0,0,L$88/PPA_fec!L$88)</f>
        <v>0.77900390852431789</v>
      </c>
      <c r="M161" s="338">
        <f>IF(M$88=0,0,M$88/PPA_fec!M$88)</f>
        <v>0.7828087690951796</v>
      </c>
      <c r="N161" s="338">
        <f>IF(N$88=0,0,N$88/PPA_fec!N$88)</f>
        <v>0.78224371000932724</v>
      </c>
      <c r="O161" s="338">
        <f>IF(O$88=0,0,O$88/PPA_fec!O$88)</f>
        <v>0.80285936252930123</v>
      </c>
      <c r="P161" s="338">
        <f>IF(P$88=0,0,P$88/PPA_fec!P$88)</f>
        <v>0.80807928859668088</v>
      </c>
      <c r="Q161" s="338">
        <f>IF(Q$88=0,0,Q$88/PPA_fec!Q$88)</f>
        <v>0.82409687626096972</v>
      </c>
      <c r="R161" s="338">
        <f>IF(R$88=0,0,R$88/PPA_fec!R$88)</f>
        <v>0.84062690468007284</v>
      </c>
      <c r="S161" s="338">
        <f>IF(S$88=0,0,S$88/PPA_fec!S$88)</f>
        <v>0.850837136823554</v>
      </c>
      <c r="T161" s="338">
        <f>IF(T$88=0,0,T$88/PPA_fec!T$88)</f>
        <v>0.84751187112785531</v>
      </c>
      <c r="U161" s="338">
        <f>IF(U$88=0,0,U$88/PPA_fec!U$88)</f>
        <v>0.86465559914023515</v>
      </c>
      <c r="V161" s="338">
        <f>IF(V$88=0,0,V$88/PPA_fec!V$88)</f>
        <v>0.85844609468635602</v>
      </c>
      <c r="W161" s="338">
        <f>IF(W$88=0,0,W$88/PPA_fec!W$88)</f>
        <v>0.84885633227959467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0.63507084118902135</v>
      </c>
      <c r="C162" s="339">
        <f>IF(C$94=0,0,C$94/PPA_fec!C$94)</f>
        <v>0.63507084118902146</v>
      </c>
      <c r="D162" s="339">
        <f>IF(D$94=0,0,D$94/PPA_fec!D$94)</f>
        <v>0.63857355437804297</v>
      </c>
      <c r="E162" s="339">
        <f>IF(E$94=0,0,E$94/PPA_fec!E$94)</f>
        <v>0.63857355437804286</v>
      </c>
      <c r="F162" s="339">
        <f>IF(F$94=0,0,F$94/PPA_fec!F$94)</f>
        <v>0.64181525587271548</v>
      </c>
      <c r="G162" s="339">
        <f>IF(G$94=0,0,G$94/PPA_fec!G$94)</f>
        <v>0.64181525587271537</v>
      </c>
      <c r="H162" s="339">
        <f>IF(H$94=0,0,H$94/PPA_fec!H$94)</f>
        <v>0.64181525587271526</v>
      </c>
      <c r="I162" s="339">
        <f>IF(I$94=0,0,I$94/PPA_fec!I$94)</f>
        <v>0.64181525587271548</v>
      </c>
      <c r="J162" s="339">
        <f>IF(J$94=0,0,J$94/PPA_fec!J$94)</f>
        <v>0.64920807922918566</v>
      </c>
      <c r="K162" s="339">
        <f>IF(K$94=0,0,K$94/PPA_fec!K$94)</f>
        <v>0.64920807922918577</v>
      </c>
      <c r="L162" s="339">
        <f>IF(L$94=0,0,L$94/PPA_fec!L$94)</f>
        <v>0.64920807922918589</v>
      </c>
      <c r="M162" s="339">
        <f>IF(M$94=0,0,M$94/PPA_fec!M$94)</f>
        <v>0.64920807922918577</v>
      </c>
      <c r="N162" s="339">
        <f>IF(N$94=0,0,N$94/PPA_fec!N$94)</f>
        <v>0.64920807922918577</v>
      </c>
      <c r="O162" s="339">
        <f>IF(O$94=0,0,O$94/PPA_fec!O$94)</f>
        <v>0.65696227130626728</v>
      </c>
      <c r="P162" s="339">
        <f>IF(P$94=0,0,P$94/PPA_fec!P$94)</f>
        <v>0.66394104417564059</v>
      </c>
      <c r="Q162" s="339">
        <f>IF(Q$94=0,0,Q$94/PPA_fec!Q$94)</f>
        <v>0.67022193975807665</v>
      </c>
      <c r="R162" s="339">
        <f>IF(R$94=0,0,R$94/PPA_fec!R$94)</f>
        <v>0.67587474578226903</v>
      </c>
      <c r="S162" s="339">
        <f>IF(S$94=0,0,S$94/PPA_fec!S$94)</f>
        <v>0.68096227120404185</v>
      </c>
      <c r="T162" s="339">
        <f>IF(T$94=0,0,T$94/PPA_fec!T$94)</f>
        <v>0.6855410440836377</v>
      </c>
      <c r="U162" s="339">
        <f>IF(U$94=0,0,U$94/PPA_fec!U$94)</f>
        <v>0.68966193967527412</v>
      </c>
      <c r="V162" s="339">
        <f>IF(V$94=0,0,V$94/PPA_fec!V$94)</f>
        <v>0.69337074570774648</v>
      </c>
      <c r="W162" s="339">
        <f>IF(W$94=0,0,W$94/PPA_fec!W$94)</f>
        <v>0.69473429272385934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NL: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30.903981147537412</v>
      </c>
      <c r="C5" s="225">
        <v>29.407980744621511</v>
      </c>
      <c r="D5" s="225">
        <v>27.569390637365469</v>
      </c>
      <c r="E5" s="225">
        <v>27.018656214022361</v>
      </c>
      <c r="F5" s="225">
        <v>25.456769745449989</v>
      </c>
      <c r="G5" s="225">
        <v>26.40218338965424</v>
      </c>
      <c r="H5" s="225">
        <v>35.864159789749323</v>
      </c>
      <c r="I5" s="225">
        <v>25.95168916783884</v>
      </c>
      <c r="J5" s="225">
        <v>24.12232787865738</v>
      </c>
      <c r="K5" s="225">
        <v>13.252362039204931</v>
      </c>
      <c r="L5" s="225">
        <v>18.42115680854458</v>
      </c>
      <c r="M5" s="225">
        <v>6.0727736781508508</v>
      </c>
      <c r="N5" s="225">
        <v>7.0328137019771386</v>
      </c>
      <c r="O5" s="225">
        <v>7.5042363811631887</v>
      </c>
      <c r="P5" s="225">
        <v>7.3994979938431351</v>
      </c>
      <c r="Q5" s="225">
        <v>9.1686420968151729</v>
      </c>
      <c r="R5" s="225">
        <v>6.1800349363947298</v>
      </c>
      <c r="S5" s="225">
        <v>7.1078979680961574</v>
      </c>
      <c r="T5" s="225">
        <v>6.6797701160350416</v>
      </c>
      <c r="U5" s="225">
        <v>5.5491239065371074</v>
      </c>
      <c r="V5" s="225">
        <v>6.1949258236128646</v>
      </c>
      <c r="W5" s="225">
        <v>6.3720350462107138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0.50784118273780576</v>
      </c>
      <c r="C10" s="262">
        <v>0.47900698238927419</v>
      </c>
      <c r="D10" s="262">
        <v>0.43793073442732472</v>
      </c>
      <c r="E10" s="262">
        <v>0.43843604733214508</v>
      </c>
      <c r="F10" s="262">
        <v>0.42527979459020498</v>
      </c>
      <c r="G10" s="262">
        <v>0.42481622565642663</v>
      </c>
      <c r="H10" s="262">
        <v>0.55796093091474019</v>
      </c>
      <c r="I10" s="262">
        <v>0.36755598756108299</v>
      </c>
      <c r="J10" s="262">
        <v>0.3128433637511801</v>
      </c>
      <c r="K10" s="262">
        <v>0.20203307278930741</v>
      </c>
      <c r="L10" s="262">
        <v>0.30981229244646319</v>
      </c>
      <c r="M10" s="262">
        <v>0.10376149357038141</v>
      </c>
      <c r="N10" s="262">
        <v>0.120373299866641</v>
      </c>
      <c r="O10" s="262">
        <v>0.12644324515505201</v>
      </c>
      <c r="P10" s="262">
        <v>0.11394071034213531</v>
      </c>
      <c r="Q10" s="262">
        <v>0.1243083034871723</v>
      </c>
      <c r="R10" s="262">
        <v>8.4123610487434414E-2</v>
      </c>
      <c r="S10" s="262">
        <v>9.0742024470340105E-2</v>
      </c>
      <c r="T10" s="262">
        <v>8.7426545686295654E-2</v>
      </c>
      <c r="U10" s="262">
        <v>6.5739346013837241E-2</v>
      </c>
      <c r="V10" s="262">
        <v>7.6687669372388662E-2</v>
      </c>
      <c r="W10" s="262">
        <v>7.5906279451610284E-2</v>
      </c>
      <c r="DA10" s="68" t="s">
        <v>2032</v>
      </c>
    </row>
    <row r="11" spans="1:105" ht="12" customHeight="1" x14ac:dyDescent="0.25">
      <c r="A11" s="37" t="s">
        <v>160</v>
      </c>
      <c r="B11" s="228">
        <v>1.401007417101684E-3</v>
      </c>
      <c r="C11" s="228">
        <v>1.402121279283375E-3</v>
      </c>
      <c r="D11" s="228">
        <v>1.216845710211324E-3</v>
      </c>
      <c r="E11" s="228">
        <v>1.3071985453051681E-3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1.1993618766788379E-4</v>
      </c>
      <c r="R11" s="228">
        <v>6.8285401521842929E-5</v>
      </c>
      <c r="S11" s="228">
        <v>1.028928230700809E-4</v>
      </c>
      <c r="T11" s="228">
        <v>1.2780030738295331E-4</v>
      </c>
      <c r="U11" s="228">
        <v>1.3076840957305301E-4</v>
      </c>
      <c r="V11" s="228">
        <v>1.0221306156015561E-4</v>
      </c>
      <c r="W11" s="228">
        <v>5.6686604535032432E-5</v>
      </c>
      <c r="DA11" s="69" t="s">
        <v>2033</v>
      </c>
    </row>
    <row r="12" spans="1:105" ht="12" customHeight="1" x14ac:dyDescent="0.25">
      <c r="A12" s="37" t="s">
        <v>162</v>
      </c>
      <c r="B12" s="228">
        <v>0.50644017532070407</v>
      </c>
      <c r="C12" s="228">
        <v>0.4776048611099909</v>
      </c>
      <c r="D12" s="228">
        <v>0.43671388871711342</v>
      </c>
      <c r="E12" s="228">
        <v>0.43712884878683989</v>
      </c>
      <c r="F12" s="228">
        <v>0.42527979459020498</v>
      </c>
      <c r="G12" s="228">
        <v>0.42481622565642663</v>
      </c>
      <c r="H12" s="228">
        <v>0.55796093091474019</v>
      </c>
      <c r="I12" s="228">
        <v>0.36755598756108299</v>
      </c>
      <c r="J12" s="228">
        <v>0.3128433637511801</v>
      </c>
      <c r="K12" s="228">
        <v>0.20203307278930741</v>
      </c>
      <c r="L12" s="228">
        <v>0.30981229244646319</v>
      </c>
      <c r="M12" s="228">
        <v>0.10376149357038141</v>
      </c>
      <c r="N12" s="228">
        <v>0.120373299866641</v>
      </c>
      <c r="O12" s="228">
        <v>0.12644324515505201</v>
      </c>
      <c r="P12" s="228">
        <v>0.11394071034213531</v>
      </c>
      <c r="Q12" s="228">
        <v>0.1241883672995044</v>
      </c>
      <c r="R12" s="228">
        <v>8.4055325085912569E-2</v>
      </c>
      <c r="S12" s="228">
        <v>9.0639131647270027E-2</v>
      </c>
      <c r="T12" s="228">
        <v>8.7298745378912704E-2</v>
      </c>
      <c r="U12" s="228">
        <v>6.5608577604264182E-2</v>
      </c>
      <c r="V12" s="228">
        <v>7.6585456310828512E-2</v>
      </c>
      <c r="W12" s="228">
        <v>7.5849592847075251E-2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30.396139964799609</v>
      </c>
      <c r="C17" s="296">
        <f t="shared" si="0"/>
        <v>28.928973762232239</v>
      </c>
      <c r="D17" s="296">
        <f t="shared" si="0"/>
        <v>27.13145990293814</v>
      </c>
      <c r="E17" s="296">
        <f t="shared" si="0"/>
        <v>26.580220166690211</v>
      </c>
      <c r="F17" s="296">
        <f t="shared" si="0"/>
        <v>25.031489950859779</v>
      </c>
      <c r="G17" s="296">
        <f t="shared" si="0"/>
        <v>25.977367163997819</v>
      </c>
      <c r="H17" s="296">
        <f t="shared" si="0"/>
        <v>35.306198858834577</v>
      </c>
      <c r="I17" s="296">
        <f t="shared" si="0"/>
        <v>25.58413318027775</v>
      </c>
      <c r="J17" s="296">
        <f t="shared" si="0"/>
        <v>23.809484514906199</v>
      </c>
      <c r="K17" s="296">
        <f t="shared" si="0"/>
        <v>13.050328966415631</v>
      </c>
      <c r="L17" s="296">
        <f t="shared" si="0"/>
        <v>18.111344516098111</v>
      </c>
      <c r="M17" s="296">
        <f t="shared" si="0"/>
        <v>5.9690121845804693</v>
      </c>
      <c r="N17" s="296">
        <f t="shared" si="0"/>
        <v>6.9124404021104979</v>
      </c>
      <c r="O17" s="296">
        <f t="shared" si="0"/>
        <v>7.3777931360081368</v>
      </c>
      <c r="P17" s="296">
        <f t="shared" si="0"/>
        <v>7.2855572835009994</v>
      </c>
      <c r="Q17" s="296">
        <f t="shared" si="0"/>
        <v>9.0443337933280006</v>
      </c>
      <c r="R17" s="296">
        <f t="shared" si="0"/>
        <v>6.095911325907295</v>
      </c>
      <c r="S17" s="296">
        <f t="shared" si="0"/>
        <v>7.0171559436258173</v>
      </c>
      <c r="T17" s="296">
        <f t="shared" si="0"/>
        <v>6.5923435703487474</v>
      </c>
      <c r="U17" s="296">
        <f t="shared" si="0"/>
        <v>5.4833845605232714</v>
      </c>
      <c r="V17" s="296">
        <f t="shared" si="0"/>
        <v>6.1182381542404762</v>
      </c>
      <c r="W17" s="296">
        <f t="shared" si="0"/>
        <v>6.2961287667591037</v>
      </c>
      <c r="DA17" s="70"/>
    </row>
    <row r="18" spans="1:105" ht="12" customHeight="1" x14ac:dyDescent="0.25">
      <c r="A18" s="60" t="s">
        <v>1858</v>
      </c>
      <c r="B18" s="331">
        <v>30.396139964799609</v>
      </c>
      <c r="C18" s="331">
        <v>28.928973762232239</v>
      </c>
      <c r="D18" s="331">
        <v>27.13145990293814</v>
      </c>
      <c r="E18" s="331">
        <v>26.580220166690211</v>
      </c>
      <c r="F18" s="331">
        <v>25.031489950859779</v>
      </c>
      <c r="G18" s="331">
        <v>25.977367163997819</v>
      </c>
      <c r="H18" s="331">
        <v>35.306198858834577</v>
      </c>
      <c r="I18" s="331">
        <v>25.58413318027775</v>
      </c>
      <c r="J18" s="331">
        <v>23.809484514906199</v>
      </c>
      <c r="K18" s="331">
        <v>13.050328966415631</v>
      </c>
      <c r="L18" s="331">
        <v>18.111344516098111</v>
      </c>
      <c r="M18" s="331">
        <v>5.9690121845804693</v>
      </c>
      <c r="N18" s="331">
        <v>6.9124404021104979</v>
      </c>
      <c r="O18" s="331">
        <v>7.3777931360081368</v>
      </c>
      <c r="P18" s="331">
        <v>7.2855572835009994</v>
      </c>
      <c r="Q18" s="331">
        <v>9.0443337933280006</v>
      </c>
      <c r="R18" s="331">
        <v>6.095911325907295</v>
      </c>
      <c r="S18" s="331">
        <v>7.0171559436258173</v>
      </c>
      <c r="T18" s="331">
        <v>6.5923435703487474</v>
      </c>
      <c r="U18" s="331">
        <v>5.4833845605232714</v>
      </c>
      <c r="V18" s="331">
        <v>6.1182381542404762</v>
      </c>
      <c r="W18" s="331">
        <v>6.2961287667591037</v>
      </c>
      <c r="DA18" s="72" t="s">
        <v>2039</v>
      </c>
    </row>
    <row r="19" spans="1:105" ht="12" customHeight="1" x14ac:dyDescent="0.25">
      <c r="A19" s="64" t="s">
        <v>30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7.7658340012268998E-2</v>
      </c>
      <c r="C21" s="231">
        <v>7.8364934642415868E-2</v>
      </c>
      <c r="D21" s="231">
        <v>6.9676844455168876E-2</v>
      </c>
      <c r="E21" s="231">
        <v>7.3291768593210654E-2</v>
      </c>
      <c r="F21" s="231">
        <v>0</v>
      </c>
      <c r="G21" s="231">
        <v>0</v>
      </c>
      <c r="H21" s="231">
        <v>9.5475202874943807E-2</v>
      </c>
      <c r="I21" s="231">
        <v>7.6080430776421751E-2</v>
      </c>
      <c r="J21" s="231">
        <v>8.0900388797653877E-2</v>
      </c>
      <c r="K21" s="231">
        <v>0</v>
      </c>
      <c r="L21" s="231">
        <v>0</v>
      </c>
      <c r="M21" s="231">
        <v>2.3528424673353879E-2</v>
      </c>
      <c r="N21" s="231">
        <v>0</v>
      </c>
      <c r="O21" s="231">
        <v>0</v>
      </c>
      <c r="P21" s="231">
        <v>0</v>
      </c>
      <c r="Q21" s="231">
        <v>1.3785484634241601E-2</v>
      </c>
      <c r="R21" s="231">
        <v>1.132063520402001E-2</v>
      </c>
      <c r="S21" s="231">
        <v>1.2739751905986909E-2</v>
      </c>
      <c r="T21" s="231">
        <v>9.6616010150248222E-3</v>
      </c>
      <c r="U21" s="231">
        <v>9.6227465062055251E-3</v>
      </c>
      <c r="V21" s="231">
        <v>7.5574400340849409E-3</v>
      </c>
      <c r="W21" s="231">
        <v>1.161004560913897E-2</v>
      </c>
      <c r="DA21" s="73" t="s">
        <v>2042</v>
      </c>
    </row>
    <row r="22" spans="1:105" ht="12" customHeight="1" x14ac:dyDescent="0.25">
      <c r="A22" s="64" t="s">
        <v>160</v>
      </c>
      <c r="B22" s="231">
        <v>8.3641144269936796E-2</v>
      </c>
      <c r="C22" s="231">
        <v>8.4449818154363254E-2</v>
      </c>
      <c r="D22" s="231">
        <v>7.5194573106284884E-2</v>
      </c>
      <c r="E22" s="231">
        <v>7.9030495903205336E-2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8.687378130331545E-3</v>
      </c>
      <c r="R22" s="231">
        <v>4.9287380824042997E-3</v>
      </c>
      <c r="S22" s="231">
        <v>7.9187650954838634E-3</v>
      </c>
      <c r="T22" s="231">
        <v>9.5960109564728249E-3</v>
      </c>
      <c r="U22" s="231">
        <v>1.0824080957276881E-2</v>
      </c>
      <c r="V22" s="231">
        <v>8.0897700357725789E-3</v>
      </c>
      <c r="W22" s="231">
        <v>4.653747352626845E-3</v>
      </c>
      <c r="DA22" s="73" t="s">
        <v>2043</v>
      </c>
    </row>
    <row r="23" spans="1:105" ht="12" customHeight="1" x14ac:dyDescent="0.25">
      <c r="A23" s="64" t="s">
        <v>70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30.234840480517398</v>
      </c>
      <c r="C25" s="231">
        <v>28.766159009435459</v>
      </c>
      <c r="D25" s="231">
        <v>26.986588485376689</v>
      </c>
      <c r="E25" s="231">
        <v>26.427897902193799</v>
      </c>
      <c r="F25" s="231">
        <v>25.031489950859779</v>
      </c>
      <c r="G25" s="231">
        <v>25.977367163997819</v>
      </c>
      <c r="H25" s="231">
        <v>35.210723655959633</v>
      </c>
      <c r="I25" s="231">
        <v>25.508052749501331</v>
      </c>
      <c r="J25" s="231">
        <v>23.728584126108551</v>
      </c>
      <c r="K25" s="231">
        <v>13.050328966415631</v>
      </c>
      <c r="L25" s="231">
        <v>18.111344516098111</v>
      </c>
      <c r="M25" s="231">
        <v>5.9454837599071153</v>
      </c>
      <c r="N25" s="231">
        <v>6.9124404021104979</v>
      </c>
      <c r="O25" s="231">
        <v>7.3777931360081368</v>
      </c>
      <c r="P25" s="231">
        <v>7.2855572835009994</v>
      </c>
      <c r="Q25" s="231">
        <v>8.995377684563449</v>
      </c>
      <c r="R25" s="231">
        <v>6.0669875631805423</v>
      </c>
      <c r="S25" s="231">
        <v>6.9757051129261463</v>
      </c>
      <c r="T25" s="231">
        <v>6.5549115983903929</v>
      </c>
      <c r="U25" s="231">
        <v>5.4306124682476637</v>
      </c>
      <c r="V25" s="231">
        <v>6.0614438133690074</v>
      </c>
      <c r="W25" s="231">
        <v>6.2269533482421791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2.648324599997872E-2</v>
      </c>
      <c r="R27" s="231">
        <v>1.2674389440328551E-2</v>
      </c>
      <c r="S27" s="231">
        <v>2.0792313698200119E-2</v>
      </c>
      <c r="T27" s="231">
        <v>1.8174359986855279E-2</v>
      </c>
      <c r="U27" s="231">
        <v>3.2325264812123992E-2</v>
      </c>
      <c r="V27" s="231">
        <v>4.1147130801611878E-2</v>
      </c>
      <c r="W27" s="231">
        <v>5.2911625555158437E-2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1099.686703624991</v>
      </c>
      <c r="C32" s="225">
        <v>1036.788699574583</v>
      </c>
      <c r="D32" s="225">
        <v>1096.6934426756241</v>
      </c>
      <c r="E32" s="225">
        <v>1020.364482114687</v>
      </c>
      <c r="F32" s="225">
        <v>1005.789224603938</v>
      </c>
      <c r="G32" s="225">
        <v>1065.49187447907</v>
      </c>
      <c r="H32" s="225">
        <v>1031.582883816455</v>
      </c>
      <c r="I32" s="225">
        <v>943.65840734482595</v>
      </c>
      <c r="J32" s="225">
        <v>823.67944905949685</v>
      </c>
      <c r="K32" s="225">
        <v>741.97479129912278</v>
      </c>
      <c r="L32" s="225">
        <v>801.14610048038935</v>
      </c>
      <c r="M32" s="225">
        <v>727.04701370922817</v>
      </c>
      <c r="N32" s="225">
        <v>729.46501197652253</v>
      </c>
      <c r="O32" s="225">
        <v>731.34408106896217</v>
      </c>
      <c r="P32" s="225">
        <v>675.71730671515957</v>
      </c>
      <c r="Q32" s="225">
        <v>799.73991976264494</v>
      </c>
      <c r="R32" s="225">
        <v>800.778063798326</v>
      </c>
      <c r="S32" s="225">
        <v>824.23064397907365</v>
      </c>
      <c r="T32" s="225">
        <v>771.80247897959794</v>
      </c>
      <c r="U32" s="225">
        <v>703.0087781494401</v>
      </c>
      <c r="V32" s="225">
        <v>700.08898738554171</v>
      </c>
      <c r="W32" s="225">
        <v>728.77929876618612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13.876935469813461</v>
      </c>
      <c r="C37" s="262">
        <v>12.96770702695987</v>
      </c>
      <c r="D37" s="262">
        <v>13.375759096387981</v>
      </c>
      <c r="E37" s="262">
        <v>12.714165751963639</v>
      </c>
      <c r="F37" s="262">
        <v>12.903797193287099</v>
      </c>
      <c r="G37" s="262">
        <v>13.1639852578455</v>
      </c>
      <c r="H37" s="262">
        <v>12.3216446477653</v>
      </c>
      <c r="I37" s="262">
        <v>10.257729682336651</v>
      </c>
      <c r="J37" s="262">
        <v>8.1963830141003555</v>
      </c>
      <c r="K37" s="262">
        <v>8.6837583147207642</v>
      </c>
      <c r="L37" s="262">
        <v>10.347705879638371</v>
      </c>
      <c r="M37" s="262">
        <v>9.5409076872478877</v>
      </c>
      <c r="N37" s="262">
        <v>9.5892940133582112</v>
      </c>
      <c r="O37" s="262">
        <v>9.4637812445161966</v>
      </c>
      <c r="P37" s="262">
        <v>7.9881612308698093</v>
      </c>
      <c r="Q37" s="262">
        <v>8.3207119402003489</v>
      </c>
      <c r="R37" s="262">
        <v>8.3649101878173671</v>
      </c>
      <c r="S37" s="262">
        <v>8.0733088650423266</v>
      </c>
      <c r="T37" s="262">
        <v>7.7509772689946841</v>
      </c>
      <c r="U37" s="262">
        <v>6.3885616755540831</v>
      </c>
      <c r="V37" s="262">
        <v>6.6487278567715604</v>
      </c>
      <c r="W37" s="262">
        <v>6.6595315456600348</v>
      </c>
      <c r="DA37" s="68" t="s">
        <v>2057</v>
      </c>
    </row>
    <row r="38" spans="1:105" ht="12" customHeight="1" x14ac:dyDescent="0.25">
      <c r="A38" s="37" t="s">
        <v>160</v>
      </c>
      <c r="B38" s="228">
        <v>3.8283010871703341E-2</v>
      </c>
      <c r="C38" s="228">
        <v>3.7958315086181353E-2</v>
      </c>
      <c r="D38" s="228">
        <v>3.7166231546968263E-2</v>
      </c>
      <c r="E38" s="228">
        <v>3.7907327823218248E-2</v>
      </c>
      <c r="F38" s="228">
        <v>0</v>
      </c>
      <c r="G38" s="228">
        <v>0</v>
      </c>
      <c r="H38" s="228">
        <v>0</v>
      </c>
      <c r="I38" s="228">
        <v>0</v>
      </c>
      <c r="J38" s="228">
        <v>0</v>
      </c>
      <c r="K38" s="228">
        <v>0</v>
      </c>
      <c r="L38" s="228">
        <v>0</v>
      </c>
      <c r="M38" s="228">
        <v>0</v>
      </c>
      <c r="N38" s="228">
        <v>0</v>
      </c>
      <c r="O38" s="228">
        <v>0</v>
      </c>
      <c r="P38" s="228">
        <v>0</v>
      </c>
      <c r="Q38" s="228">
        <v>8.0280595969460054E-3</v>
      </c>
      <c r="R38" s="228">
        <v>6.7900230097064597E-3</v>
      </c>
      <c r="S38" s="228">
        <v>9.154364204343195E-3</v>
      </c>
      <c r="T38" s="228">
        <v>1.1330394787072999E-2</v>
      </c>
      <c r="U38" s="228">
        <v>1.270809797219037E-2</v>
      </c>
      <c r="V38" s="228">
        <v>8.861748378620013E-3</v>
      </c>
      <c r="W38" s="228">
        <v>4.9733201764692106E-3</v>
      </c>
      <c r="DA38" s="69" t="s">
        <v>2058</v>
      </c>
    </row>
    <row r="39" spans="1:105" ht="12" customHeight="1" x14ac:dyDescent="0.25">
      <c r="A39" s="37" t="s">
        <v>162</v>
      </c>
      <c r="B39" s="228">
        <v>13.838652458941761</v>
      </c>
      <c r="C39" s="228">
        <v>12.929748711873691</v>
      </c>
      <c r="D39" s="228">
        <v>13.33859286484102</v>
      </c>
      <c r="E39" s="228">
        <v>12.67625842414043</v>
      </c>
      <c r="F39" s="228">
        <v>12.903797193287099</v>
      </c>
      <c r="G39" s="228">
        <v>13.1639852578455</v>
      </c>
      <c r="H39" s="228">
        <v>12.3216446477653</v>
      </c>
      <c r="I39" s="228">
        <v>10.257729682336651</v>
      </c>
      <c r="J39" s="228">
        <v>8.1963830141003555</v>
      </c>
      <c r="K39" s="228">
        <v>8.6837583147207642</v>
      </c>
      <c r="L39" s="228">
        <v>10.347705879638371</v>
      </c>
      <c r="M39" s="228">
        <v>9.5409076872478877</v>
      </c>
      <c r="N39" s="228">
        <v>9.5892940133582112</v>
      </c>
      <c r="O39" s="228">
        <v>9.4637812445161966</v>
      </c>
      <c r="P39" s="228">
        <v>7.9881612308698093</v>
      </c>
      <c r="Q39" s="228">
        <v>8.3126838806034034</v>
      </c>
      <c r="R39" s="228">
        <v>8.3581201648076604</v>
      </c>
      <c r="S39" s="228">
        <v>8.0641545008379829</v>
      </c>
      <c r="T39" s="228">
        <v>7.7396468742076108</v>
      </c>
      <c r="U39" s="228">
        <v>6.3758535775818928</v>
      </c>
      <c r="V39" s="228">
        <v>6.6398661083929396</v>
      </c>
      <c r="W39" s="228">
        <v>6.6545582254835658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31.47274690304863</v>
      </c>
      <c r="C43" s="263">
        <f t="shared" si="1"/>
        <v>29.675970798481821</v>
      </c>
      <c r="D43" s="263">
        <f t="shared" si="1"/>
        <v>31.400512567514099</v>
      </c>
      <c r="E43" s="263">
        <f t="shared" si="1"/>
        <v>29.207255546745611</v>
      </c>
      <c r="F43" s="263">
        <f t="shared" si="1"/>
        <v>28.77928775103338</v>
      </c>
      <c r="G43" s="263">
        <f t="shared" si="1"/>
        <v>30.50225765858622</v>
      </c>
      <c r="H43" s="263">
        <f t="shared" si="1"/>
        <v>29.543804033875059</v>
      </c>
      <c r="I43" s="263">
        <f t="shared" si="1"/>
        <v>27.055092106159108</v>
      </c>
      <c r="J43" s="263">
        <f t="shared" si="1"/>
        <v>23.637190320156432</v>
      </c>
      <c r="K43" s="263">
        <f t="shared" si="1"/>
        <v>21.254812550272529</v>
      </c>
      <c r="L43" s="263">
        <f t="shared" si="1"/>
        <v>22.921692597123219</v>
      </c>
      <c r="M43" s="263">
        <f t="shared" si="1"/>
        <v>20.79727843541972</v>
      </c>
      <c r="N43" s="263">
        <f t="shared" si="1"/>
        <v>20.865962839512012</v>
      </c>
      <c r="O43" s="263">
        <f t="shared" si="1"/>
        <v>20.924066661578149</v>
      </c>
      <c r="P43" s="263">
        <f t="shared" si="1"/>
        <v>19.35446798505188</v>
      </c>
      <c r="Q43" s="263">
        <f t="shared" si="1"/>
        <v>22.93968718325927</v>
      </c>
      <c r="R43" s="263">
        <f t="shared" si="1"/>
        <v>22.968497206101709</v>
      </c>
      <c r="S43" s="263">
        <f t="shared" si="1"/>
        <v>23.656734351131352</v>
      </c>
      <c r="T43" s="263">
        <f t="shared" si="1"/>
        <v>22.146420339437771</v>
      </c>
      <c r="U43" s="263">
        <f t="shared" si="1"/>
        <v>20.19189033257641</v>
      </c>
      <c r="V43" s="263">
        <f t="shared" si="1"/>
        <v>20.099717667500599</v>
      </c>
      <c r="W43" s="263">
        <f t="shared" si="1"/>
        <v>20.9310077455225</v>
      </c>
      <c r="DA43" s="70"/>
    </row>
    <row r="44" spans="1:105" ht="12" customHeight="1" x14ac:dyDescent="0.25">
      <c r="A44" s="60" t="s">
        <v>1886</v>
      </c>
      <c r="B44" s="264">
        <v>31.47274690304863</v>
      </c>
      <c r="C44" s="264">
        <v>29.675970798481821</v>
      </c>
      <c r="D44" s="264">
        <v>31.400512567514099</v>
      </c>
      <c r="E44" s="264">
        <v>29.207255546745611</v>
      </c>
      <c r="F44" s="264">
        <v>28.77928775103338</v>
      </c>
      <c r="G44" s="264">
        <v>30.50225765858622</v>
      </c>
      <c r="H44" s="264">
        <v>29.543804033875059</v>
      </c>
      <c r="I44" s="264">
        <v>27.055092106159108</v>
      </c>
      <c r="J44" s="264">
        <v>23.637190320156432</v>
      </c>
      <c r="K44" s="264">
        <v>21.254812550272529</v>
      </c>
      <c r="L44" s="264">
        <v>22.921692597123219</v>
      </c>
      <c r="M44" s="264">
        <v>20.79727843541972</v>
      </c>
      <c r="N44" s="264">
        <v>20.865962839512012</v>
      </c>
      <c r="O44" s="264">
        <v>20.924066661578149</v>
      </c>
      <c r="P44" s="264">
        <v>19.35446798505188</v>
      </c>
      <c r="Q44" s="264">
        <v>22.93968718325927</v>
      </c>
      <c r="R44" s="264">
        <v>22.968497206101709</v>
      </c>
      <c r="S44" s="264">
        <v>23.656734351131352</v>
      </c>
      <c r="T44" s="264">
        <v>22.146420339437771</v>
      </c>
      <c r="U44" s="264">
        <v>20.19189033257641</v>
      </c>
      <c r="V44" s="264">
        <v>20.099717667500599</v>
      </c>
      <c r="W44" s="264">
        <v>20.9310077455225</v>
      </c>
      <c r="DA44" s="72" t="s">
        <v>2063</v>
      </c>
    </row>
    <row r="45" spans="1:105" ht="12" customHeight="1" x14ac:dyDescent="0.25">
      <c r="A45" s="64" t="s">
        <v>30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8.0408936231622291E-2</v>
      </c>
      <c r="C47" s="231">
        <v>8.0388455227864364E-2</v>
      </c>
      <c r="D47" s="231">
        <v>8.06402839289279E-2</v>
      </c>
      <c r="E47" s="231">
        <v>8.0535503519172047E-2</v>
      </c>
      <c r="F47" s="231">
        <v>0</v>
      </c>
      <c r="G47" s="231">
        <v>0</v>
      </c>
      <c r="H47" s="231">
        <v>7.9892505424043622E-2</v>
      </c>
      <c r="I47" s="231">
        <v>8.0454672731265303E-2</v>
      </c>
      <c r="J47" s="231">
        <v>8.031496380308463E-2</v>
      </c>
      <c r="K47" s="231">
        <v>0</v>
      </c>
      <c r="L47" s="231">
        <v>0</v>
      </c>
      <c r="M47" s="231">
        <v>8.1977919284969933E-2</v>
      </c>
      <c r="N47" s="231">
        <v>0</v>
      </c>
      <c r="O47" s="231">
        <v>0</v>
      </c>
      <c r="P47" s="231">
        <v>0</v>
      </c>
      <c r="Q47" s="231">
        <v>3.4964952909236471E-2</v>
      </c>
      <c r="R47" s="231">
        <v>4.2654488255064939E-2</v>
      </c>
      <c r="S47" s="231">
        <v>4.2949156176729592E-2</v>
      </c>
      <c r="T47" s="231">
        <v>3.2457330985156622E-2</v>
      </c>
      <c r="U47" s="231">
        <v>3.5434582420194677E-2</v>
      </c>
      <c r="V47" s="231">
        <v>2.482780289761877E-2</v>
      </c>
      <c r="W47" s="231">
        <v>3.8596725634606942E-2</v>
      </c>
      <c r="DA47" s="73" t="s">
        <v>2066</v>
      </c>
    </row>
    <row r="48" spans="1:105" ht="12" customHeight="1" x14ac:dyDescent="0.25">
      <c r="A48" s="64" t="s">
        <v>160</v>
      </c>
      <c r="B48" s="231">
        <v>8.6603646625445854E-2</v>
      </c>
      <c r="C48" s="231">
        <v>8.6630461145421694E-2</v>
      </c>
      <c r="D48" s="231">
        <v>8.7026210394858264E-2</v>
      </c>
      <c r="E48" s="231">
        <v>8.6841413477967325E-2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2.2034319089318261E-2</v>
      </c>
      <c r="R48" s="231">
        <v>1.8570760108368389E-2</v>
      </c>
      <c r="S48" s="231">
        <v>2.669630314016894E-2</v>
      </c>
      <c r="T48" s="231">
        <v>3.2236986734090207E-2</v>
      </c>
      <c r="U48" s="231">
        <v>3.985834902292662E-2</v>
      </c>
      <c r="V48" s="231">
        <v>2.657662052617836E-2</v>
      </c>
      <c r="W48" s="231">
        <v>1.5471033946733799E-2</v>
      </c>
      <c r="DA48" s="73" t="s">
        <v>2067</v>
      </c>
    </row>
    <row r="49" spans="1:105" ht="12" customHeight="1" x14ac:dyDescent="0.25">
      <c r="A49" s="64" t="s">
        <v>70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31.305734320191561</v>
      </c>
      <c r="C51" s="231">
        <v>29.508951882108541</v>
      </c>
      <c r="D51" s="231">
        <v>31.232846073190309</v>
      </c>
      <c r="E51" s="231">
        <v>29.039878629748468</v>
      </c>
      <c r="F51" s="231">
        <v>28.77928775103338</v>
      </c>
      <c r="G51" s="231">
        <v>30.50225765858622</v>
      </c>
      <c r="H51" s="231">
        <v>29.463911528451021</v>
      </c>
      <c r="I51" s="231">
        <v>26.974637433427841</v>
      </c>
      <c r="J51" s="231">
        <v>23.556875356353341</v>
      </c>
      <c r="K51" s="231">
        <v>21.254812550272529</v>
      </c>
      <c r="L51" s="231">
        <v>22.921692597123219</v>
      </c>
      <c r="M51" s="231">
        <v>20.71530051613475</v>
      </c>
      <c r="N51" s="231">
        <v>20.865962839512012</v>
      </c>
      <c r="O51" s="231">
        <v>20.924066661578149</v>
      </c>
      <c r="P51" s="231">
        <v>19.35446798505188</v>
      </c>
      <c r="Q51" s="231">
        <v>22.815516863318521</v>
      </c>
      <c r="R51" s="231">
        <v>22.85951672264946</v>
      </c>
      <c r="S51" s="231">
        <v>23.516992367573671</v>
      </c>
      <c r="T51" s="231">
        <v>22.020670797370158</v>
      </c>
      <c r="U51" s="231">
        <v>19.99756358272176</v>
      </c>
      <c r="V51" s="231">
        <v>19.913136140621472</v>
      </c>
      <c r="W51" s="231">
        <v>20.701039256246698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6.7171047942191087E-2</v>
      </c>
      <c r="R53" s="231">
        <v>4.775523508880819E-2</v>
      </c>
      <c r="S53" s="231">
        <v>7.0096524240781277E-2</v>
      </c>
      <c r="T53" s="231">
        <v>6.1055224348366743E-2</v>
      </c>
      <c r="U53" s="231">
        <v>0.1190338184115272</v>
      </c>
      <c r="V53" s="231">
        <v>0.13517710345533071</v>
      </c>
      <c r="W53" s="231">
        <v>0.17590072969446011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944.18240709145925</v>
      </c>
      <c r="C56" s="263">
        <f t="shared" si="2"/>
        <v>890.27912395445458</v>
      </c>
      <c r="D56" s="263">
        <f t="shared" si="2"/>
        <v>942.01537702542282</v>
      </c>
      <c r="E56" s="263">
        <f t="shared" si="2"/>
        <v>876.21766640236831</v>
      </c>
      <c r="F56" s="263">
        <f t="shared" si="2"/>
        <v>863.37863253100124</v>
      </c>
      <c r="G56" s="263">
        <f t="shared" si="2"/>
        <v>915.06772975758679</v>
      </c>
      <c r="H56" s="263">
        <f t="shared" si="2"/>
        <v>886.31412101625165</v>
      </c>
      <c r="I56" s="263">
        <f t="shared" si="2"/>
        <v>811.65276318477345</v>
      </c>
      <c r="J56" s="263">
        <f t="shared" si="2"/>
        <v>709.11570960469282</v>
      </c>
      <c r="K56" s="263">
        <f t="shared" si="2"/>
        <v>637.64437650817581</v>
      </c>
      <c r="L56" s="263">
        <f t="shared" si="2"/>
        <v>687.65077791369663</v>
      </c>
      <c r="M56" s="263">
        <f t="shared" si="2"/>
        <v>623.91835306259168</v>
      </c>
      <c r="N56" s="263">
        <f t="shared" si="2"/>
        <v>625.97888518536047</v>
      </c>
      <c r="O56" s="263">
        <f t="shared" si="2"/>
        <v>627.72199984734448</v>
      </c>
      <c r="P56" s="263">
        <f t="shared" si="2"/>
        <v>580.6340395515565</v>
      </c>
      <c r="Q56" s="263">
        <f t="shared" si="2"/>
        <v>688.19061549777814</v>
      </c>
      <c r="R56" s="263">
        <f t="shared" si="2"/>
        <v>689.05491618305109</v>
      </c>
      <c r="S56" s="263">
        <f t="shared" si="2"/>
        <v>709.70203053394039</v>
      </c>
      <c r="T56" s="263">
        <f t="shared" si="2"/>
        <v>664.39261018313334</v>
      </c>
      <c r="U56" s="263">
        <f t="shared" si="2"/>
        <v>605.75670997729242</v>
      </c>
      <c r="V56" s="263">
        <f t="shared" si="2"/>
        <v>602.99153002501782</v>
      </c>
      <c r="W56" s="263">
        <f t="shared" si="2"/>
        <v>627.93023236567501</v>
      </c>
      <c r="DA56" s="70"/>
    </row>
    <row r="57" spans="1:105" ht="12" customHeight="1" x14ac:dyDescent="0.25">
      <c r="A57" s="60" t="s">
        <v>1901</v>
      </c>
      <c r="B57" s="264">
        <v>944.18240709145925</v>
      </c>
      <c r="C57" s="264">
        <v>890.27912395445458</v>
      </c>
      <c r="D57" s="264">
        <v>942.01537702542282</v>
      </c>
      <c r="E57" s="264">
        <v>876.21766640236831</v>
      </c>
      <c r="F57" s="264">
        <v>863.37863253100124</v>
      </c>
      <c r="G57" s="264">
        <v>915.06772975758679</v>
      </c>
      <c r="H57" s="264">
        <v>886.31412101625165</v>
      </c>
      <c r="I57" s="264">
        <v>811.65276318477345</v>
      </c>
      <c r="J57" s="264">
        <v>709.11570960469282</v>
      </c>
      <c r="K57" s="264">
        <v>637.64437650817581</v>
      </c>
      <c r="L57" s="264">
        <v>687.65077791369663</v>
      </c>
      <c r="M57" s="264">
        <v>623.91835306259168</v>
      </c>
      <c r="N57" s="264">
        <v>625.97888518536047</v>
      </c>
      <c r="O57" s="264">
        <v>627.72199984734448</v>
      </c>
      <c r="P57" s="264">
        <v>580.6340395515565</v>
      </c>
      <c r="Q57" s="264">
        <v>688.19061549777814</v>
      </c>
      <c r="R57" s="264">
        <v>689.05491618305109</v>
      </c>
      <c r="S57" s="264">
        <v>709.70203053394039</v>
      </c>
      <c r="T57" s="264">
        <v>664.39261018313334</v>
      </c>
      <c r="U57" s="264">
        <v>605.75670997729242</v>
      </c>
      <c r="V57" s="264">
        <v>602.99153002501782</v>
      </c>
      <c r="W57" s="264">
        <v>627.93023236567501</v>
      </c>
      <c r="DA57" s="72" t="s">
        <v>2075</v>
      </c>
    </row>
    <row r="58" spans="1:105" ht="12" customHeight="1" x14ac:dyDescent="0.25">
      <c r="A58" s="64" t="s">
        <v>30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2.4122680869486688</v>
      </c>
      <c r="C60" s="231">
        <v>2.4116536568359308</v>
      </c>
      <c r="D60" s="231">
        <v>2.4192085178678369</v>
      </c>
      <c r="E60" s="231">
        <v>2.4160651055751612</v>
      </c>
      <c r="F60" s="231">
        <v>0</v>
      </c>
      <c r="G60" s="231">
        <v>0</v>
      </c>
      <c r="H60" s="231">
        <v>2.3967751627213092</v>
      </c>
      <c r="I60" s="231">
        <v>2.4136401819379598</v>
      </c>
      <c r="J60" s="231">
        <v>2.4094489140925388</v>
      </c>
      <c r="K60" s="231">
        <v>0</v>
      </c>
      <c r="L60" s="231">
        <v>0</v>
      </c>
      <c r="M60" s="231">
        <v>2.459337578549099</v>
      </c>
      <c r="N60" s="231">
        <v>0</v>
      </c>
      <c r="O60" s="231">
        <v>0</v>
      </c>
      <c r="P60" s="231">
        <v>0</v>
      </c>
      <c r="Q60" s="231">
        <v>1.0489485872770949</v>
      </c>
      <c r="R60" s="231">
        <v>1.279634647651948</v>
      </c>
      <c r="S60" s="231">
        <v>1.288474685301888</v>
      </c>
      <c r="T60" s="231">
        <v>0.97371992955469877</v>
      </c>
      <c r="U60" s="231">
        <v>1.06303747260584</v>
      </c>
      <c r="V60" s="231">
        <v>0.74483408692856301</v>
      </c>
      <c r="W60" s="231">
        <v>1.1579017690382081</v>
      </c>
      <c r="DA60" s="73" t="s">
        <v>2078</v>
      </c>
    </row>
    <row r="61" spans="1:105" ht="12" customHeight="1" x14ac:dyDescent="0.25">
      <c r="A61" s="64" t="s">
        <v>160</v>
      </c>
      <c r="B61" s="231">
        <v>2.5981093987633761</v>
      </c>
      <c r="C61" s="231">
        <v>2.598913834362651</v>
      </c>
      <c r="D61" s="231">
        <v>2.6107863118457479</v>
      </c>
      <c r="E61" s="231">
        <v>2.6052424043390201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0.66102957267954798</v>
      </c>
      <c r="R61" s="231">
        <v>0.55712280325105157</v>
      </c>
      <c r="S61" s="231">
        <v>0.80088909420506815</v>
      </c>
      <c r="T61" s="231">
        <v>0.96710960202270668</v>
      </c>
      <c r="U61" s="231">
        <v>1.195750470687799</v>
      </c>
      <c r="V61" s="231">
        <v>0.79729861578535066</v>
      </c>
      <c r="W61" s="231">
        <v>0.46413101840201387</v>
      </c>
      <c r="DA61" s="73" t="s">
        <v>2079</v>
      </c>
    </row>
    <row r="62" spans="1:105" ht="12" customHeight="1" x14ac:dyDescent="0.25">
      <c r="A62" s="64" t="s">
        <v>70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939.17202960574718</v>
      </c>
      <c r="C64" s="231">
        <v>885.268556463256</v>
      </c>
      <c r="D64" s="231">
        <v>936.98538219570924</v>
      </c>
      <c r="E64" s="231">
        <v>871.1963588924541</v>
      </c>
      <c r="F64" s="231">
        <v>863.37863253100124</v>
      </c>
      <c r="G64" s="231">
        <v>915.06772975758679</v>
      </c>
      <c r="H64" s="231">
        <v>883.91734585353038</v>
      </c>
      <c r="I64" s="231">
        <v>809.23912300283553</v>
      </c>
      <c r="J64" s="231">
        <v>706.70626069060029</v>
      </c>
      <c r="K64" s="231">
        <v>637.64437650817581</v>
      </c>
      <c r="L64" s="231">
        <v>687.65077791369663</v>
      </c>
      <c r="M64" s="231">
        <v>621.45901548404254</v>
      </c>
      <c r="N64" s="231">
        <v>625.97888518536047</v>
      </c>
      <c r="O64" s="231">
        <v>627.72199984734448</v>
      </c>
      <c r="P64" s="231">
        <v>580.6340395515565</v>
      </c>
      <c r="Q64" s="231">
        <v>684.46550589955575</v>
      </c>
      <c r="R64" s="231">
        <v>685.7855016794839</v>
      </c>
      <c r="S64" s="231">
        <v>705.50977102721004</v>
      </c>
      <c r="T64" s="231">
        <v>660.62012392110501</v>
      </c>
      <c r="U64" s="231">
        <v>599.92690748165296</v>
      </c>
      <c r="V64" s="231">
        <v>597.39408421864391</v>
      </c>
      <c r="W64" s="231">
        <v>621.03117768740094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2.0151314382657328</v>
      </c>
      <c r="R66" s="231">
        <v>1.432657052664245</v>
      </c>
      <c r="S66" s="231">
        <v>2.1028957272234381</v>
      </c>
      <c r="T66" s="231">
        <v>1.831656730451003</v>
      </c>
      <c r="U66" s="231">
        <v>3.571014552345817</v>
      </c>
      <c r="V66" s="231">
        <v>4.0553131036599197</v>
      </c>
      <c r="W66" s="231">
        <v>5.2770218908338027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110.15461416066999</v>
      </c>
      <c r="C69" s="263">
        <f t="shared" si="3"/>
        <v>103.86589779468611</v>
      </c>
      <c r="D69" s="263">
        <f t="shared" si="3"/>
        <v>109.9017939862991</v>
      </c>
      <c r="E69" s="263">
        <f t="shared" si="3"/>
        <v>102.22539441360939</v>
      </c>
      <c r="F69" s="263">
        <f t="shared" si="3"/>
        <v>100.72750712861659</v>
      </c>
      <c r="G69" s="263">
        <f t="shared" si="3"/>
        <v>106.7579018050515</v>
      </c>
      <c r="H69" s="263">
        <f t="shared" si="3"/>
        <v>103.40331411856241</v>
      </c>
      <c r="I69" s="263">
        <f t="shared" si="3"/>
        <v>94.692822371556659</v>
      </c>
      <c r="J69" s="263">
        <f t="shared" si="3"/>
        <v>82.730166120547295</v>
      </c>
      <c r="K69" s="263">
        <f t="shared" si="3"/>
        <v>74.391843925953651</v>
      </c>
      <c r="L69" s="263">
        <f t="shared" si="3"/>
        <v>80.225924089931098</v>
      </c>
      <c r="M69" s="263">
        <f t="shared" si="3"/>
        <v>72.790474523968825</v>
      </c>
      <c r="N69" s="263">
        <f t="shared" si="3"/>
        <v>73.030869938291858</v>
      </c>
      <c r="O69" s="263">
        <f t="shared" si="3"/>
        <v>73.234233315523355</v>
      </c>
      <c r="P69" s="263">
        <f t="shared" si="3"/>
        <v>67.740637947681421</v>
      </c>
      <c r="Q69" s="263">
        <f t="shared" si="3"/>
        <v>80.28890514140727</v>
      </c>
      <c r="R69" s="263">
        <f t="shared" si="3"/>
        <v>80.38974022135578</v>
      </c>
      <c r="S69" s="263">
        <f t="shared" si="3"/>
        <v>82.79857022895952</v>
      </c>
      <c r="T69" s="263">
        <f t="shared" si="3"/>
        <v>77.512471188032052</v>
      </c>
      <c r="U69" s="263">
        <f t="shared" si="3"/>
        <v>70.671616164017237</v>
      </c>
      <c r="V69" s="263">
        <f t="shared" si="3"/>
        <v>70.34901183625189</v>
      </c>
      <c r="W69" s="263">
        <f t="shared" si="3"/>
        <v>73.258527109328583</v>
      </c>
      <c r="DA69" s="70"/>
    </row>
    <row r="70" spans="1:105" ht="12" customHeight="1" x14ac:dyDescent="0.25">
      <c r="A70" s="60" t="s">
        <v>1916</v>
      </c>
      <c r="B70" s="264">
        <v>110.15461416066999</v>
      </c>
      <c r="C70" s="264">
        <v>103.86589779468611</v>
      </c>
      <c r="D70" s="264">
        <v>109.9017939862991</v>
      </c>
      <c r="E70" s="264">
        <v>102.22539441360939</v>
      </c>
      <c r="F70" s="264">
        <v>100.72750712861659</v>
      </c>
      <c r="G70" s="264">
        <v>106.7579018050515</v>
      </c>
      <c r="H70" s="264">
        <v>103.40331411856241</v>
      </c>
      <c r="I70" s="264">
        <v>94.692822371556659</v>
      </c>
      <c r="J70" s="264">
        <v>82.730166120547295</v>
      </c>
      <c r="K70" s="264">
        <v>74.391843925953651</v>
      </c>
      <c r="L70" s="264">
        <v>80.225924089931098</v>
      </c>
      <c r="M70" s="264">
        <v>72.790474523968825</v>
      </c>
      <c r="N70" s="264">
        <v>73.030869938291858</v>
      </c>
      <c r="O70" s="264">
        <v>73.234233315523355</v>
      </c>
      <c r="P70" s="264">
        <v>67.740637947681421</v>
      </c>
      <c r="Q70" s="264">
        <v>80.28890514140727</v>
      </c>
      <c r="R70" s="264">
        <v>80.38974022135578</v>
      </c>
      <c r="S70" s="264">
        <v>82.79857022895952</v>
      </c>
      <c r="T70" s="264">
        <v>77.512471188032052</v>
      </c>
      <c r="U70" s="264">
        <v>70.671616164017237</v>
      </c>
      <c r="V70" s="264">
        <v>70.34901183625189</v>
      </c>
      <c r="W70" s="264">
        <v>73.258527109328583</v>
      </c>
      <c r="DA70" s="72" t="s">
        <v>2087</v>
      </c>
    </row>
    <row r="71" spans="1:105" ht="12" customHeight="1" x14ac:dyDescent="0.25">
      <c r="A71" s="64" t="s">
        <v>30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0.28143127681067731</v>
      </c>
      <c r="C73" s="231">
        <v>0.28135959329752458</v>
      </c>
      <c r="D73" s="231">
        <v>0.28224099375124689</v>
      </c>
      <c r="E73" s="231">
        <v>0.28187426231710139</v>
      </c>
      <c r="F73" s="231">
        <v>0</v>
      </c>
      <c r="G73" s="231">
        <v>0</v>
      </c>
      <c r="H73" s="231">
        <v>0.27962376898415198</v>
      </c>
      <c r="I73" s="231">
        <v>0.28159135455942791</v>
      </c>
      <c r="J73" s="231">
        <v>0.28110237331079552</v>
      </c>
      <c r="K73" s="231">
        <v>0</v>
      </c>
      <c r="L73" s="231">
        <v>0</v>
      </c>
      <c r="M73" s="231">
        <v>0.28692271749739412</v>
      </c>
      <c r="N73" s="231">
        <v>0</v>
      </c>
      <c r="O73" s="231">
        <v>0</v>
      </c>
      <c r="P73" s="231">
        <v>0</v>
      </c>
      <c r="Q73" s="231">
        <v>0.12237733518232741</v>
      </c>
      <c r="R73" s="231">
        <v>0.14929070889272689</v>
      </c>
      <c r="S73" s="231">
        <v>0.15032204661855331</v>
      </c>
      <c r="T73" s="231">
        <v>0.1136006584480479</v>
      </c>
      <c r="U73" s="231">
        <v>0.12402103847068099</v>
      </c>
      <c r="V73" s="231">
        <v>8.6897310141665476E-2</v>
      </c>
      <c r="W73" s="231">
        <v>0.13508853972112389</v>
      </c>
      <c r="DA73" s="73" t="s">
        <v>2090</v>
      </c>
    </row>
    <row r="74" spans="1:105" ht="12" customHeight="1" x14ac:dyDescent="0.25">
      <c r="A74" s="64" t="s">
        <v>160</v>
      </c>
      <c r="B74" s="231">
        <v>0.30311276318905978</v>
      </c>
      <c r="C74" s="231">
        <v>0.30320661400897508</v>
      </c>
      <c r="D74" s="231">
        <v>0.30459173638200321</v>
      </c>
      <c r="E74" s="231">
        <v>0.30394494717288489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7.7120116812613757E-2</v>
      </c>
      <c r="R74" s="231">
        <v>6.499766037928921E-2</v>
      </c>
      <c r="S74" s="231">
        <v>9.343706099059107E-2</v>
      </c>
      <c r="T74" s="231">
        <v>0.11282945356931549</v>
      </c>
      <c r="U74" s="231">
        <v>0.13950422158024281</v>
      </c>
      <c r="V74" s="231">
        <v>9.3018171841624045E-2</v>
      </c>
      <c r="W74" s="231">
        <v>5.4148618813568167E-2</v>
      </c>
      <c r="DA74" s="73" t="s">
        <v>2091</v>
      </c>
    </row>
    <row r="75" spans="1:105" ht="12" customHeight="1" x14ac:dyDescent="0.25">
      <c r="A75" s="64" t="s">
        <v>70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109.5700701206702</v>
      </c>
      <c r="C77" s="231">
        <v>103.2813315873796</v>
      </c>
      <c r="D77" s="231">
        <v>109.3149612561658</v>
      </c>
      <c r="E77" s="231">
        <v>101.6395752041194</v>
      </c>
      <c r="F77" s="231">
        <v>100.72750712861659</v>
      </c>
      <c r="G77" s="231">
        <v>106.7579018050515</v>
      </c>
      <c r="H77" s="231">
        <v>103.1236903495783</v>
      </c>
      <c r="I77" s="231">
        <v>94.411231016997235</v>
      </c>
      <c r="J77" s="231">
        <v>82.449063747236494</v>
      </c>
      <c r="K77" s="231">
        <v>74.391843925953651</v>
      </c>
      <c r="L77" s="231">
        <v>80.225924089931098</v>
      </c>
      <c r="M77" s="231">
        <v>72.503551806471435</v>
      </c>
      <c r="N77" s="231">
        <v>73.030869938291858</v>
      </c>
      <c r="O77" s="231">
        <v>73.234233315523355</v>
      </c>
      <c r="P77" s="231">
        <v>67.740637947681421</v>
      </c>
      <c r="Q77" s="231">
        <v>79.854309021614654</v>
      </c>
      <c r="R77" s="231">
        <v>80.008308529272938</v>
      </c>
      <c r="S77" s="231">
        <v>82.30947328650764</v>
      </c>
      <c r="T77" s="231">
        <v>77.072347790795405</v>
      </c>
      <c r="U77" s="231">
        <v>69.991472539525972</v>
      </c>
      <c r="V77" s="231">
        <v>69.69597649217495</v>
      </c>
      <c r="W77" s="231">
        <v>72.453637396863272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0.2350986677976683</v>
      </c>
      <c r="R79" s="231">
        <v>0.16714332281082819</v>
      </c>
      <c r="S79" s="231">
        <v>0.24533783484273389</v>
      </c>
      <c r="T79" s="231">
        <v>0.21369328521928321</v>
      </c>
      <c r="U79" s="231">
        <v>0.41661836444034422</v>
      </c>
      <c r="V79" s="231">
        <v>0.47311986209365631</v>
      </c>
      <c r="W79" s="231">
        <v>0.61565255393060891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29.904745348685861</v>
      </c>
      <c r="C83" s="225">
        <v>27.702641762118638</v>
      </c>
      <c r="D83" s="225">
        <v>27.952236808199562</v>
      </c>
      <c r="E83" s="225">
        <v>26.623123752905229</v>
      </c>
      <c r="F83" s="225">
        <v>27.37440233202744</v>
      </c>
      <c r="G83" s="225">
        <v>27.869526852722391</v>
      </c>
      <c r="H83" s="225">
        <v>25.78312775537724</v>
      </c>
      <c r="I83" s="225">
        <v>19.35862876898015</v>
      </c>
      <c r="J83" s="225">
        <v>14.336472263004969</v>
      </c>
      <c r="K83" s="225">
        <v>17.065261183133732</v>
      </c>
      <c r="L83" s="225">
        <v>22.653605272275279</v>
      </c>
      <c r="M83" s="225">
        <v>20.16242573378878</v>
      </c>
      <c r="N83" s="225">
        <v>20.34485080303681</v>
      </c>
      <c r="O83" s="225">
        <v>19.811797071346081</v>
      </c>
      <c r="P83" s="225">
        <v>15.91482177231007</v>
      </c>
      <c r="Q83" s="225">
        <v>17.47292746238092</v>
      </c>
      <c r="R83" s="225">
        <v>19.409888787234969</v>
      </c>
      <c r="S83" s="225">
        <v>14.34758773451891</v>
      </c>
      <c r="T83" s="225">
        <v>14.57586614630431</v>
      </c>
      <c r="U83" s="225">
        <v>7.9691973856475702</v>
      </c>
      <c r="V83" s="225">
        <v>8.9911332323697692</v>
      </c>
      <c r="W83" s="225">
        <v>9.2280123492340387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29.904745348685861</v>
      </c>
      <c r="C88" s="262">
        <v>27.702641762118638</v>
      </c>
      <c r="D88" s="262">
        <v>27.952236808199562</v>
      </c>
      <c r="E88" s="262">
        <v>26.623123752905229</v>
      </c>
      <c r="F88" s="262">
        <v>27.37440233202744</v>
      </c>
      <c r="G88" s="262">
        <v>27.869526852722391</v>
      </c>
      <c r="H88" s="262">
        <v>25.78312775537724</v>
      </c>
      <c r="I88" s="262">
        <v>19.35862876898015</v>
      </c>
      <c r="J88" s="262">
        <v>14.336472263004969</v>
      </c>
      <c r="K88" s="262">
        <v>17.065261183133732</v>
      </c>
      <c r="L88" s="262">
        <v>22.653605272275279</v>
      </c>
      <c r="M88" s="262">
        <v>20.16242573378878</v>
      </c>
      <c r="N88" s="262">
        <v>20.34485080303681</v>
      </c>
      <c r="O88" s="262">
        <v>19.811797071346081</v>
      </c>
      <c r="P88" s="262">
        <v>15.91482177231007</v>
      </c>
      <c r="Q88" s="262">
        <v>17.47292746238092</v>
      </c>
      <c r="R88" s="262">
        <v>19.409888787234969</v>
      </c>
      <c r="S88" s="262">
        <v>14.34758773451891</v>
      </c>
      <c r="T88" s="262">
        <v>14.57586614630431</v>
      </c>
      <c r="U88" s="262">
        <v>7.9691973856475702</v>
      </c>
      <c r="V88" s="262">
        <v>8.9911332323697692</v>
      </c>
      <c r="W88" s="262">
        <v>9.2280123492340387</v>
      </c>
      <c r="DA88" s="68" t="s">
        <v>2104</v>
      </c>
    </row>
    <row r="89" spans="1:105" ht="12" customHeight="1" x14ac:dyDescent="0.25">
      <c r="A89" s="37" t="s">
        <v>160</v>
      </c>
      <c r="B89" s="228">
        <v>8.2499748866717904E-2</v>
      </c>
      <c r="C89" s="228">
        <v>8.1089555966983293E-2</v>
      </c>
      <c r="D89" s="228">
        <v>7.7668811017221034E-2</v>
      </c>
      <c r="E89" s="228">
        <v>7.9376932743197764E-2</v>
      </c>
      <c r="F89" s="228">
        <v>0</v>
      </c>
      <c r="G89" s="228">
        <v>0</v>
      </c>
      <c r="H89" s="228">
        <v>0</v>
      </c>
      <c r="I89" s="228">
        <v>0</v>
      </c>
      <c r="J89" s="228">
        <v>0</v>
      </c>
      <c r="K89" s="228">
        <v>0</v>
      </c>
      <c r="L89" s="228">
        <v>0</v>
      </c>
      <c r="M89" s="228">
        <v>0</v>
      </c>
      <c r="N89" s="228">
        <v>0</v>
      </c>
      <c r="O89" s="228">
        <v>0</v>
      </c>
      <c r="P89" s="228">
        <v>0</v>
      </c>
      <c r="Q89" s="228">
        <v>1.6858377505342529E-2</v>
      </c>
      <c r="R89" s="228">
        <v>1.5755529769239211E-2</v>
      </c>
      <c r="S89" s="228">
        <v>1.626879954318022E-2</v>
      </c>
      <c r="T89" s="228">
        <v>2.130703162577853E-2</v>
      </c>
      <c r="U89" s="228">
        <v>1.5852291373198522E-2</v>
      </c>
      <c r="V89" s="228">
        <v>1.1983820372909409E-2</v>
      </c>
      <c r="W89" s="228">
        <v>6.8914547052579631E-3</v>
      </c>
      <c r="DA89" s="69" t="s">
        <v>2105</v>
      </c>
    </row>
    <row r="90" spans="1:105" ht="12" customHeight="1" x14ac:dyDescent="0.25">
      <c r="A90" s="37" t="s">
        <v>162</v>
      </c>
      <c r="B90" s="228">
        <v>29.822245599819151</v>
      </c>
      <c r="C90" s="228">
        <v>27.621552206151659</v>
      </c>
      <c r="D90" s="228">
        <v>27.874567997182339</v>
      </c>
      <c r="E90" s="228">
        <v>26.543746820162031</v>
      </c>
      <c r="F90" s="228">
        <v>27.37440233202744</v>
      </c>
      <c r="G90" s="228">
        <v>27.869526852722391</v>
      </c>
      <c r="H90" s="228">
        <v>25.78312775537724</v>
      </c>
      <c r="I90" s="228">
        <v>19.35862876898015</v>
      </c>
      <c r="J90" s="228">
        <v>14.336472263004969</v>
      </c>
      <c r="K90" s="228">
        <v>17.065261183133732</v>
      </c>
      <c r="L90" s="228">
        <v>22.653605272275279</v>
      </c>
      <c r="M90" s="228">
        <v>20.16242573378878</v>
      </c>
      <c r="N90" s="228">
        <v>20.34485080303681</v>
      </c>
      <c r="O90" s="228">
        <v>19.811797071346081</v>
      </c>
      <c r="P90" s="228">
        <v>15.91482177231007</v>
      </c>
      <c r="Q90" s="228">
        <v>17.456069084875569</v>
      </c>
      <c r="R90" s="228">
        <v>19.394133257465729</v>
      </c>
      <c r="S90" s="228">
        <v>14.33131893497573</v>
      </c>
      <c r="T90" s="228">
        <v>14.554559114678529</v>
      </c>
      <c r="U90" s="228">
        <v>7.953345094274372</v>
      </c>
      <c r="V90" s="228">
        <v>8.9791494119968593</v>
      </c>
      <c r="W90" s="228">
        <v>9.2211208945287808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</v>
      </c>
      <c r="D98" s="234">
        <f t="shared" si="4"/>
        <v>0.99999999999999989</v>
      </c>
      <c r="E98" s="234">
        <f t="shared" si="4"/>
        <v>0.99999999999999989</v>
      </c>
      <c r="F98" s="234">
        <f t="shared" si="4"/>
        <v>0.99999999999999978</v>
      </c>
      <c r="G98" s="234">
        <f t="shared" si="4"/>
        <v>1.0000000000000002</v>
      </c>
      <c r="H98" s="234">
        <f t="shared" si="4"/>
        <v>0.99999999999999978</v>
      </c>
      <c r="I98" s="234">
        <f t="shared" si="4"/>
        <v>0.99999999999999978</v>
      </c>
      <c r="J98" s="234">
        <f t="shared" si="4"/>
        <v>0.99999999999999989</v>
      </c>
      <c r="K98" s="234">
        <f t="shared" si="4"/>
        <v>1.0000000000000007</v>
      </c>
      <c r="L98" s="234">
        <f t="shared" si="4"/>
        <v>0.99999999999999967</v>
      </c>
      <c r="M98" s="234">
        <f t="shared" si="4"/>
        <v>1</v>
      </c>
      <c r="N98" s="234">
        <f t="shared" si="4"/>
        <v>1</v>
      </c>
      <c r="O98" s="234">
        <f t="shared" si="4"/>
        <v>1</v>
      </c>
      <c r="P98" s="234">
        <f t="shared" si="4"/>
        <v>0.99999999999999989</v>
      </c>
      <c r="Q98" s="234">
        <f t="shared" si="4"/>
        <v>1</v>
      </c>
      <c r="R98" s="234">
        <f t="shared" si="4"/>
        <v>0.99999999999999989</v>
      </c>
      <c r="S98" s="234">
        <f t="shared" si="4"/>
        <v>1</v>
      </c>
      <c r="T98" s="234">
        <f t="shared" si="4"/>
        <v>1.0000000000000002</v>
      </c>
      <c r="U98" s="234">
        <f t="shared" si="4"/>
        <v>1.0000000000000002</v>
      </c>
      <c r="V98" s="234">
        <f t="shared" si="4"/>
        <v>1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1.643287252581932E-2</v>
      </c>
      <c r="C103" s="270">
        <f t="shared" si="9"/>
        <v>1.6288332971548237E-2</v>
      </c>
      <c r="D103" s="270">
        <f t="shared" si="9"/>
        <v>1.5884672250745597E-2</v>
      </c>
      <c r="E103" s="270">
        <f t="shared" si="9"/>
        <v>1.6227159628486705E-2</v>
      </c>
      <c r="F103" s="270">
        <f t="shared" si="9"/>
        <v>1.6705960687184881E-2</v>
      </c>
      <c r="G103" s="270">
        <f t="shared" si="9"/>
        <v>1.6090192973316438E-2</v>
      </c>
      <c r="H103" s="270">
        <f t="shared" si="9"/>
        <v>1.5557618920553001E-2</v>
      </c>
      <c r="I103" s="270">
        <f t="shared" si="9"/>
        <v>1.4163085307625533E-2</v>
      </c>
      <c r="J103" s="270">
        <f t="shared" si="9"/>
        <v>1.2969037040076606E-2</v>
      </c>
      <c r="K103" s="270">
        <f t="shared" si="9"/>
        <v>1.5245061385406301E-2</v>
      </c>
      <c r="L103" s="270">
        <f t="shared" si="9"/>
        <v>1.6818286477142303E-2</v>
      </c>
      <c r="M103" s="270">
        <f t="shared" si="9"/>
        <v>1.7086342924931233E-2</v>
      </c>
      <c r="N103" s="270">
        <f t="shared" si="9"/>
        <v>1.711595173249085E-2</v>
      </c>
      <c r="O103" s="270">
        <f t="shared" si="9"/>
        <v>1.68495818538505E-2</v>
      </c>
      <c r="P103" s="270">
        <f t="shared" si="9"/>
        <v>1.5398437899022529E-2</v>
      </c>
      <c r="Q103" s="270">
        <f t="shared" si="9"/>
        <v>1.355798406945693E-2</v>
      </c>
      <c r="R103" s="270">
        <f t="shared" si="9"/>
        <v>1.3612157755294167E-2</v>
      </c>
      <c r="S103" s="270">
        <f t="shared" si="9"/>
        <v>1.2766365650947189E-2</v>
      </c>
      <c r="T103" s="270">
        <f t="shared" si="9"/>
        <v>1.3088256656681181E-2</v>
      </c>
      <c r="U103" s="270">
        <f t="shared" si="9"/>
        <v>1.184679728207068E-2</v>
      </c>
      <c r="V103" s="270">
        <f t="shared" si="9"/>
        <v>1.2379110187257191E-2</v>
      </c>
      <c r="W103" s="270">
        <f t="shared" si="9"/>
        <v>1.1912407716079623E-2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0.98356712747418074</v>
      </c>
      <c r="C105" s="271">
        <f t="shared" si="11"/>
        <v>0.98371166702845181</v>
      </c>
      <c r="D105" s="271">
        <f t="shared" si="11"/>
        <v>0.98411532774925425</v>
      </c>
      <c r="E105" s="271">
        <f t="shared" si="11"/>
        <v>0.98377284037151314</v>
      </c>
      <c r="F105" s="271">
        <f t="shared" si="11"/>
        <v>0.98329403931281489</v>
      </c>
      <c r="G105" s="271">
        <f t="shared" si="11"/>
        <v>0.98390980702668374</v>
      </c>
      <c r="H105" s="271">
        <f t="shared" si="11"/>
        <v>0.98444238107944682</v>
      </c>
      <c r="I105" s="271">
        <f t="shared" si="11"/>
        <v>0.98583691469237422</v>
      </c>
      <c r="J105" s="271">
        <f t="shared" si="11"/>
        <v>0.98703096295992332</v>
      </c>
      <c r="K105" s="271">
        <f t="shared" si="11"/>
        <v>0.98475493861459429</v>
      </c>
      <c r="L105" s="271">
        <f t="shared" si="11"/>
        <v>0.98318171352285733</v>
      </c>
      <c r="M105" s="271">
        <f t="shared" si="11"/>
        <v>0.98291365707506873</v>
      </c>
      <c r="N105" s="271">
        <f t="shared" si="11"/>
        <v>0.98288404826750919</v>
      </c>
      <c r="O105" s="271">
        <f t="shared" si="11"/>
        <v>0.98315041814614956</v>
      </c>
      <c r="P105" s="271">
        <f t="shared" si="11"/>
        <v>0.98460156210097738</v>
      </c>
      <c r="Q105" s="271">
        <f t="shared" si="11"/>
        <v>0.98644201593054304</v>
      </c>
      <c r="R105" s="271">
        <f t="shared" si="11"/>
        <v>0.98638784224470577</v>
      </c>
      <c r="S105" s="271">
        <f t="shared" si="11"/>
        <v>0.98723363434905287</v>
      </c>
      <c r="T105" s="271">
        <f t="shared" si="11"/>
        <v>0.98691174334331899</v>
      </c>
      <c r="U105" s="271">
        <f t="shared" si="11"/>
        <v>0.9881532027179295</v>
      </c>
      <c r="V105" s="271">
        <f t="shared" si="11"/>
        <v>0.98762088981274287</v>
      </c>
      <c r="W105" s="271">
        <f t="shared" si="11"/>
        <v>0.9880875922839204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0.98356712747418074</v>
      </c>
      <c r="C106" s="320">
        <f t="shared" si="12"/>
        <v>0.98371166702845181</v>
      </c>
      <c r="D106" s="320">
        <f t="shared" si="12"/>
        <v>0.98411532774925425</v>
      </c>
      <c r="E106" s="320">
        <f t="shared" si="12"/>
        <v>0.98377284037151314</v>
      </c>
      <c r="F106" s="320">
        <f t="shared" si="12"/>
        <v>0.98329403931281489</v>
      </c>
      <c r="G106" s="320">
        <f t="shared" si="12"/>
        <v>0.98390980702668374</v>
      </c>
      <c r="H106" s="320">
        <f t="shared" si="12"/>
        <v>0.98444238107944682</v>
      </c>
      <c r="I106" s="320">
        <f t="shared" si="12"/>
        <v>0.98583691469237422</v>
      </c>
      <c r="J106" s="320">
        <f t="shared" si="12"/>
        <v>0.98703096295992332</v>
      </c>
      <c r="K106" s="320">
        <f t="shared" si="12"/>
        <v>0.98475493861459429</v>
      </c>
      <c r="L106" s="320">
        <f t="shared" si="12"/>
        <v>0.98318171352285733</v>
      </c>
      <c r="M106" s="320">
        <f t="shared" si="12"/>
        <v>0.98291365707506873</v>
      </c>
      <c r="N106" s="320">
        <f t="shared" si="12"/>
        <v>0.98288404826750919</v>
      </c>
      <c r="O106" s="320">
        <f t="shared" si="12"/>
        <v>0.98315041814614956</v>
      </c>
      <c r="P106" s="320">
        <f t="shared" si="12"/>
        <v>0.98460156210097738</v>
      </c>
      <c r="Q106" s="320">
        <f t="shared" si="12"/>
        <v>0.98644201593054304</v>
      </c>
      <c r="R106" s="320">
        <f t="shared" si="12"/>
        <v>0.98638784224470577</v>
      </c>
      <c r="S106" s="320">
        <f t="shared" si="12"/>
        <v>0.98723363434905287</v>
      </c>
      <c r="T106" s="320">
        <f t="shared" si="12"/>
        <v>0.98691174334331899</v>
      </c>
      <c r="U106" s="320">
        <f t="shared" si="12"/>
        <v>0.9881532027179295</v>
      </c>
      <c r="V106" s="320">
        <f t="shared" si="12"/>
        <v>0.98762088981274287</v>
      </c>
      <c r="W106" s="320">
        <f t="shared" si="12"/>
        <v>0.9880875922839204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1.0000000000000004</v>
      </c>
      <c r="C110" s="234">
        <f t="shared" si="15"/>
        <v>0.99999999999999944</v>
      </c>
      <c r="D110" s="234">
        <f t="shared" si="15"/>
        <v>1</v>
      </c>
      <c r="E110" s="234">
        <f t="shared" si="15"/>
        <v>0.99999999999999989</v>
      </c>
      <c r="F110" s="234">
        <f t="shared" si="15"/>
        <v>1.0000000000000002</v>
      </c>
      <c r="G110" s="234">
        <f t="shared" si="15"/>
        <v>0.99999999999999989</v>
      </c>
      <c r="H110" s="234">
        <f t="shared" si="15"/>
        <v>0.99999999999999944</v>
      </c>
      <c r="I110" s="234">
        <f t="shared" si="15"/>
        <v>0.99999999999999989</v>
      </c>
      <c r="J110" s="234">
        <f t="shared" si="15"/>
        <v>1</v>
      </c>
      <c r="K110" s="234">
        <f t="shared" si="15"/>
        <v>1</v>
      </c>
      <c r="L110" s="234">
        <f t="shared" si="15"/>
        <v>0.99999999999999989</v>
      </c>
      <c r="M110" s="234">
        <f t="shared" si="15"/>
        <v>1</v>
      </c>
      <c r="N110" s="234">
        <f t="shared" si="15"/>
        <v>1</v>
      </c>
      <c r="O110" s="234">
        <f t="shared" si="15"/>
        <v>1</v>
      </c>
      <c r="P110" s="234">
        <f t="shared" si="15"/>
        <v>1.0000000000000002</v>
      </c>
      <c r="Q110" s="234">
        <f t="shared" si="15"/>
        <v>1</v>
      </c>
      <c r="R110" s="234">
        <f t="shared" si="15"/>
        <v>1</v>
      </c>
      <c r="S110" s="234">
        <f t="shared" si="15"/>
        <v>0.99999999999999989</v>
      </c>
      <c r="T110" s="234">
        <f t="shared" si="15"/>
        <v>1</v>
      </c>
      <c r="U110" s="234">
        <f t="shared" si="15"/>
        <v>1</v>
      </c>
      <c r="V110" s="234">
        <f t="shared" si="15"/>
        <v>1.0000000000000002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1.261898995783957E-2</v>
      </c>
      <c r="C115" s="302">
        <f t="shared" si="20"/>
        <v>1.2507569799208655E-2</v>
      </c>
      <c r="D115" s="302">
        <f t="shared" si="20"/>
        <v>1.2196443031294949E-2</v>
      </c>
      <c r="E115" s="302">
        <f t="shared" si="20"/>
        <v>1.246041583651928E-2</v>
      </c>
      <c r="F115" s="302">
        <f t="shared" si="20"/>
        <v>1.2829524196153907E-2</v>
      </c>
      <c r="G115" s="302">
        <f t="shared" si="20"/>
        <v>1.2354843404396217E-2</v>
      </c>
      <c r="H115" s="302">
        <f t="shared" si="20"/>
        <v>1.1944405865072142E-2</v>
      </c>
      <c r="I115" s="302">
        <f t="shared" si="20"/>
        <v>1.087017251422456E-2</v>
      </c>
      <c r="J115" s="302">
        <f t="shared" si="20"/>
        <v>9.9509378599396212E-3</v>
      </c>
      <c r="K115" s="302">
        <f t="shared" si="20"/>
        <v>1.1703575938902698E-2</v>
      </c>
      <c r="L115" s="302">
        <f t="shared" si="20"/>
        <v>1.2916128373381085E-2</v>
      </c>
      <c r="M115" s="302">
        <f t="shared" si="20"/>
        <v>1.3122820818109617E-2</v>
      </c>
      <c r="N115" s="302">
        <f t="shared" si="20"/>
        <v>1.3145653123753711E-2</v>
      </c>
      <c r="O115" s="302">
        <f t="shared" si="20"/>
        <v>1.2940258203339187E-2</v>
      </c>
      <c r="P115" s="302">
        <f t="shared" si="20"/>
        <v>1.1821750237096001E-2</v>
      </c>
      <c r="Q115" s="302">
        <f t="shared" si="20"/>
        <v>1.0404272357280671E-2</v>
      </c>
      <c r="R115" s="302">
        <f t="shared" si="20"/>
        <v>1.0445978187939036E-2</v>
      </c>
      <c r="S115" s="302">
        <f t="shared" si="20"/>
        <v>9.7949632472622544E-3</v>
      </c>
      <c r="T115" s="302">
        <f t="shared" si="20"/>
        <v>1.0042695482453323E-2</v>
      </c>
      <c r="U115" s="302">
        <f t="shared" si="20"/>
        <v>9.0874564786672593E-3</v>
      </c>
      <c r="V115" s="302">
        <f t="shared" si="20"/>
        <v>9.4969753510921601E-3</v>
      </c>
      <c r="W115" s="302">
        <f t="shared" si="20"/>
        <v>9.1379263337124633E-3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2.8619739421511903E-2</v>
      </c>
      <c r="C116" s="303">
        <f t="shared" si="21"/>
        <v>2.8622968991327276E-2</v>
      </c>
      <c r="D116" s="303">
        <f t="shared" si="21"/>
        <v>2.86319871585132E-2</v>
      </c>
      <c r="E116" s="303">
        <f t="shared" si="21"/>
        <v>2.8624335772854521E-2</v>
      </c>
      <c r="F116" s="303">
        <f t="shared" si="21"/>
        <v>2.8613636979821645E-2</v>
      </c>
      <c r="G116" s="303">
        <f t="shared" si="21"/>
        <v>2.8627395843350837E-2</v>
      </c>
      <c r="H116" s="303">
        <f t="shared" si="21"/>
        <v>2.8639292583621093E-2</v>
      </c>
      <c r="I116" s="303">
        <f t="shared" si="21"/>
        <v>2.8670429782196388E-2</v>
      </c>
      <c r="J116" s="303">
        <f t="shared" si="21"/>
        <v>2.86970742649293E-2</v>
      </c>
      <c r="K116" s="303">
        <f t="shared" si="21"/>
        <v>2.8646273161191234E-2</v>
      </c>
      <c r="L116" s="303">
        <f t="shared" si="21"/>
        <v>2.8611126713815042E-2</v>
      </c>
      <c r="M116" s="303">
        <f t="shared" si="21"/>
        <v>2.8605135628460593E-2</v>
      </c>
      <c r="N116" s="303">
        <f t="shared" si="21"/>
        <v>2.8604473822499896E-2</v>
      </c>
      <c r="O116" s="303">
        <f t="shared" si="21"/>
        <v>2.8610427298453943E-2</v>
      </c>
      <c r="P116" s="303">
        <f t="shared" si="21"/>
        <v>2.8642847819214612E-2</v>
      </c>
      <c r="Q116" s="303">
        <f t="shared" si="21"/>
        <v>2.8683934134571584E-2</v>
      </c>
      <c r="R116" s="303">
        <f t="shared" si="21"/>
        <v>2.8682725269914822E-2</v>
      </c>
      <c r="S116" s="303">
        <f t="shared" si="21"/>
        <v>2.870159526819531E-2</v>
      </c>
      <c r="T116" s="303">
        <f t="shared" si="21"/>
        <v>2.8694414623696998E-2</v>
      </c>
      <c r="U116" s="303">
        <f t="shared" si="21"/>
        <v>2.8722102710763274E-2</v>
      </c>
      <c r="V116" s="303">
        <f t="shared" si="21"/>
        <v>2.8710232598519087E-2</v>
      </c>
      <c r="W116" s="303">
        <f t="shared" si="21"/>
        <v>2.8720639816414137E-2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2.8619739421511903E-2</v>
      </c>
      <c r="C117" s="304">
        <f t="shared" si="22"/>
        <v>2.8622968991327276E-2</v>
      </c>
      <c r="D117" s="304">
        <f t="shared" si="22"/>
        <v>2.86319871585132E-2</v>
      </c>
      <c r="E117" s="304">
        <f t="shared" si="22"/>
        <v>2.8624335772854521E-2</v>
      </c>
      <c r="F117" s="304">
        <f t="shared" si="22"/>
        <v>2.8613636979821645E-2</v>
      </c>
      <c r="G117" s="304">
        <f t="shared" si="22"/>
        <v>2.8627395843350837E-2</v>
      </c>
      <c r="H117" s="304">
        <f t="shared" si="22"/>
        <v>2.8639292583621093E-2</v>
      </c>
      <c r="I117" s="304">
        <f t="shared" si="22"/>
        <v>2.8670429782196388E-2</v>
      </c>
      <c r="J117" s="304">
        <f t="shared" si="22"/>
        <v>2.86970742649293E-2</v>
      </c>
      <c r="K117" s="304">
        <f t="shared" si="22"/>
        <v>2.8646273161191234E-2</v>
      </c>
      <c r="L117" s="304">
        <f t="shared" si="22"/>
        <v>2.8611126713815042E-2</v>
      </c>
      <c r="M117" s="304">
        <f t="shared" si="22"/>
        <v>2.8605135628460593E-2</v>
      </c>
      <c r="N117" s="304">
        <f t="shared" si="22"/>
        <v>2.8604473822499896E-2</v>
      </c>
      <c r="O117" s="304">
        <f t="shared" si="22"/>
        <v>2.8610427298453943E-2</v>
      </c>
      <c r="P117" s="304">
        <f t="shared" si="22"/>
        <v>2.8642847819214612E-2</v>
      </c>
      <c r="Q117" s="304">
        <f t="shared" si="22"/>
        <v>2.8683934134571584E-2</v>
      </c>
      <c r="R117" s="304">
        <f t="shared" si="22"/>
        <v>2.8682725269914822E-2</v>
      </c>
      <c r="S117" s="304">
        <f t="shared" si="22"/>
        <v>2.870159526819531E-2</v>
      </c>
      <c r="T117" s="304">
        <f t="shared" si="22"/>
        <v>2.8694414623696998E-2</v>
      </c>
      <c r="U117" s="304">
        <f t="shared" si="22"/>
        <v>2.8722102710763274E-2</v>
      </c>
      <c r="V117" s="304">
        <f t="shared" si="22"/>
        <v>2.8710232598519087E-2</v>
      </c>
      <c r="W117" s="304">
        <f t="shared" si="22"/>
        <v>2.8720639816414137E-2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0.85859218264535742</v>
      </c>
      <c r="C119" s="303">
        <f t="shared" si="24"/>
        <v>0.85868906973981829</v>
      </c>
      <c r="D119" s="303">
        <f t="shared" si="24"/>
        <v>0.85895961475539584</v>
      </c>
      <c r="E119" s="303">
        <f t="shared" si="24"/>
        <v>0.85873007318563555</v>
      </c>
      <c r="F119" s="303">
        <f t="shared" si="24"/>
        <v>0.85840910939464921</v>
      </c>
      <c r="G119" s="303">
        <f t="shared" si="24"/>
        <v>0.85882187530052523</v>
      </c>
      <c r="H119" s="303">
        <f t="shared" si="24"/>
        <v>0.8591787775086327</v>
      </c>
      <c r="I119" s="303">
        <f t="shared" si="24"/>
        <v>0.86011289346589181</v>
      </c>
      <c r="J119" s="303">
        <f t="shared" si="24"/>
        <v>0.86091222794787892</v>
      </c>
      <c r="K119" s="303">
        <f t="shared" si="24"/>
        <v>0.85938819483573692</v>
      </c>
      <c r="L119" s="303">
        <f t="shared" si="24"/>
        <v>0.85833380141445137</v>
      </c>
      <c r="M119" s="303">
        <f t="shared" si="24"/>
        <v>0.85815406885381795</v>
      </c>
      <c r="N119" s="303">
        <f t="shared" si="24"/>
        <v>0.85813421467499706</v>
      </c>
      <c r="O119" s="303">
        <f t="shared" si="24"/>
        <v>0.85831281895361833</v>
      </c>
      <c r="P119" s="303">
        <f t="shared" si="24"/>
        <v>0.85928543457643858</v>
      </c>
      <c r="Q119" s="303">
        <f t="shared" si="24"/>
        <v>0.8605180240371475</v>
      </c>
      <c r="R119" s="303">
        <f t="shared" si="24"/>
        <v>0.86048175809744443</v>
      </c>
      <c r="S119" s="303">
        <f t="shared" si="24"/>
        <v>0.86104785804585904</v>
      </c>
      <c r="T119" s="303">
        <f t="shared" si="24"/>
        <v>0.86083243871091031</v>
      </c>
      <c r="U119" s="303">
        <f t="shared" si="24"/>
        <v>0.86166308132289837</v>
      </c>
      <c r="V119" s="303">
        <f t="shared" si="24"/>
        <v>0.86130697795557243</v>
      </c>
      <c r="W119" s="303">
        <f t="shared" si="24"/>
        <v>0.86161919449242419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0.85859218264535742</v>
      </c>
      <c r="C120" s="304">
        <f t="shared" si="25"/>
        <v>0.85868906973981829</v>
      </c>
      <c r="D120" s="304">
        <f t="shared" si="25"/>
        <v>0.85895961475539584</v>
      </c>
      <c r="E120" s="304">
        <f t="shared" si="25"/>
        <v>0.85873007318563555</v>
      </c>
      <c r="F120" s="304">
        <f t="shared" si="25"/>
        <v>0.85840910939464921</v>
      </c>
      <c r="G120" s="304">
        <f t="shared" si="25"/>
        <v>0.85882187530052523</v>
      </c>
      <c r="H120" s="304">
        <f t="shared" si="25"/>
        <v>0.8591787775086327</v>
      </c>
      <c r="I120" s="304">
        <f t="shared" si="25"/>
        <v>0.86011289346589181</v>
      </c>
      <c r="J120" s="304">
        <f t="shared" si="25"/>
        <v>0.86091222794787892</v>
      </c>
      <c r="K120" s="304">
        <f t="shared" si="25"/>
        <v>0.85938819483573692</v>
      </c>
      <c r="L120" s="304">
        <f t="shared" si="25"/>
        <v>0.85833380141445137</v>
      </c>
      <c r="M120" s="304">
        <f t="shared" si="25"/>
        <v>0.85815406885381795</v>
      </c>
      <c r="N120" s="304">
        <f t="shared" si="25"/>
        <v>0.85813421467499706</v>
      </c>
      <c r="O120" s="304">
        <f t="shared" si="25"/>
        <v>0.85831281895361833</v>
      </c>
      <c r="P120" s="304">
        <f t="shared" si="25"/>
        <v>0.85928543457643858</v>
      </c>
      <c r="Q120" s="304">
        <f t="shared" si="25"/>
        <v>0.8605180240371475</v>
      </c>
      <c r="R120" s="304">
        <f t="shared" si="25"/>
        <v>0.86048175809744443</v>
      </c>
      <c r="S120" s="304">
        <f t="shared" si="25"/>
        <v>0.86104785804585904</v>
      </c>
      <c r="T120" s="304">
        <f t="shared" si="25"/>
        <v>0.86083243871091031</v>
      </c>
      <c r="U120" s="304">
        <f t="shared" si="25"/>
        <v>0.86166308132289837</v>
      </c>
      <c r="V120" s="304">
        <f t="shared" si="25"/>
        <v>0.86130697795557243</v>
      </c>
      <c r="W120" s="304">
        <f t="shared" si="25"/>
        <v>0.86161919449242419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0.10016908797529146</v>
      </c>
      <c r="C122" s="303">
        <f t="shared" si="27"/>
        <v>0.10018039146964521</v>
      </c>
      <c r="D122" s="303">
        <f t="shared" si="27"/>
        <v>0.10021195505479596</v>
      </c>
      <c r="E122" s="303">
        <f t="shared" si="27"/>
        <v>0.10018517520499058</v>
      </c>
      <c r="F122" s="303">
        <f t="shared" si="27"/>
        <v>0.10014772942937553</v>
      </c>
      <c r="G122" s="303">
        <f t="shared" si="27"/>
        <v>0.10019588545172768</v>
      </c>
      <c r="H122" s="303">
        <f t="shared" si="27"/>
        <v>0.10023752404267353</v>
      </c>
      <c r="I122" s="303">
        <f t="shared" si="27"/>
        <v>0.10034650423768712</v>
      </c>
      <c r="J122" s="303">
        <f t="shared" si="27"/>
        <v>0.10043975992725229</v>
      </c>
      <c r="K122" s="303">
        <f t="shared" si="27"/>
        <v>0.10026195606416906</v>
      </c>
      <c r="L122" s="303">
        <f t="shared" si="27"/>
        <v>0.10013894349835244</v>
      </c>
      <c r="M122" s="303">
        <f t="shared" si="27"/>
        <v>0.10011797469961181</v>
      </c>
      <c r="N122" s="303">
        <f t="shared" si="27"/>
        <v>0.10011565837874939</v>
      </c>
      <c r="O122" s="303">
        <f t="shared" si="27"/>
        <v>0.10013649554458857</v>
      </c>
      <c r="P122" s="303">
        <f t="shared" si="27"/>
        <v>0.10024996736725091</v>
      </c>
      <c r="Q122" s="303">
        <f t="shared" si="27"/>
        <v>0.10039376947100032</v>
      </c>
      <c r="R122" s="303">
        <f t="shared" si="27"/>
        <v>0.10038953844470162</v>
      </c>
      <c r="S122" s="303">
        <f t="shared" si="27"/>
        <v>0.10045558343868333</v>
      </c>
      <c r="T122" s="303">
        <f t="shared" si="27"/>
        <v>0.10043045118293931</v>
      </c>
      <c r="U122" s="303">
        <f t="shared" si="27"/>
        <v>0.10052735948767118</v>
      </c>
      <c r="V122" s="303">
        <f t="shared" si="27"/>
        <v>0.10048581409481652</v>
      </c>
      <c r="W122" s="303">
        <f t="shared" si="27"/>
        <v>0.10052223935744925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0.10016908797529146</v>
      </c>
      <c r="C123" s="304">
        <f t="shared" si="28"/>
        <v>0.10018039146964521</v>
      </c>
      <c r="D123" s="304">
        <f t="shared" si="28"/>
        <v>0.10021195505479596</v>
      </c>
      <c r="E123" s="304">
        <f t="shared" si="28"/>
        <v>0.10018517520499058</v>
      </c>
      <c r="F123" s="304">
        <f t="shared" si="28"/>
        <v>0.10014772942937553</v>
      </c>
      <c r="G123" s="304">
        <f t="shared" si="28"/>
        <v>0.10019588545172768</v>
      </c>
      <c r="H123" s="304">
        <f t="shared" si="28"/>
        <v>0.10023752404267353</v>
      </c>
      <c r="I123" s="304">
        <f t="shared" si="28"/>
        <v>0.10034650423768712</v>
      </c>
      <c r="J123" s="304">
        <f t="shared" si="28"/>
        <v>0.10043975992725229</v>
      </c>
      <c r="K123" s="304">
        <f t="shared" si="28"/>
        <v>0.10026195606416906</v>
      </c>
      <c r="L123" s="304">
        <f t="shared" si="28"/>
        <v>0.10013894349835244</v>
      </c>
      <c r="M123" s="304">
        <f t="shared" si="28"/>
        <v>0.10011797469961181</v>
      </c>
      <c r="N123" s="304">
        <f t="shared" si="28"/>
        <v>0.10011565837874939</v>
      </c>
      <c r="O123" s="304">
        <f t="shared" si="28"/>
        <v>0.10013649554458857</v>
      </c>
      <c r="P123" s="304">
        <f t="shared" si="28"/>
        <v>0.10024996736725091</v>
      </c>
      <c r="Q123" s="304">
        <f t="shared" si="28"/>
        <v>0.10039376947100032</v>
      </c>
      <c r="R123" s="304">
        <f t="shared" si="28"/>
        <v>0.10038953844470162</v>
      </c>
      <c r="S123" s="304">
        <f t="shared" si="28"/>
        <v>0.10045558343868333</v>
      </c>
      <c r="T123" s="304">
        <f t="shared" si="28"/>
        <v>0.10043045118293931</v>
      </c>
      <c r="U123" s="304">
        <f t="shared" si="28"/>
        <v>0.10052735948767118</v>
      </c>
      <c r="V123" s="304">
        <f t="shared" si="28"/>
        <v>0.10048581409481652</v>
      </c>
      <c r="W123" s="304">
        <f t="shared" si="28"/>
        <v>0.10052223935744925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0.91713593868368215</v>
      </c>
      <c r="C136" s="322">
        <f>IF(C$5=0,0,C$5/PPA_fec!C$5)</f>
        <v>0.9106252351976063</v>
      </c>
      <c r="D136" s="322">
        <f>IF(D$5=0,0,D$5/PPA_fec!D$5)</f>
        <v>0.91466955061634259</v>
      </c>
      <c r="E136" s="322">
        <f>IF(E$5=0,0,E$5/PPA_fec!E$5)</f>
        <v>0.87992205363791287</v>
      </c>
      <c r="F136" s="322">
        <f>IF(F$5=0,0,F$5/PPA_fec!F$5)</f>
        <v>0.86512013135919685</v>
      </c>
      <c r="G136" s="322">
        <f>IF(G$5=0,0,G$5/PPA_fec!G$5)</f>
        <v>0.9270694767802975</v>
      </c>
      <c r="H136" s="322">
        <f>IF(H$5=0,0,H$5/PPA_fec!H$5)</f>
        <v>0.91118585136813302</v>
      </c>
      <c r="I136" s="322">
        <f>IF(I$5=0,0,I$5/PPA_fec!I$5)</f>
        <v>0.83846389110140218</v>
      </c>
      <c r="J136" s="322">
        <f>IF(J$5=0,0,J$5/PPA_fec!J$5)</f>
        <v>0.76185227502521868</v>
      </c>
      <c r="K136" s="322">
        <f>IF(K$5=0,0,K$5/PPA_fec!K$5)</f>
        <v>0.86355570944063176</v>
      </c>
      <c r="L136" s="322">
        <f>IF(L$5=0,0,L$5/PPA_fec!L$5)</f>
        <v>0.93121499980832168</v>
      </c>
      <c r="M136" s="322">
        <f>IF(M$5=0,0,M$5/PPA_fec!M$5)</f>
        <v>0.88233491844614598</v>
      </c>
      <c r="N136" s="322">
        <f>IF(N$5=0,0,N$5/PPA_fec!N$5)</f>
        <v>0.88582437981156603</v>
      </c>
      <c r="O136" s="322">
        <f>IF(O$5=0,0,O$5/PPA_fec!O$5)</f>
        <v>0.87878308989825538</v>
      </c>
      <c r="P136" s="322">
        <f>IF(P$5=0,0,P$5/PPA_fec!P$5)</f>
        <v>0.90704933287471889</v>
      </c>
      <c r="Q136" s="322">
        <f>IF(Q$5=0,0,Q$5/PPA_fec!Q$5)</f>
        <v>1.0718969869892883</v>
      </c>
      <c r="R136" s="322">
        <f>IF(R$5=0,0,R$5/PPA_fec!R$5)</f>
        <v>1.0725657488527529</v>
      </c>
      <c r="S136" s="322">
        <f>IF(S$5=0,0,S$5/PPA_fec!S$5)</f>
        <v>1.0293408896967728</v>
      </c>
      <c r="T136" s="322">
        <f>IF(T$5=0,0,T$5/PPA_fec!T$5)</f>
        <v>1.027701058688905</v>
      </c>
      <c r="U136" s="322">
        <f>IF(U$5=0,0,U$5/PPA_fec!U$5)</f>
        <v>0.93438820620784757</v>
      </c>
      <c r="V136" s="322">
        <f>IF(V$5=0,0,V$5/PPA_fec!V$5)</f>
        <v>0.95850047440049457</v>
      </c>
      <c r="W136" s="322">
        <f>IF(W$5=0,0,W$5/PPA_fec!W$5)</f>
        <v>1.099801162791209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1.2550188263469757</v>
      </c>
      <c r="C141" s="277">
        <f>IF(C$10=0,0,C$10/PPA_fec!C$10)</f>
        <v>1.2338973061741427</v>
      </c>
      <c r="D141" s="277">
        <f>IF(D$10=0,0,D$10/PPA_fec!D$10)</f>
        <v>1.2069045965959202</v>
      </c>
      <c r="E141" s="277">
        <f>IF(E$10=0,0,E$10/PPA_fec!E$10)</f>
        <v>1.1844108345907818</v>
      </c>
      <c r="F141" s="277">
        <f>IF(F$10=0,0,F$10/PPA_fec!F$10)</f>
        <v>1.2005893200989413</v>
      </c>
      <c r="G141" s="277">
        <f>IF(G$10=0,0,G$10/PPA_fec!G$10)</f>
        <v>1.2413175411404447</v>
      </c>
      <c r="H141" s="277">
        <f>IF(H$10=0,0,H$10/PPA_fec!H$10)</f>
        <v>1.1752951352213683</v>
      </c>
      <c r="I141" s="277">
        <f>IF(I$10=0,0,I$10/PPA_fec!I$10)</f>
        <v>0.96612569575644613</v>
      </c>
      <c r="J141" s="277">
        <f>IF(J$10=0,0,J$10/PPA_fec!J$10)</f>
        <v>0.78247047701015815</v>
      </c>
      <c r="K141" s="277">
        <f>IF(K$10=0,0,K$10/PPA_fec!K$10)</f>
        <v>1.084704952741107</v>
      </c>
      <c r="L141" s="277">
        <f>IF(L$10=0,0,L$10/PPA_fec!L$10)</f>
        <v>1.3071337616654941</v>
      </c>
      <c r="M141" s="277">
        <f>IF(M$10=0,0,M$10/PPA_fec!M$10)</f>
        <v>1.256226126131764</v>
      </c>
      <c r="N141" s="277">
        <f>IF(N$10=0,0,N$10/PPA_fec!N$10)</f>
        <v>1.2637442364075318</v>
      </c>
      <c r="O141" s="277">
        <f>IF(O$10=0,0,O$10/PPA_fec!O$10)</f>
        <v>1.2324308389532175</v>
      </c>
      <c r="P141" s="277">
        <f>IF(P$10=0,0,P$10/PPA_fec!P$10)</f>
        <v>1.1578823829319453</v>
      </c>
      <c r="Q141" s="277">
        <f>IF(Q$10=0,0,Q$10/PPA_fec!Q$10)</f>
        <v>1.2100157277807837</v>
      </c>
      <c r="R141" s="277">
        <f>IF(R$10=0,0,R$10/PPA_fec!R$10)</f>
        <v>1.2149453588673575</v>
      </c>
      <c r="S141" s="277">
        <f>IF(S$10=0,0,S$10/PPA_fec!S$10)</f>
        <v>1.0870710021195371</v>
      </c>
      <c r="T141" s="277">
        <f>IF(T$10=0,0,T$10/PPA_fec!T$10)</f>
        <v>1.1155127791751334</v>
      </c>
      <c r="U141" s="277">
        <f>IF(U$10=0,0,U$10/PPA_fec!U$10)</f>
        <v>0.9020192904644202</v>
      </c>
      <c r="V141" s="277">
        <f>IF(V$10=0,0,V$10/PPA_fec!V$10)</f>
        <v>0.9749657878133754</v>
      </c>
      <c r="W141" s="277">
        <f>IF(W$10=0,0,W$10/PPA_fec!W$10)</f>
        <v>1.092856244323009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1.113583503984461</v>
      </c>
      <c r="C143" s="278">
        <f>IF(C$17=0,0,C$17/PPA_fec!C$17)</f>
        <v>1.1069478782636895</v>
      </c>
      <c r="D143" s="278">
        <f>IF(D$17=0,0,D$17/PPA_fec!D$17)</f>
        <v>1.114494438882538</v>
      </c>
      <c r="E143" s="278">
        <f>IF(E$17=0,0,E$17/PPA_fec!E$17)</f>
        <v>1.0717447918920679</v>
      </c>
      <c r="F143" s="278">
        <f>IF(F$17=0,0,F$17/PPA_fec!F$17)</f>
        <v>1.0514951103361403</v>
      </c>
      <c r="G143" s="278">
        <f>IF(G$17=0,0,G$17/PPA_fec!G$17)</f>
        <v>1.1276854833596872</v>
      </c>
      <c r="H143" s="278">
        <f>IF(H$17=0,0,H$17/PPA_fec!H$17)</f>
        <v>1.1120914479762238</v>
      </c>
      <c r="I143" s="278">
        <f>IF(I$17=0,0,I$17/PPA_fec!I$17)</f>
        <v>1.0356190401943683</v>
      </c>
      <c r="J143" s="278">
        <f>IF(J$17=0,0,J$17/PPA_fec!J$17)</f>
        <v>0.95069078003668417</v>
      </c>
      <c r="K143" s="278">
        <f>IF(K$17=0,0,K$17/PPA_fec!K$17)</f>
        <v>1.0589294817826482</v>
      </c>
      <c r="L143" s="278">
        <f>IF(L$17=0,0,L$17/PPA_fec!L$17)</f>
        <v>1.1274267665164959</v>
      </c>
      <c r="M143" s="278">
        <f>IF(M$17=0,0,M$17/PPA_fec!M$17)</f>
        <v>1.069711935430407</v>
      </c>
      <c r="N143" s="278">
        <f>IF(N$17=0,0,N$17/PPA_fec!N$17)</f>
        <v>1.0736600833611964</v>
      </c>
      <c r="O143" s="278">
        <f>IF(O$17=0,0,O$17/PPA_fec!O$17)</f>
        <v>1.0670697461055831</v>
      </c>
      <c r="P143" s="278">
        <f>IF(P$17=0,0,P$17/PPA_fec!P$17)</f>
        <v>1.1092026424140629</v>
      </c>
      <c r="Q143" s="278">
        <f>IF(Q$17=0,0,Q$17/PPA_fec!Q$17)</f>
        <v>1.3159268049109916</v>
      </c>
      <c r="R143" s="278">
        <f>IF(R$17=0,0,R$17/PPA_fec!R$17)</f>
        <v>1.3148824505241818</v>
      </c>
      <c r="S143" s="278">
        <f>IF(S$17=0,0,S$17/PPA_fec!S$17)</f>
        <v>1.2743475831308098</v>
      </c>
      <c r="T143" s="278">
        <f>IF(T$17=0,0,T$17/PPA_fec!T$17)</f>
        <v>1.2685085240831382</v>
      </c>
      <c r="U143" s="278">
        <f>IF(U$17=0,0,U$17/PPA_fec!U$17)</f>
        <v>1.1707581633836583</v>
      </c>
      <c r="V143" s="278">
        <f>IF(V$17=0,0,V$17/PPA_fec!V$17)</f>
        <v>1.1948110355286532</v>
      </c>
      <c r="W143" s="278">
        <f>IF(W$17=0,0,W$17/PPA_fec!W$17)</f>
        <v>1.3678590519647036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1.3006262370856938</v>
      </c>
      <c r="C146" s="322">
        <f>IF(C$32=0,0,C$32/PPA_fec!C$32)</f>
        <v>1.2956460646791441</v>
      </c>
      <c r="D146" s="322">
        <f>IF(D$32=0,0,D$32/PPA_fec!D$32)</f>
        <v>1.3098721880413622</v>
      </c>
      <c r="E146" s="322">
        <f>IF(E$32=0,0,E$32/PPA_fec!E$32)</f>
        <v>1.2597816786030427</v>
      </c>
      <c r="F146" s="322">
        <f>IF(F$32=0,0,F$32/PPA_fec!F$32)</f>
        <v>1.2318975122566362</v>
      </c>
      <c r="G146" s="322">
        <f>IF(G$32=0,0,G$32/PPA_fec!G$32)</f>
        <v>1.3211396774532356</v>
      </c>
      <c r="H146" s="322">
        <f>IF(H$32=0,0,H$32/PPA_fec!H$32)</f>
        <v>1.3106247002549181</v>
      </c>
      <c r="I146" s="322">
        <f>IF(I$32=0,0,I$32/PPA_fec!I$32)</f>
        <v>1.2487798543712192</v>
      </c>
      <c r="J146" s="322">
        <f>IF(J$32=0,0,J$32/PPA_fec!J$32)</f>
        <v>1.1693198594527212</v>
      </c>
      <c r="K146" s="322">
        <f>IF(K$32=0,0,K$32/PPA_fec!K$32)</f>
        <v>1.2601918679172979</v>
      </c>
      <c r="L146" s="322">
        <f>IF(L$32=0,0,L$32/PPA_fec!L$32)</f>
        <v>1.3098597906453482</v>
      </c>
      <c r="M146" s="322">
        <f>IF(M$32=0,0,M$32/PPA_fec!M$32)</f>
        <v>1.2476427577130969</v>
      </c>
      <c r="N146" s="322">
        <f>IF(N$32=0,0,N$32/PPA_fec!N$32)</f>
        <v>1.2516263147337965</v>
      </c>
      <c r="O146" s="322">
        <f>IF(O$32=0,0,O$32/PPA_fec!O$32)</f>
        <v>1.2480366344947356</v>
      </c>
      <c r="P146" s="322">
        <f>IF(P$32=0,0,P$32/PPA_fec!P$32)</f>
        <v>1.3125114590921996</v>
      </c>
      <c r="Q146" s="322">
        <f>IF(Q$32=0,0,Q$32/PPA_fec!Q$32)</f>
        <v>1.5626830960958156</v>
      </c>
      <c r="R146" s="322">
        <f>IF(R$32=0,0,R$32/PPA_fec!R$32)</f>
        <v>1.5564771142390377</v>
      </c>
      <c r="S146" s="322">
        <f>IF(S$32=0,0,S$32/PPA_fec!S$32)</f>
        <v>1.5395909466683024</v>
      </c>
      <c r="T146" s="322">
        <f>IF(T$32=0,0,T$32/PPA_fec!T$32)</f>
        <v>1.5232799413462632</v>
      </c>
      <c r="U146" s="322">
        <f>IF(U$32=0,0,U$32/PPA_fec!U$32)</f>
        <v>1.4514058006043831</v>
      </c>
      <c r="V146" s="322">
        <f>IF(V$32=0,0,V$32/PPA_fec!V$32)</f>
        <v>1.4655617194667032</v>
      </c>
      <c r="W146" s="322">
        <f>IF(W$32=0,0,W$32/PPA_fec!W$32)</f>
        <v>1.6672053280019212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1.2550188263469757</v>
      </c>
      <c r="C151" s="277">
        <f>IF(C$37=0,0,C$37/PPA_fec!C$37)</f>
        <v>1.2338973061741429</v>
      </c>
      <c r="D151" s="277">
        <f>IF(D$37=0,0,D$37/PPA_fec!D$37)</f>
        <v>1.20690459659592</v>
      </c>
      <c r="E151" s="277">
        <f>IF(E$37=0,0,E$37/PPA_fec!E$37)</f>
        <v>1.1844108345907813</v>
      </c>
      <c r="F151" s="277">
        <f>IF(F$37=0,0,F$37/PPA_fec!F$37)</f>
        <v>1.2005893200989415</v>
      </c>
      <c r="G151" s="277">
        <f>IF(G$37=0,0,G$37/PPA_fec!G$37)</f>
        <v>1.2413175411404438</v>
      </c>
      <c r="H151" s="277">
        <f>IF(H$37=0,0,H$37/PPA_fec!H$37)</f>
        <v>1.1752951352213681</v>
      </c>
      <c r="I151" s="277">
        <f>IF(I$37=0,0,I$37/PPA_fec!I$37)</f>
        <v>0.9661256957564468</v>
      </c>
      <c r="J151" s="277">
        <f>IF(J$37=0,0,J$37/PPA_fec!J$37)</f>
        <v>0.78247047701015826</v>
      </c>
      <c r="K151" s="277">
        <f>IF(K$37=0,0,K$37/PPA_fec!K$37)</f>
        <v>1.0847049527411068</v>
      </c>
      <c r="L151" s="277">
        <f>IF(L$37=0,0,L$37/PPA_fec!L$37)</f>
        <v>1.3071337616654939</v>
      </c>
      <c r="M151" s="277">
        <f>IF(M$37=0,0,M$37/PPA_fec!M$37)</f>
        <v>1.2562261261317631</v>
      </c>
      <c r="N151" s="277">
        <f>IF(N$37=0,0,N$37/PPA_fec!N$37)</f>
        <v>1.2637442364075322</v>
      </c>
      <c r="O151" s="277">
        <f>IF(O$37=0,0,O$37/PPA_fec!O$37)</f>
        <v>1.2324308389532173</v>
      </c>
      <c r="P151" s="277">
        <f>IF(P$37=0,0,P$37/PPA_fec!P$37)</f>
        <v>1.1578823829319451</v>
      </c>
      <c r="Q151" s="277">
        <f>IF(Q$37=0,0,Q$37/PPA_fec!Q$37)</f>
        <v>1.2100157277807833</v>
      </c>
      <c r="R151" s="277">
        <f>IF(R$37=0,0,R$37/PPA_fec!R$37)</f>
        <v>1.2149453588673578</v>
      </c>
      <c r="S151" s="277">
        <f>IF(S$37=0,0,S$37/PPA_fec!S$37)</f>
        <v>1.0870710021195371</v>
      </c>
      <c r="T151" s="277">
        <f>IF(T$37=0,0,T$37/PPA_fec!T$37)</f>
        <v>1.1155127791751334</v>
      </c>
      <c r="U151" s="277">
        <f>IF(U$37=0,0,U$37/PPA_fec!U$37)</f>
        <v>0.90201929046441975</v>
      </c>
      <c r="V151" s="277">
        <f>IF(V$37=0,0,V$37/PPA_fec!V$37)</f>
        <v>0.97496578781337551</v>
      </c>
      <c r="W151" s="277">
        <f>IF(W$37=0,0,W$37/PPA_fec!W$37)</f>
        <v>1.092856244323009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0.52431320236587209</v>
      </c>
      <c r="C152" s="278">
        <f>IF(C$43=0,0,C$43/PPA_fec!C$43)</f>
        <v>0.51884369785677786</v>
      </c>
      <c r="D152" s="278">
        <f>IF(D$43=0,0,D$43/PPA_fec!D$43)</f>
        <v>0.5178115671793232</v>
      </c>
      <c r="E152" s="278">
        <f>IF(E$43=0,0,E$43/PPA_fec!E$43)</f>
        <v>0.49807105410809965</v>
      </c>
      <c r="F152" s="278">
        <f>IF(F$43=0,0,F$43/PPA_fec!F$43)</f>
        <v>0.49223360105344427</v>
      </c>
      <c r="G152" s="278">
        <f>IF(G$43=0,0,G$43/PPA_fec!G$43)</f>
        <v>0.52744119971764747</v>
      </c>
      <c r="H152" s="278">
        <f>IF(H$43=0,0,H$43/PPA_fec!H$43)</f>
        <v>0.5136692991647952</v>
      </c>
      <c r="I152" s="278">
        <f>IF(I$43=0,0,I$43/PPA_fec!I$43)</f>
        <v>0.45708719722062918</v>
      </c>
      <c r="J152" s="278">
        <f>IF(J$43=0,0,J$43/PPA_fec!J$43)</f>
        <v>0.40427280831126849</v>
      </c>
      <c r="K152" s="278">
        <f>IF(K$43=0,0,K$43/PPA_fec!K$43)</f>
        <v>0.47978401739588211</v>
      </c>
      <c r="L152" s="278">
        <f>IF(L$43=0,0,L$43/PPA_fec!L$43)</f>
        <v>0.53686206675167114</v>
      </c>
      <c r="M152" s="278">
        <f>IF(M$43=0,0,M$43/PPA_fec!M$43)</f>
        <v>0.50559170498141326</v>
      </c>
      <c r="N152" s="278">
        <f>IF(N$43=0,0,N$43/PPA_fec!N$43)</f>
        <v>0.5079916813509181</v>
      </c>
      <c r="O152" s="278">
        <f>IF(O$43=0,0,O$43/PPA_fec!O$43)</f>
        <v>0.50133885106969289</v>
      </c>
      <c r="P152" s="278">
        <f>IF(P$43=0,0,P$43/PPA_fec!P$43)</f>
        <v>0.50823934554231709</v>
      </c>
      <c r="Q152" s="278">
        <f>IF(Q$43=0,0,Q$43/PPA_fec!Q$43)</f>
        <v>0.5973331501098359</v>
      </c>
      <c r="R152" s="278">
        <f>IF(R$43=0,0,R$43/PPA_fec!R$43)</f>
        <v>0.60051496880688182</v>
      </c>
      <c r="S152" s="278">
        <f>IF(S$43=0,0,S$43/PPA_fec!S$43)</f>
        <v>0.5596790240555185</v>
      </c>
      <c r="T152" s="278">
        <f>IF(T$43=0,0,T$43/PPA_fec!T$43)</f>
        <v>0.56355309536990705</v>
      </c>
      <c r="U152" s="278">
        <f>IF(U$43=0,0,U$43/PPA_fec!U$43)</f>
        <v>0.49092799474999177</v>
      </c>
      <c r="V152" s="278">
        <f>IF(V$43=0,0,V$43/PPA_fec!V$43)</f>
        <v>0.51058846580074768</v>
      </c>
      <c r="W152" s="278">
        <f>IF(W$43=0,0,W$43/PPA_fec!W$43)</f>
        <v>0.5908759412929584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1.4709852554967471</v>
      </c>
      <c r="C153" s="278">
        <f>IF(C$56=0,0,C$56/PPA_fec!C$56)</f>
        <v>1.4662396558148769</v>
      </c>
      <c r="D153" s="278">
        <f>IF(D$56=0,0,D$56/PPA_fec!D$56)</f>
        <v>1.4842372593394464</v>
      </c>
      <c r="E153" s="278">
        <f>IF(E$56=0,0,E$56/PPA_fec!E$56)</f>
        <v>1.4270890870445776</v>
      </c>
      <c r="F153" s="278">
        <f>IF(F$56=0,0,F$56/PPA_fec!F$56)</f>
        <v>1.3938581247524575</v>
      </c>
      <c r="G153" s="278">
        <f>IF(G$56=0,0,G$56/PPA_fec!G$56)</f>
        <v>1.4956529364665623</v>
      </c>
      <c r="H153" s="278">
        <f>IF(H$56=0,0,H$56/PPA_fec!H$56)</f>
        <v>1.4864628960979656</v>
      </c>
      <c r="I153" s="278">
        <f>IF(I$56=0,0,I$56/PPA_fec!I$56)</f>
        <v>1.4257324039837913</v>
      </c>
      <c r="J153" s="278">
        <f>IF(J$56=0,0,J$56/PPA_fec!J$56)</f>
        <v>1.3431564095283635</v>
      </c>
      <c r="K153" s="278">
        <f>IF(K$56=0,0,K$56/PPA_fec!K$56)</f>
        <v>1.4328359160796296</v>
      </c>
      <c r="L153" s="278">
        <f>IF(L$56=0,0,L$56/PPA_fec!L$56)</f>
        <v>1.4791930595439919</v>
      </c>
      <c r="M153" s="278">
        <f>IF(M$56=0,0,M$56/PPA_fec!M$56)</f>
        <v>1.4097612463044251</v>
      </c>
      <c r="N153" s="278">
        <f>IF(N$56=0,0,N$56/PPA_fec!N$56)</f>
        <v>1.4140685768739958</v>
      </c>
      <c r="O153" s="278">
        <f>IF(O$56=0,0,O$56/PPA_fec!O$56)</f>
        <v>1.4113769948344448</v>
      </c>
      <c r="P153" s="278">
        <f>IF(P$56=0,0,P$56/PPA_fec!P$56)</f>
        <v>1.49011380583699</v>
      </c>
      <c r="Q153" s="278">
        <f>IF(Q$56=0,0,Q$56/PPA_fec!Q$56)</f>
        <v>1.7784492803459766</v>
      </c>
      <c r="R153" s="278">
        <f>IF(R$56=0,0,R$56/PPA_fec!R$56)</f>
        <v>1.7701017523472218</v>
      </c>
      <c r="S153" s="278">
        <f>IF(S$56=0,0,S$56/PPA_fec!S$56)</f>
        <v>1.7602740109409583</v>
      </c>
      <c r="T153" s="278">
        <f>IF(T$56=0,0,T$56/PPA_fec!T$56)</f>
        <v>1.7387019572988005</v>
      </c>
      <c r="U153" s="278">
        <f>IF(U$56=0,0,U$56/PPA_fec!U$56)</f>
        <v>1.6710060360679602</v>
      </c>
      <c r="V153" s="278">
        <f>IF(V$56=0,0,V$56/PPA_fec!V$56)</f>
        <v>1.6821256337629837</v>
      </c>
      <c r="W153" s="278">
        <f>IF(W$56=0,0,W$56/PPA_fec!W$56)</f>
        <v>1.9111537992894256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1.3537523581895288</v>
      </c>
      <c r="C154" s="279">
        <f>IF(C$69=0,0,C$69/PPA_fec!C$69)</f>
        <v>1.3510248696077765</v>
      </c>
      <c r="D154" s="279">
        <f>IF(D$69=0,0,D$69/PPA_fec!D$69)</f>
        <v>1.3709042702152308</v>
      </c>
      <c r="E154" s="279">
        <f>IF(E$69=0,0,E$69/PPA_fec!E$69)</f>
        <v>1.3180251483632357</v>
      </c>
      <c r="F154" s="279">
        <f>IF(F$69=0,0,F$69/PPA_fec!F$69)</f>
        <v>1.2847643737109133</v>
      </c>
      <c r="G154" s="279">
        <f>IF(G$69=0,0,G$69/PPA_fec!G$69)</f>
        <v>1.3789259167765626</v>
      </c>
      <c r="H154" s="279">
        <f>IF(H$69=0,0,H$69/PPA_fec!H$69)</f>
        <v>1.3752085174871091</v>
      </c>
      <c r="I154" s="279">
        <f>IF(I$69=0,0,I$69/PPA_fec!I$69)</f>
        <v>1.3369852227846337</v>
      </c>
      <c r="J154" s="279">
        <f>IF(J$69=0,0,J$69/PPA_fec!J$69)</f>
        <v>1.2751612849126113</v>
      </c>
      <c r="K154" s="279">
        <f>IF(K$69=0,0,K$69/PPA_fec!K$69)</f>
        <v>1.3329610265350742</v>
      </c>
      <c r="L154" s="279">
        <f>IF(L$69=0,0,L$69/PPA_fec!L$69)</f>
        <v>1.3572494726599391</v>
      </c>
      <c r="M154" s="279">
        <f>IF(M$69=0,0,M$69/PPA_fec!M$69)</f>
        <v>1.2960818028095071</v>
      </c>
      <c r="N154" s="279">
        <f>IF(N$69=0,0,N$69/PPA_fec!N$69)</f>
        <v>1.2996798618988816</v>
      </c>
      <c r="O154" s="279">
        <f>IF(O$69=0,0,O$69/PPA_fec!O$69)</f>
        <v>1.2996413040598518</v>
      </c>
      <c r="P154" s="279">
        <f>IF(P$69=0,0,P$69/PPA_fec!P$69)</f>
        <v>1.3817376068802887</v>
      </c>
      <c r="Q154" s="279">
        <f>IF(Q$69=0,0,Q$69/PPA_fec!Q$69)</f>
        <v>1.653628572030075</v>
      </c>
      <c r="R154" s="279">
        <f>IF(R$69=0,0,R$69/PPA_fec!R$69)</f>
        <v>1.6429305500985392</v>
      </c>
      <c r="S154" s="279">
        <f>IF(S$69=0,0,S$69/PPA_fec!S$69)</f>
        <v>1.6533941786647786</v>
      </c>
      <c r="T154" s="279">
        <f>IF(T$69=0,0,T$69/PPA_fec!T$69)</f>
        <v>1.6272199591697174</v>
      </c>
      <c r="U154" s="279">
        <f>IF(U$69=0,0,U$69/PPA_fec!U$69)</f>
        <v>1.5945340126349627</v>
      </c>
      <c r="V154" s="279">
        <f>IF(V$69=0,0,V$69/PPA_fec!V$69)</f>
        <v>1.5944293421267581</v>
      </c>
      <c r="W154" s="279">
        <f>IF(W$69=0,0,W$69/PPA_fec!W$69)</f>
        <v>1.8049557677869348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0.22966239239489061</v>
      </c>
      <c r="C156" s="322">
        <f>IF(C$83=0,0,C$83/PPA_fec!C$83)</f>
        <v>0.22468450469881299</v>
      </c>
      <c r="D156" s="322">
        <f>IF(D$83=0,0,D$83/PPA_fec!D$83)</f>
        <v>0.21758986122046645</v>
      </c>
      <c r="E156" s="322">
        <f>IF(E$83=0,0,E$83/PPA_fec!E$83)</f>
        <v>0.21383430210575344</v>
      </c>
      <c r="F156" s="322">
        <f>IF(F$83=0,0,F$83/PPA_fec!F$83)</f>
        <v>0.21851119779038725</v>
      </c>
      <c r="G156" s="322">
        <f>IF(G$83=0,0,G$83/PPA_fec!G$83)</f>
        <v>0.22536949061977379</v>
      </c>
      <c r="H156" s="322">
        <f>IF(H$83=0,0,H$83/PPA_fec!H$83)</f>
        <v>0.21064738737651814</v>
      </c>
      <c r="I156" s="322">
        <f>IF(I$83=0,0,I$83/PPA_fec!I$83)</f>
        <v>0.16616908652742354</v>
      </c>
      <c r="J156" s="322">
        <f>IF(J$83=0,0,J$83/PPA_fec!J$83)</f>
        <v>0.13151050969792805</v>
      </c>
      <c r="K156" s="322">
        <f>IF(K$83=0,0,K$83/PPA_fec!K$83)</f>
        <v>0.19073222960126915</v>
      </c>
      <c r="L156" s="322">
        <f>IF(L$83=0,0,L$83/PPA_fec!L$83)</f>
        <v>0.24225052125255112</v>
      </c>
      <c r="M156" s="322">
        <f>IF(M$83=0,0,M$83/PPA_fec!M$83)</f>
        <v>0.23089233371357731</v>
      </c>
      <c r="N156" s="322">
        <f>IF(N$83=0,0,N$83/PPA_fec!N$83)</f>
        <v>0.23253421688360196</v>
      </c>
      <c r="O156" s="322">
        <f>IF(O$83=0,0,O$83/PPA_fec!O$83)</f>
        <v>0.2250011471255593</v>
      </c>
      <c r="P156" s="322">
        <f>IF(P$83=0,0,P$83/PPA_fec!P$83)</f>
        <v>0.20547095438128776</v>
      </c>
      <c r="Q156" s="322">
        <f>IF(Q$83=0,0,Q$83/PPA_fec!Q$83)</f>
        <v>0.21151810761434234</v>
      </c>
      <c r="R156" s="322">
        <f>IF(R$83=0,0,R$83/PPA_fec!R$83)</f>
        <v>0.21408710022496738</v>
      </c>
      <c r="S156" s="322">
        <f>IF(S$83=0,0,S$83/PPA_fec!S$83)</f>
        <v>0.18343251596092516</v>
      </c>
      <c r="T156" s="322">
        <f>IF(T$83=0,0,T$83/PPA_fec!T$83)</f>
        <v>0.19049863081425594</v>
      </c>
      <c r="U156" s="322">
        <f>IF(U$83=0,0,U$83/PPA_fec!U$83)</f>
        <v>0.1457897212891254</v>
      </c>
      <c r="V156" s="322">
        <f>IF(V$83=0,0,V$83/PPA_fec!V$83)</f>
        <v>0.16006495712767133</v>
      </c>
      <c r="W156" s="322">
        <f>IF(W$83=0,0,W$83/PPA_fec!W$83)</f>
        <v>0.17957682922580662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1.255018826346975</v>
      </c>
      <c r="C161" s="334">
        <f>IF(C$88=0,0,C$88/PPA_fec!C$88)</f>
        <v>1.2338973061741427</v>
      </c>
      <c r="D161" s="334">
        <f>IF(D$88=0,0,D$88/PPA_fec!D$88)</f>
        <v>1.2069045965959202</v>
      </c>
      <c r="E161" s="334">
        <f>IF(E$88=0,0,E$88/PPA_fec!E$88)</f>
        <v>1.1844108345907822</v>
      </c>
      <c r="F161" s="334">
        <f>IF(F$88=0,0,F$88/PPA_fec!F$88)</f>
        <v>1.2005893200989417</v>
      </c>
      <c r="G161" s="334">
        <f>IF(G$88=0,0,G$88/PPA_fec!G$88)</f>
        <v>1.2413175411404447</v>
      </c>
      <c r="H161" s="334">
        <f>IF(H$88=0,0,H$88/PPA_fec!H$88)</f>
        <v>1.1752951352213679</v>
      </c>
      <c r="I161" s="334">
        <f>IF(I$88=0,0,I$88/PPA_fec!I$88)</f>
        <v>0.96612569575644636</v>
      </c>
      <c r="J161" s="334">
        <f>IF(J$88=0,0,J$88/PPA_fec!J$88)</f>
        <v>0.78247047701015837</v>
      </c>
      <c r="K161" s="334">
        <f>IF(K$88=0,0,K$88/PPA_fec!K$88)</f>
        <v>1.084704952741107</v>
      </c>
      <c r="L161" s="334">
        <f>IF(L$88=0,0,L$88/PPA_fec!L$88)</f>
        <v>1.3071337616654939</v>
      </c>
      <c r="M161" s="334">
        <f>IF(M$88=0,0,M$88/PPA_fec!M$88)</f>
        <v>1.2562261261317635</v>
      </c>
      <c r="N161" s="334">
        <f>IF(N$88=0,0,N$88/PPA_fec!N$88)</f>
        <v>1.2637442364075324</v>
      </c>
      <c r="O161" s="334">
        <f>IF(O$88=0,0,O$88/PPA_fec!O$88)</f>
        <v>1.2324308389532168</v>
      </c>
      <c r="P161" s="334">
        <f>IF(P$88=0,0,P$88/PPA_fec!P$88)</f>
        <v>1.1578823829319451</v>
      </c>
      <c r="Q161" s="334">
        <f>IF(Q$88=0,0,Q$88/PPA_fec!Q$88)</f>
        <v>1.2100157277807833</v>
      </c>
      <c r="R161" s="334">
        <f>IF(R$88=0,0,R$88/PPA_fec!R$88)</f>
        <v>1.2149453588673575</v>
      </c>
      <c r="S161" s="334">
        <f>IF(S$88=0,0,S$88/PPA_fec!S$88)</f>
        <v>1.0870710021195367</v>
      </c>
      <c r="T161" s="334">
        <f>IF(T$88=0,0,T$88/PPA_fec!T$88)</f>
        <v>1.1155127791751334</v>
      </c>
      <c r="U161" s="334">
        <f>IF(U$88=0,0,U$88/PPA_fec!U$88)</f>
        <v>0.90201929046441987</v>
      </c>
      <c r="V161" s="334">
        <f>IF(V$88=0,0,V$88/PPA_fec!V$88)</f>
        <v>0.97496578781337573</v>
      </c>
      <c r="W161" s="334">
        <f>IF(W$88=0,0,W$88/PPA_fec!W$88)</f>
        <v>1.0928562443230092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NL: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13040.614152879471</v>
      </c>
      <c r="C3" s="205">
        <v>13337.490219092329</v>
      </c>
      <c r="D3" s="205">
        <v>13429.29043486441</v>
      </c>
      <c r="E3" s="205">
        <v>13549.13720659844</v>
      </c>
      <c r="F3" s="205">
        <v>13642.63480154613</v>
      </c>
      <c r="G3" s="205">
        <v>13737.100132076739</v>
      </c>
      <c r="H3" s="205">
        <v>12203.271385206701</v>
      </c>
      <c r="I3" s="205">
        <v>12319.560641514679</v>
      </c>
      <c r="J3" s="205">
        <v>11627.055525335791</v>
      </c>
      <c r="K3" s="205">
        <v>12178.772114552599</v>
      </c>
      <c r="L3" s="205">
        <v>11815.013598899681</v>
      </c>
      <c r="M3" s="205">
        <v>12240.325445008881</v>
      </c>
      <c r="N3" s="205">
        <v>13285.547252300339</v>
      </c>
      <c r="O3" s="205">
        <v>13578.875060610961</v>
      </c>
      <c r="P3" s="205">
        <v>14360.1130399677</v>
      </c>
      <c r="Q3" s="205">
        <v>14500</v>
      </c>
      <c r="R3" s="205">
        <v>15131.480539683491</v>
      </c>
      <c r="S3" s="205">
        <v>15489.01802422929</v>
      </c>
      <c r="T3" s="205">
        <v>15613.930386570149</v>
      </c>
      <c r="U3" s="205">
        <v>15606.177171485941</v>
      </c>
      <c r="V3" s="205">
        <v>15914.25339574578</v>
      </c>
      <c r="W3" s="205">
        <v>15938.462643807199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17933.44632747892</v>
      </c>
      <c r="C5" s="205">
        <v>17507.992604063449</v>
      </c>
      <c r="D5" s="205">
        <v>17408.691656939231</v>
      </c>
      <c r="E5" s="205">
        <v>16676.620448353569</v>
      </c>
      <c r="F5" s="205">
        <v>16768.399221638439</v>
      </c>
      <c r="G5" s="205">
        <v>17062.527486446699</v>
      </c>
      <c r="H5" s="205">
        <v>17352.201644781489</v>
      </c>
      <c r="I5" s="205">
        <v>17437.690909266781</v>
      </c>
      <c r="J5" s="205">
        <v>16761.826203037672</v>
      </c>
      <c r="K5" s="205">
        <v>15161.72643711709</v>
      </c>
      <c r="L5" s="205">
        <v>15705.861103412321</v>
      </c>
      <c r="M5" s="205">
        <v>16528.682517691941</v>
      </c>
      <c r="N5" s="205">
        <v>15698.56935619927</v>
      </c>
      <c r="O5" s="205">
        <v>15748.583877077641</v>
      </c>
      <c r="P5" s="205">
        <v>16953.963016918671</v>
      </c>
      <c r="Q5" s="205">
        <v>16873.34676421314</v>
      </c>
      <c r="R5" s="205">
        <v>16856.84750567238</v>
      </c>
      <c r="S5" s="205">
        <v>16974.320980057179</v>
      </c>
      <c r="T5" s="205">
        <v>17298.298018610429</v>
      </c>
      <c r="U5" s="205">
        <v>17236.484545657051</v>
      </c>
      <c r="V5" s="205">
        <v>16766.19999213982</v>
      </c>
      <c r="W5" s="205">
        <v>15698.58328015563</v>
      </c>
      <c r="DA5" s="112" t="s">
        <v>2113</v>
      </c>
    </row>
    <row r="6" spans="1:105" ht="12" customHeight="1" x14ac:dyDescent="0.25">
      <c r="A6" s="154" t="s">
        <v>2114</v>
      </c>
      <c r="B6" s="340">
        <v>22416.807909348641</v>
      </c>
      <c r="C6" s="340">
        <v>21295.967513881209</v>
      </c>
      <c r="D6" s="340">
        <v>20175.12711841378</v>
      </c>
      <c r="E6" s="340">
        <v>20175.12711841378</v>
      </c>
      <c r="F6" s="340">
        <v>19054.286722946352</v>
      </c>
      <c r="G6" s="340">
        <v>19054.286722946352</v>
      </c>
      <c r="H6" s="340">
        <v>19054.286722946352</v>
      </c>
      <c r="I6" s="340">
        <v>19054.286722946352</v>
      </c>
      <c r="J6" s="340">
        <v>17933.44632747892</v>
      </c>
      <c r="K6" s="340">
        <v>17933.44632747892</v>
      </c>
      <c r="L6" s="340">
        <v>16812.60593201148</v>
      </c>
      <c r="M6" s="340">
        <v>17933.44632747892</v>
      </c>
      <c r="N6" s="340">
        <v>17933.44632747892</v>
      </c>
      <c r="O6" s="340">
        <v>16812.60593201148</v>
      </c>
      <c r="P6" s="340">
        <v>17933.44632747892</v>
      </c>
      <c r="Q6" s="340">
        <v>17933.44632747892</v>
      </c>
      <c r="R6" s="340">
        <v>17933.44632747892</v>
      </c>
      <c r="S6" s="340">
        <v>17933.44632747892</v>
      </c>
      <c r="T6" s="340">
        <v>19054.286722946352</v>
      </c>
      <c r="U6" s="340">
        <v>19054.286722946352</v>
      </c>
      <c r="V6" s="340">
        <v>17933.44632747892</v>
      </c>
      <c r="W6" s="340">
        <v>17933.44632747892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1120.840395467432</v>
      </c>
      <c r="H7" s="342">
        <v>0</v>
      </c>
      <c r="I7" s="342">
        <v>1120.840395467432</v>
      </c>
      <c r="J7" s="342">
        <v>0</v>
      </c>
      <c r="K7" s="342">
        <v>0</v>
      </c>
      <c r="L7" s="342">
        <v>0</v>
      </c>
      <c r="M7" s="342">
        <v>2241.680790934864</v>
      </c>
      <c r="N7" s="342">
        <v>0</v>
      </c>
      <c r="O7" s="342">
        <v>0</v>
      </c>
      <c r="P7" s="342">
        <v>2241.680790934864</v>
      </c>
      <c r="Q7" s="342">
        <v>0</v>
      </c>
      <c r="R7" s="342">
        <v>1120.840395467432</v>
      </c>
      <c r="S7" s="342">
        <v>1120.840395467432</v>
      </c>
      <c r="T7" s="342">
        <v>1120.840395467432</v>
      </c>
      <c r="U7" s="342">
        <v>1120.840395467432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1120.8403954674322</v>
      </c>
      <c r="D8" s="344">
        <f t="shared" si="0"/>
        <v>1120.8403954674286</v>
      </c>
      <c r="E8" s="344">
        <f t="shared" si="0"/>
        <v>0</v>
      </c>
      <c r="F8" s="344">
        <f t="shared" si="0"/>
        <v>1120.8403954674286</v>
      </c>
      <c r="G8" s="344">
        <f t="shared" si="0"/>
        <v>1120.8403954674322</v>
      </c>
      <c r="H8" s="344">
        <f t="shared" si="0"/>
        <v>0</v>
      </c>
      <c r="I8" s="344">
        <f t="shared" si="0"/>
        <v>1120.8403954674322</v>
      </c>
      <c r="J8" s="344">
        <f t="shared" si="0"/>
        <v>1120.8403954674322</v>
      </c>
      <c r="K8" s="344">
        <f t="shared" si="0"/>
        <v>0</v>
      </c>
      <c r="L8" s="344">
        <f t="shared" si="0"/>
        <v>1120.8403954674395</v>
      </c>
      <c r="M8" s="344">
        <f t="shared" si="0"/>
        <v>1120.840395467425</v>
      </c>
      <c r="N8" s="344">
        <f t="shared" si="0"/>
        <v>0</v>
      </c>
      <c r="O8" s="344">
        <f t="shared" si="0"/>
        <v>1120.8403954674395</v>
      </c>
      <c r="P8" s="344">
        <f t="shared" si="0"/>
        <v>1120.840395467425</v>
      </c>
      <c r="Q8" s="344">
        <f t="shared" si="0"/>
        <v>0</v>
      </c>
      <c r="R8" s="344">
        <f t="shared" si="0"/>
        <v>1120.8403954674322</v>
      </c>
      <c r="S8" s="344">
        <f t="shared" si="0"/>
        <v>1120.8403954674322</v>
      </c>
      <c r="T8" s="344">
        <f t="shared" si="0"/>
        <v>0</v>
      </c>
      <c r="U8" s="344">
        <f t="shared" si="0"/>
        <v>1120.8403954674322</v>
      </c>
      <c r="V8" s="344">
        <f t="shared" si="0"/>
        <v>1120.8403954674322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4483.3615818697217</v>
      </c>
      <c r="C9" s="345">
        <f t="shared" si="1"/>
        <v>3787.9749098177599</v>
      </c>
      <c r="D9" s="345">
        <f t="shared" si="1"/>
        <v>2766.4354614745498</v>
      </c>
      <c r="E9" s="345">
        <f t="shared" si="1"/>
        <v>3498.506670060211</v>
      </c>
      <c r="F9" s="345">
        <f t="shared" si="1"/>
        <v>2285.8875013079123</v>
      </c>
      <c r="G9" s="345">
        <f t="shared" si="1"/>
        <v>1991.7592364996526</v>
      </c>
      <c r="H9" s="345">
        <f t="shared" si="1"/>
        <v>1702.0850781648624</v>
      </c>
      <c r="I9" s="345">
        <f t="shared" si="1"/>
        <v>1616.5958136795707</v>
      </c>
      <c r="J9" s="345">
        <f t="shared" si="1"/>
        <v>1171.6201244412478</v>
      </c>
      <c r="K9" s="345">
        <f t="shared" si="1"/>
        <v>2771.71989036183</v>
      </c>
      <c r="L9" s="345">
        <f t="shared" si="1"/>
        <v>1106.7448285991595</v>
      </c>
      <c r="M9" s="345">
        <f t="shared" si="1"/>
        <v>1404.7638097869785</v>
      </c>
      <c r="N9" s="345">
        <f t="shared" si="1"/>
        <v>2234.8769712796493</v>
      </c>
      <c r="O9" s="345">
        <f t="shared" si="1"/>
        <v>1064.0220549338392</v>
      </c>
      <c r="P9" s="345">
        <f t="shared" si="1"/>
        <v>979.48331056024836</v>
      </c>
      <c r="Q9" s="345">
        <f t="shared" si="1"/>
        <v>1060.0995632657796</v>
      </c>
      <c r="R9" s="345">
        <f t="shared" si="1"/>
        <v>1076.5988218065395</v>
      </c>
      <c r="S9" s="345">
        <f t="shared" si="1"/>
        <v>959.12534742174103</v>
      </c>
      <c r="T9" s="345">
        <f t="shared" si="1"/>
        <v>1755.9887043359231</v>
      </c>
      <c r="U9" s="345">
        <f t="shared" si="1"/>
        <v>1817.8021772893007</v>
      </c>
      <c r="V9" s="345">
        <f t="shared" si="1"/>
        <v>1167.2463353390995</v>
      </c>
      <c r="W9" s="345">
        <f t="shared" si="1"/>
        <v>2234.8630473232897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2362.1999140154771</v>
      </c>
      <c r="C12" s="212">
        <v>2317.151418744626</v>
      </c>
      <c r="D12" s="212">
        <v>2345.538005159071</v>
      </c>
      <c r="E12" s="212">
        <v>2260.974806534824</v>
      </c>
      <c r="F12" s="212">
        <v>2230.6557179707652</v>
      </c>
      <c r="G12" s="212">
        <v>2189.8944110060188</v>
      </c>
      <c r="H12" s="212">
        <v>2143.1238177128121</v>
      </c>
      <c r="I12" s="212">
        <v>2144.29664660361</v>
      </c>
      <c r="J12" s="212">
        <v>2052.006706792778</v>
      </c>
      <c r="K12" s="212">
        <v>1784.5477214101461</v>
      </c>
      <c r="L12" s="212">
        <v>1895.6201203783321</v>
      </c>
      <c r="M12" s="212">
        <v>1987.0858985382631</v>
      </c>
      <c r="N12" s="212">
        <v>1901.4813413585559</v>
      </c>
      <c r="O12" s="212">
        <v>1874.7282889079961</v>
      </c>
      <c r="P12" s="212">
        <v>1991.2930352536539</v>
      </c>
      <c r="Q12" s="212">
        <v>1947.7927773000861</v>
      </c>
      <c r="R12" s="212">
        <v>1972.0309544282029</v>
      </c>
      <c r="S12" s="212">
        <v>1990.0077386070509</v>
      </c>
      <c r="T12" s="212">
        <v>2048.6313843508169</v>
      </c>
      <c r="U12" s="212">
        <v>1993.9404127257089</v>
      </c>
      <c r="V12" s="212">
        <v>1965.472484952709</v>
      </c>
      <c r="W12" s="212">
        <v>1973.9268271711089</v>
      </c>
      <c r="DA12" s="109" t="s">
        <v>2120</v>
      </c>
    </row>
    <row r="13" spans="1:105" ht="12" customHeight="1" x14ac:dyDescent="0.25">
      <c r="A13" s="24" t="s">
        <v>30</v>
      </c>
      <c r="B13" s="215">
        <v>25.193465176268269</v>
      </c>
      <c r="C13" s="215">
        <v>25.193465176268269</v>
      </c>
      <c r="D13" s="215">
        <v>27.292949269131551</v>
      </c>
      <c r="E13" s="215">
        <v>19.594926913155629</v>
      </c>
      <c r="F13" s="215">
        <v>12.596732588134129</v>
      </c>
      <c r="G13" s="215">
        <v>13.99638865004299</v>
      </c>
      <c r="H13" s="215">
        <v>23.093981083404991</v>
      </c>
      <c r="I13" s="215">
        <v>41.989079965606187</v>
      </c>
      <c r="J13" s="215">
        <v>27.292949269131551</v>
      </c>
      <c r="K13" s="215">
        <v>25.193465176268269</v>
      </c>
      <c r="L13" s="215">
        <v>25.193465176268269</v>
      </c>
      <c r="M13" s="215">
        <v>22.394153052450559</v>
      </c>
      <c r="N13" s="215">
        <v>25.893293207222701</v>
      </c>
      <c r="O13" s="215">
        <v>19.594926913155629</v>
      </c>
      <c r="P13" s="215">
        <v>24.040842648323299</v>
      </c>
      <c r="Q13" s="215">
        <v>17.922957867583829</v>
      </c>
      <c r="R13" s="215">
        <v>19.621152192605329</v>
      </c>
      <c r="S13" s="215">
        <v>24.980309544282029</v>
      </c>
      <c r="T13" s="215">
        <v>20.61418744625967</v>
      </c>
      <c r="U13" s="215">
        <v>20.569991401547721</v>
      </c>
      <c r="V13" s="215">
        <v>14.918314703353399</v>
      </c>
      <c r="W13" s="215">
        <v>15.935941530524509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16.270249355116075</v>
      </c>
      <c r="C14" s="206">
        <f t="shared" si="2"/>
        <v>20.23740326741186</v>
      </c>
      <c r="D14" s="206">
        <f t="shared" si="2"/>
        <v>7.0555460017196907</v>
      </c>
      <c r="E14" s="206">
        <f t="shared" si="2"/>
        <v>9.8428202923473762</v>
      </c>
      <c r="F14" s="206">
        <f t="shared" si="2"/>
        <v>7.8842648323301789</v>
      </c>
      <c r="G14" s="206">
        <f t="shared" si="2"/>
        <v>16.219948409286324</v>
      </c>
      <c r="H14" s="206">
        <f t="shared" si="2"/>
        <v>21.567755803955286</v>
      </c>
      <c r="I14" s="206">
        <f t="shared" si="2"/>
        <v>15.391229578675839</v>
      </c>
      <c r="J14" s="206">
        <f t="shared" si="2"/>
        <v>5.1541702493551158</v>
      </c>
      <c r="K14" s="206">
        <f t="shared" si="2"/>
        <v>2.0612209802235588</v>
      </c>
      <c r="L14" s="206">
        <f t="shared" si="2"/>
        <v>3.2384350816852958</v>
      </c>
      <c r="M14" s="206">
        <f t="shared" si="2"/>
        <v>3.1430782459157349</v>
      </c>
      <c r="N14" s="206">
        <f t="shared" si="2"/>
        <v>10.36577815993121</v>
      </c>
      <c r="O14" s="206">
        <f t="shared" si="2"/>
        <v>2.1112639724849522</v>
      </c>
      <c r="P14" s="206">
        <f t="shared" si="2"/>
        <v>5.2067067927773003</v>
      </c>
      <c r="Q14" s="206">
        <f t="shared" si="2"/>
        <v>10.291057609630267</v>
      </c>
      <c r="R14" s="206">
        <f t="shared" si="2"/>
        <v>6.0742906276870157</v>
      </c>
      <c r="S14" s="206">
        <f t="shared" si="2"/>
        <v>1.2877901977644024</v>
      </c>
      <c r="T14" s="206">
        <f t="shared" si="2"/>
        <v>0.88658641444539965</v>
      </c>
      <c r="U14" s="206">
        <f t="shared" si="2"/>
        <v>2.4776440240756665</v>
      </c>
      <c r="V14" s="206">
        <f t="shared" si="2"/>
        <v>3.0292347377472053</v>
      </c>
      <c r="W14" s="206">
        <f t="shared" si="2"/>
        <v>1.5288907996560621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1.07944969905417</v>
      </c>
      <c r="K16" s="206">
        <v>0</v>
      </c>
      <c r="L16" s="206">
        <v>3.2384350816852958</v>
      </c>
      <c r="M16" s="206">
        <v>1.07944969905417</v>
      </c>
      <c r="N16" s="206">
        <v>1.07944969905417</v>
      </c>
      <c r="O16" s="206">
        <v>1.07944969905417</v>
      </c>
      <c r="P16" s="206">
        <v>1.07944969905417</v>
      </c>
      <c r="Q16" s="206">
        <v>0.5471195184866724</v>
      </c>
      <c r="R16" s="206">
        <v>0.73301805674978504</v>
      </c>
      <c r="S16" s="206">
        <v>0.95640584694754927</v>
      </c>
      <c r="T16" s="206">
        <v>0.56784178847807387</v>
      </c>
      <c r="U16" s="206">
        <v>0.4674118658641444</v>
      </c>
      <c r="V16" s="206">
        <v>0.44909716251074799</v>
      </c>
      <c r="W16" s="206">
        <v>0.39183147033533972</v>
      </c>
      <c r="DA16" s="71" t="s">
        <v>2123</v>
      </c>
    </row>
    <row r="17" spans="1:105" ht="12" customHeight="1" x14ac:dyDescent="0.25">
      <c r="A17" s="18" t="s">
        <v>69</v>
      </c>
      <c r="B17" s="206">
        <v>12.35313843508168</v>
      </c>
      <c r="C17" s="206">
        <v>13.382545141874459</v>
      </c>
      <c r="D17" s="206">
        <v>4.1177128116938952</v>
      </c>
      <c r="E17" s="206">
        <v>1.029406706792777</v>
      </c>
      <c r="F17" s="206">
        <v>1.029406706792777</v>
      </c>
      <c r="G17" s="206">
        <v>11.32364574376612</v>
      </c>
      <c r="H17" s="206">
        <v>20.588478073946689</v>
      </c>
      <c r="I17" s="206">
        <v>14.41195184866724</v>
      </c>
      <c r="J17" s="206">
        <v>3.0954428202923472</v>
      </c>
      <c r="K17" s="206">
        <v>1.031814273430782</v>
      </c>
      <c r="L17" s="206">
        <v>0</v>
      </c>
      <c r="M17" s="206">
        <v>2.0636285468615649</v>
      </c>
      <c r="N17" s="206">
        <v>9.2863284608770407</v>
      </c>
      <c r="O17" s="206">
        <v>1.031814273430782</v>
      </c>
      <c r="P17" s="206">
        <v>4.1272570937231299</v>
      </c>
      <c r="Q17" s="206">
        <v>9.743938091143594</v>
      </c>
      <c r="R17" s="206">
        <v>5.3412725709372308</v>
      </c>
      <c r="S17" s="206">
        <v>0.33138435081685302</v>
      </c>
      <c r="T17" s="206">
        <v>0.24668959587274289</v>
      </c>
      <c r="U17" s="206">
        <v>1.969475494411006</v>
      </c>
      <c r="V17" s="206">
        <v>2.5751504729148751</v>
      </c>
      <c r="W17" s="206">
        <v>1.132244196044712</v>
      </c>
      <c r="DA17" s="71" t="s">
        <v>2124</v>
      </c>
    </row>
    <row r="18" spans="1:105" ht="12" customHeight="1" x14ac:dyDescent="0.25">
      <c r="A18" s="18" t="s">
        <v>70</v>
      </c>
      <c r="B18" s="206">
        <v>3.9171109200343932</v>
      </c>
      <c r="C18" s="206">
        <v>6.8548581255374019</v>
      </c>
      <c r="D18" s="206">
        <v>2.937833190025795</v>
      </c>
      <c r="E18" s="206">
        <v>8.8134135855545992</v>
      </c>
      <c r="F18" s="206">
        <v>6.8548581255374019</v>
      </c>
      <c r="G18" s="206">
        <v>4.8963026655202064</v>
      </c>
      <c r="H18" s="206">
        <v>0.9792777300085983</v>
      </c>
      <c r="I18" s="206">
        <v>0.9792777300085983</v>
      </c>
      <c r="J18" s="206">
        <v>0.9792777300085983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1.029406706792777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7.2055030094582972E-2</v>
      </c>
      <c r="U19" s="206">
        <v>4.0756663800515902E-2</v>
      </c>
      <c r="V19" s="206">
        <v>4.9871023215821153E-3</v>
      </c>
      <c r="W19" s="206">
        <v>4.815133276010318E-3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1557.2175408426481</v>
      </c>
      <c r="C20" s="206">
        <f t="shared" si="3"/>
        <v>1473.7268271711091</v>
      </c>
      <c r="D20" s="206">
        <f t="shared" si="3"/>
        <v>1537.5055889939811</v>
      </c>
      <c r="E20" s="206">
        <f t="shared" si="3"/>
        <v>1476.8652622527941</v>
      </c>
      <c r="F20" s="206">
        <f t="shared" si="3"/>
        <v>1461.1730868443681</v>
      </c>
      <c r="G20" s="206">
        <f t="shared" si="3"/>
        <v>1411.7751504729149</v>
      </c>
      <c r="H20" s="206">
        <f t="shared" si="3"/>
        <v>1356.6592433361991</v>
      </c>
      <c r="I20" s="206">
        <f t="shared" si="3"/>
        <v>1338.688564058469</v>
      </c>
      <c r="J20" s="206">
        <f t="shared" si="3"/>
        <v>1293.6973344797941</v>
      </c>
      <c r="K20" s="206">
        <f t="shared" si="3"/>
        <v>1118.504471195185</v>
      </c>
      <c r="L20" s="206">
        <f t="shared" si="3"/>
        <v>1187.7862424763539</v>
      </c>
      <c r="M20" s="206">
        <f t="shared" si="3"/>
        <v>1294.7291487532241</v>
      </c>
      <c r="N20" s="206">
        <f t="shared" si="3"/>
        <v>1238.0225279449701</v>
      </c>
      <c r="O20" s="206">
        <f t="shared" si="3"/>
        <v>1213.044110060189</v>
      </c>
      <c r="P20" s="206">
        <f t="shared" si="3"/>
        <v>1291.203783319002</v>
      </c>
      <c r="Q20" s="206">
        <f t="shared" si="3"/>
        <v>1246.122785898538</v>
      </c>
      <c r="R20" s="206">
        <f t="shared" si="3"/>
        <v>1261.5067067927771</v>
      </c>
      <c r="S20" s="206">
        <f t="shared" si="3"/>
        <v>1253.878331900258</v>
      </c>
      <c r="T20" s="206">
        <f t="shared" si="3"/>
        <v>1288.9674118658641</v>
      </c>
      <c r="U20" s="206">
        <f t="shared" si="3"/>
        <v>1325.4636285468609</v>
      </c>
      <c r="V20" s="206">
        <f t="shared" si="3"/>
        <v>1302.125021496131</v>
      </c>
      <c r="W20" s="206">
        <f t="shared" si="3"/>
        <v>1330.2300085984521</v>
      </c>
      <c r="DA20" s="71"/>
    </row>
    <row r="21" spans="1:105" ht="12" customHeight="1" x14ac:dyDescent="0.25">
      <c r="A21" s="18" t="s">
        <v>72</v>
      </c>
      <c r="B21" s="206">
        <v>1557.2175408426481</v>
      </c>
      <c r="C21" s="206">
        <v>1473.7268271711091</v>
      </c>
      <c r="D21" s="206">
        <v>1537.5055889939811</v>
      </c>
      <c r="E21" s="206">
        <v>1476.8652622527941</v>
      </c>
      <c r="F21" s="206">
        <v>1461.1730868443681</v>
      </c>
      <c r="G21" s="206">
        <v>1411.7751504729149</v>
      </c>
      <c r="H21" s="206">
        <v>1356.6592433361991</v>
      </c>
      <c r="I21" s="206">
        <v>1338.688564058469</v>
      </c>
      <c r="J21" s="206">
        <v>1293.6973344797941</v>
      </c>
      <c r="K21" s="206">
        <v>1118.504471195185</v>
      </c>
      <c r="L21" s="206">
        <v>1187.7862424763539</v>
      </c>
      <c r="M21" s="206">
        <v>1294.7291487532241</v>
      </c>
      <c r="N21" s="206">
        <v>1238.0225279449701</v>
      </c>
      <c r="O21" s="206">
        <v>1213.044110060189</v>
      </c>
      <c r="P21" s="206">
        <v>1291.203783319002</v>
      </c>
      <c r="Q21" s="206">
        <v>1246.122785898538</v>
      </c>
      <c r="R21" s="206">
        <v>1261.5067067927771</v>
      </c>
      <c r="S21" s="206">
        <v>1253.878331900258</v>
      </c>
      <c r="T21" s="206">
        <v>1288.9674118658641</v>
      </c>
      <c r="U21" s="206">
        <v>1325.4636285468609</v>
      </c>
      <c r="V21" s="206">
        <v>1302.125021496131</v>
      </c>
      <c r="W21" s="206">
        <v>1330.2300085984521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13.73361994840929</v>
      </c>
      <c r="C23" s="206">
        <f t="shared" si="4"/>
        <v>14.068013757523641</v>
      </c>
      <c r="D23" s="206">
        <f t="shared" si="4"/>
        <v>13.82914875322442</v>
      </c>
      <c r="E23" s="206">
        <f t="shared" si="4"/>
        <v>17.746259673258809</v>
      </c>
      <c r="F23" s="206">
        <f t="shared" si="4"/>
        <v>17.889595872742909</v>
      </c>
      <c r="G23" s="206">
        <f t="shared" si="4"/>
        <v>15.33387790197764</v>
      </c>
      <c r="H23" s="206">
        <f t="shared" si="4"/>
        <v>18.176182287188301</v>
      </c>
      <c r="I23" s="206">
        <f t="shared" si="4"/>
        <v>16.480395528804809</v>
      </c>
      <c r="J23" s="206">
        <f t="shared" si="4"/>
        <v>16.695356835769559</v>
      </c>
      <c r="K23" s="206">
        <f t="shared" si="4"/>
        <v>13.99638865004299</v>
      </c>
      <c r="L23" s="206">
        <f t="shared" si="4"/>
        <v>17.316337059329321</v>
      </c>
      <c r="M23" s="206">
        <f t="shared" si="4"/>
        <v>15.501117798796219</v>
      </c>
      <c r="N23" s="206">
        <f t="shared" si="4"/>
        <v>14.068013757523641</v>
      </c>
      <c r="O23" s="206">
        <f t="shared" si="4"/>
        <v>18.77325881341358</v>
      </c>
      <c r="P23" s="206">
        <f t="shared" si="4"/>
        <v>17.937317282889079</v>
      </c>
      <c r="Q23" s="206">
        <f t="shared" si="4"/>
        <v>14.111693895098879</v>
      </c>
      <c r="R23" s="206">
        <f t="shared" si="4"/>
        <v>13.32949269131556</v>
      </c>
      <c r="S23" s="206">
        <f t="shared" si="4"/>
        <v>13.278847807394669</v>
      </c>
      <c r="T23" s="206">
        <f t="shared" si="4"/>
        <v>61.106362854686161</v>
      </c>
      <c r="U23" s="206">
        <f t="shared" si="4"/>
        <v>55.467239896818569</v>
      </c>
      <c r="V23" s="206">
        <f t="shared" si="4"/>
        <v>48.282373172828891</v>
      </c>
      <c r="W23" s="206">
        <f t="shared" si="4"/>
        <v>41.03774720550301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2129</v>
      </c>
    </row>
    <row r="25" spans="1:105" ht="12" customHeight="1" x14ac:dyDescent="0.25">
      <c r="A25" s="18" t="s">
        <v>74</v>
      </c>
      <c r="B25" s="206">
        <v>13.73361994840929</v>
      </c>
      <c r="C25" s="206">
        <v>14.068013757523641</v>
      </c>
      <c r="D25" s="206">
        <v>13.82914875322442</v>
      </c>
      <c r="E25" s="206">
        <v>17.746259673258809</v>
      </c>
      <c r="F25" s="206">
        <v>17.889595872742909</v>
      </c>
      <c r="G25" s="206">
        <v>15.33387790197764</v>
      </c>
      <c r="H25" s="206">
        <v>18.176182287188301</v>
      </c>
      <c r="I25" s="206">
        <v>16.480395528804809</v>
      </c>
      <c r="J25" s="206">
        <v>16.695356835769559</v>
      </c>
      <c r="K25" s="206">
        <v>13.99638865004299</v>
      </c>
      <c r="L25" s="206">
        <v>17.316337059329321</v>
      </c>
      <c r="M25" s="206">
        <v>15.501117798796219</v>
      </c>
      <c r="N25" s="206">
        <v>14.068013757523641</v>
      </c>
      <c r="O25" s="206">
        <v>18.77325881341358</v>
      </c>
      <c r="P25" s="206">
        <v>17.937317282889079</v>
      </c>
      <c r="Q25" s="206">
        <v>14.111693895098879</v>
      </c>
      <c r="R25" s="206">
        <v>13.32949269131556</v>
      </c>
      <c r="S25" s="206">
        <v>13.278847807394669</v>
      </c>
      <c r="T25" s="206">
        <v>22.257695614789341</v>
      </c>
      <c r="U25" s="206">
        <v>26.929836629406712</v>
      </c>
      <c r="V25" s="206">
        <v>28.86964746345658</v>
      </c>
      <c r="W25" s="206">
        <v>29.26130696474635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38.84866723989682</v>
      </c>
      <c r="U26" s="206">
        <v>28.537403267411861</v>
      </c>
      <c r="V26" s="206">
        <v>19.41272570937231</v>
      </c>
      <c r="W26" s="206">
        <v>11.77644024075666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201.63370593293209</v>
      </c>
      <c r="C30" s="206">
        <v>197.5972484952708</v>
      </c>
      <c r="D30" s="206">
        <v>184.10240756663799</v>
      </c>
      <c r="E30" s="206">
        <v>170.20154772141009</v>
      </c>
      <c r="F30" s="206">
        <v>169.4611349957008</v>
      </c>
      <c r="G30" s="206">
        <v>167.90868443680139</v>
      </c>
      <c r="H30" s="206">
        <v>131.36526225279451</v>
      </c>
      <c r="I30" s="206">
        <v>112.4008598452279</v>
      </c>
      <c r="J30" s="206">
        <v>120.6888220120378</v>
      </c>
      <c r="K30" s="206">
        <v>100.45855546001719</v>
      </c>
      <c r="L30" s="206">
        <v>114.19226139294931</v>
      </c>
      <c r="M30" s="206">
        <v>98.953826311263967</v>
      </c>
      <c r="N30" s="206">
        <v>70.91332760103181</v>
      </c>
      <c r="O30" s="206">
        <v>89.304471195184874</v>
      </c>
      <c r="P30" s="206">
        <v>107.9344797936371</v>
      </c>
      <c r="Q30" s="206">
        <v>110.8456577815993</v>
      </c>
      <c r="R30" s="206">
        <v>95.08555460017196</v>
      </c>
      <c r="S30" s="206">
        <v>111.3235597592433</v>
      </c>
      <c r="T30" s="206">
        <v>92.610576096302651</v>
      </c>
      <c r="U30" s="206">
        <v>9.7065348237317277</v>
      </c>
      <c r="V30" s="206">
        <v>18.266723989681861</v>
      </c>
      <c r="W30" s="206">
        <v>23.491917454858129</v>
      </c>
      <c r="DA30" s="71" t="s">
        <v>2135</v>
      </c>
    </row>
    <row r="31" spans="1:105" ht="12" customHeight="1" x14ac:dyDescent="0.25">
      <c r="A31" s="21" t="s">
        <v>38</v>
      </c>
      <c r="B31" s="209">
        <v>548.15133276010317</v>
      </c>
      <c r="C31" s="209">
        <v>586.32846087704206</v>
      </c>
      <c r="D31" s="209">
        <v>575.75236457437654</v>
      </c>
      <c r="E31" s="209">
        <v>566.72398968185723</v>
      </c>
      <c r="F31" s="209">
        <v>561.65090283748918</v>
      </c>
      <c r="G31" s="209">
        <v>564.6603611349957</v>
      </c>
      <c r="H31" s="209">
        <v>592.26139294926907</v>
      </c>
      <c r="I31" s="209">
        <v>619.34651762682711</v>
      </c>
      <c r="J31" s="209">
        <v>588.47807394668951</v>
      </c>
      <c r="K31" s="209">
        <v>524.33361994840925</v>
      </c>
      <c r="L31" s="209">
        <v>547.89337919174545</v>
      </c>
      <c r="M31" s="209">
        <v>552.36457437661215</v>
      </c>
      <c r="N31" s="209">
        <v>542.21840068787617</v>
      </c>
      <c r="O31" s="209">
        <v>531.90025795356837</v>
      </c>
      <c r="P31" s="209">
        <v>544.96990541702485</v>
      </c>
      <c r="Q31" s="209">
        <v>548.49862424763535</v>
      </c>
      <c r="R31" s="209">
        <v>576.4137575236457</v>
      </c>
      <c r="S31" s="209">
        <v>585.25889939810827</v>
      </c>
      <c r="T31" s="209">
        <v>584.44625967325874</v>
      </c>
      <c r="U31" s="209">
        <v>580.25537403267413</v>
      </c>
      <c r="V31" s="209">
        <v>578.85081685296643</v>
      </c>
      <c r="W31" s="209">
        <v>561.70232158211513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3812.2896351590562</v>
      </c>
      <c r="C33" s="205">
        <f>FBT_emi!C5</f>
        <v>3628.9007459990171</v>
      </c>
      <c r="D33" s="205">
        <f>FBT_emi!D5</f>
        <v>3745.9078228786639</v>
      </c>
      <c r="E33" s="205">
        <f>FBT_emi!E5</f>
        <v>3581.2530583189241</v>
      </c>
      <c r="F33" s="205">
        <f>FBT_emi!F5</f>
        <v>3509.246557078985</v>
      </c>
      <c r="G33" s="205">
        <f>FBT_emi!G5</f>
        <v>3424.5715784382051</v>
      </c>
      <c r="H33" s="205">
        <f>FBT_emi!H5</f>
        <v>3348.6078405580042</v>
      </c>
      <c r="I33" s="205">
        <f>FBT_emi!I5</f>
        <v>3365.0013614389072</v>
      </c>
      <c r="J33" s="205">
        <f>FBT_emi!J5</f>
        <v>3166.5856575588491</v>
      </c>
      <c r="K33" s="205">
        <f>FBT_emi!K5</f>
        <v>2737.1242781985052</v>
      </c>
      <c r="L33" s="205">
        <f>FBT_emi!L5</f>
        <v>2902.1085169190651</v>
      </c>
      <c r="M33" s="205">
        <f>FBT_emi!M5</f>
        <v>3142.4730213582402</v>
      </c>
      <c r="N33" s="205">
        <f>FBT_emi!N5</f>
        <v>3046.0897918787932</v>
      </c>
      <c r="O33" s="205">
        <f>FBT_emi!O5</f>
        <v>2935.889943838748</v>
      </c>
      <c r="P33" s="205">
        <f>FBT_emi!P5</f>
        <v>3147.3720572378879</v>
      </c>
      <c r="Q33" s="205">
        <f>FBT_emi!Q5</f>
        <v>3029.6246439585689</v>
      </c>
      <c r="R33" s="205">
        <f>FBT_emi!R5</f>
        <v>3059.323694998172</v>
      </c>
      <c r="S33" s="205">
        <f>FBT_emi!S5</f>
        <v>3047.7021188383701</v>
      </c>
      <c r="T33" s="205">
        <f>FBT_emi!T5</f>
        <v>3111.7355449187762</v>
      </c>
      <c r="U33" s="205">
        <f>FBT_emi!U5</f>
        <v>3202.2680968780078</v>
      </c>
      <c r="V33" s="205">
        <f>FBT_emi!V5</f>
        <v>3126.7650563985098</v>
      </c>
      <c r="W33" s="205">
        <f>FBT_emi!W5</f>
        <v>3192.1857500386918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181.14176880955293</v>
      </c>
      <c r="C35" s="286">
        <f t="shared" si="5"/>
        <v>173.73219254006827</v>
      </c>
      <c r="D35" s="286">
        <f t="shared" si="5"/>
        <v>174.65837205141605</v>
      </c>
      <c r="E35" s="286">
        <f t="shared" si="5"/>
        <v>166.87223489284082</v>
      </c>
      <c r="F35" s="286">
        <f t="shared" si="5"/>
        <v>163.50622518444629</v>
      </c>
      <c r="G35" s="286">
        <f t="shared" si="5"/>
        <v>159.41460642719767</v>
      </c>
      <c r="H35" s="286">
        <f t="shared" si="5"/>
        <v>175.61879516264742</v>
      </c>
      <c r="I35" s="286">
        <f t="shared" si="5"/>
        <v>174.05625971576617</v>
      </c>
      <c r="J35" s="286">
        <f t="shared" si="5"/>
        <v>176.48549990333996</v>
      </c>
      <c r="K35" s="286">
        <f t="shared" si="5"/>
        <v>146.52936311024024</v>
      </c>
      <c r="L35" s="286">
        <f t="shared" si="5"/>
        <v>160.44163677939983</v>
      </c>
      <c r="M35" s="286">
        <f t="shared" si="5"/>
        <v>162.33930277961014</v>
      </c>
      <c r="N35" s="286">
        <f t="shared" si="5"/>
        <v>143.12405091399768</v>
      </c>
      <c r="O35" s="286">
        <f t="shared" si="5"/>
        <v>138.06212079718816</v>
      </c>
      <c r="P35" s="286">
        <f t="shared" si="5"/>
        <v>138.66833984603042</v>
      </c>
      <c r="Q35" s="286">
        <f t="shared" si="5"/>
        <v>134.33053636552316</v>
      </c>
      <c r="R35" s="286">
        <f t="shared" si="5"/>
        <v>130.32637151773733</v>
      </c>
      <c r="S35" s="286">
        <f t="shared" si="5"/>
        <v>128.47862501638934</v>
      </c>
      <c r="T35" s="286">
        <f t="shared" si="5"/>
        <v>131.20536172704377</v>
      </c>
      <c r="U35" s="286">
        <f t="shared" si="5"/>
        <v>127.766101256933</v>
      </c>
      <c r="V35" s="286">
        <f t="shared" si="5"/>
        <v>123.503907853957</v>
      </c>
      <c r="W35" s="286">
        <f t="shared" si="5"/>
        <v>123.84675180313373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131.72035485426713</v>
      </c>
      <c r="C36" s="346">
        <f t="shared" si="6"/>
        <v>132.34820639613682</v>
      </c>
      <c r="D36" s="346">
        <f t="shared" si="6"/>
        <v>134.73373251597127</v>
      </c>
      <c r="E36" s="346">
        <f t="shared" si="6"/>
        <v>135.57751785122883</v>
      </c>
      <c r="F36" s="346">
        <f t="shared" si="6"/>
        <v>133.02735034434656</v>
      </c>
      <c r="G36" s="346">
        <f t="shared" si="6"/>
        <v>128.34525323083119</v>
      </c>
      <c r="H36" s="346">
        <f t="shared" si="6"/>
        <v>123.50731403339451</v>
      </c>
      <c r="I36" s="346">
        <f t="shared" si="6"/>
        <v>122.96907071933948</v>
      </c>
      <c r="J36" s="346">
        <f t="shared" si="6"/>
        <v>122.42142842531692</v>
      </c>
      <c r="K36" s="346">
        <f t="shared" si="6"/>
        <v>117.70082574774823</v>
      </c>
      <c r="L36" s="346">
        <f t="shared" si="6"/>
        <v>120.69507732794618</v>
      </c>
      <c r="M36" s="346">
        <f t="shared" si="6"/>
        <v>120.2204650256504</v>
      </c>
      <c r="N36" s="346">
        <f t="shared" si="6"/>
        <v>121.12449855869653</v>
      </c>
      <c r="O36" s="346">
        <f t="shared" si="6"/>
        <v>119.04107083791186</v>
      </c>
      <c r="P36" s="346">
        <f t="shared" si="6"/>
        <v>117.45295381773016</v>
      </c>
      <c r="Q36" s="346">
        <f t="shared" si="6"/>
        <v>115.4360663902896</v>
      </c>
      <c r="R36" s="346">
        <f t="shared" si="6"/>
        <v>116.98693683766247</v>
      </c>
      <c r="S36" s="346">
        <f t="shared" si="6"/>
        <v>117.23636786090441</v>
      </c>
      <c r="T36" s="346">
        <f t="shared" si="6"/>
        <v>118.42965025500141</v>
      </c>
      <c r="U36" s="346">
        <f t="shared" si="6"/>
        <v>115.68138546140531</v>
      </c>
      <c r="V36" s="346">
        <f t="shared" si="6"/>
        <v>117.22826197195216</v>
      </c>
      <c r="W36" s="346">
        <f t="shared" si="6"/>
        <v>125.739169703697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63.974879185234215</v>
      </c>
      <c r="C37" s="346">
        <f>IF(FBT_ued!C$5=0,"",FBT_ued!C$5/C$5*1000)</f>
        <v>64.511574943044053</v>
      </c>
      <c r="D37" s="346">
        <f>IF(FBT_ued!D$5=0,"",FBT_ued!D$5/D$5*1000)</f>
        <v>65.595296076028333</v>
      </c>
      <c r="E37" s="346">
        <f>IF(FBT_ued!E$5=0,"",FBT_ued!E$5/E$5*1000)</f>
        <v>66.076810284240537</v>
      </c>
      <c r="F37" s="346">
        <f>IF(FBT_ued!F$5=0,"",FBT_ued!F$5/F$5*1000)</f>
        <v>64.887813880720159</v>
      </c>
      <c r="G37" s="346">
        <f>IF(FBT_ued!G$5=0,"",FBT_ued!G$5/G$5*1000)</f>
        <v>62.656924157523747</v>
      </c>
      <c r="H37" s="346">
        <f>IF(FBT_ued!H$5=0,"",FBT_ued!H$5/H$5*1000)</f>
        <v>60.434145070644647</v>
      </c>
      <c r="I37" s="346">
        <f>IF(FBT_ued!I$5=0,"",FBT_ued!I$5/I$5*1000)</f>
        <v>60.220585161038095</v>
      </c>
      <c r="J37" s="346">
        <f>IF(FBT_ued!J$5=0,"",FBT_ued!J$5/J$5*1000)</f>
        <v>60.017258306005957</v>
      </c>
      <c r="K37" s="346">
        <f>IF(FBT_ued!K$5=0,"",FBT_ued!K$5/K$5*1000)</f>
        <v>57.7704409004957</v>
      </c>
      <c r="L37" s="346">
        <f>IF(FBT_ued!L$5=0,"",FBT_ued!L$5/L$5*1000)</f>
        <v>59.204638825837407</v>
      </c>
      <c r="M37" s="346">
        <f>IF(FBT_ued!M$5=0,"",FBT_ued!M$5/M$5*1000)</f>
        <v>58.854680856139147</v>
      </c>
      <c r="N37" s="346">
        <f>IF(FBT_ued!N$5=0,"",FBT_ued!N$5/N$5*1000)</f>
        <v>59.321846303794885</v>
      </c>
      <c r="O37" s="346">
        <f>IF(FBT_ued!O$5=0,"",FBT_ued!O$5/O$5*1000)</f>
        <v>58.345302014694639</v>
      </c>
      <c r="P37" s="346">
        <f>IF(FBT_ued!P$5=0,"",FBT_ued!P$5/P$5*1000)</f>
        <v>57.449431491936437</v>
      </c>
      <c r="Q37" s="346">
        <f>IF(FBT_ued!Q$5=0,"",FBT_ued!Q$5/Q$5*1000)</f>
        <v>56.566173835298947</v>
      </c>
      <c r="R37" s="346">
        <f>IF(FBT_ued!R$5=0,"",FBT_ued!R$5/R$5*1000)</f>
        <v>57.427785133143281</v>
      </c>
      <c r="S37" s="346">
        <f>IF(FBT_ued!S$5=0,"",FBT_ued!S$5/S$5*1000)</f>
        <v>57.564241707711375</v>
      </c>
      <c r="T37" s="346">
        <f>IF(FBT_ued!T$5=0,"",FBT_ued!T$5/T$5*1000)</f>
        <v>58.000027942331648</v>
      </c>
      <c r="U37" s="346">
        <f>IF(FBT_ued!U$5=0,"",FBT_ued!U$5/U$5*1000)</f>
        <v>56.669589894810471</v>
      </c>
      <c r="V37" s="346">
        <f>IF(FBT_ued!V$5=0,"",FBT_ued!V$5/V$5*1000)</f>
        <v>57.509855264424822</v>
      </c>
      <c r="W37" s="346">
        <f>IF(FBT_ued!W$5=0,"",FBT_ued!W$5/W$5*1000)</f>
        <v>61.587944757970547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1.6138725653742776</v>
      </c>
      <c r="C38" s="347">
        <f t="shared" si="7"/>
        <v>1.5661042764158519</v>
      </c>
      <c r="D38" s="347">
        <f t="shared" si="7"/>
        <v>1.5970356543528366</v>
      </c>
      <c r="E38" s="347">
        <f t="shared" si="7"/>
        <v>1.5839420448065771</v>
      </c>
      <c r="F38" s="347">
        <f t="shared" si="7"/>
        <v>1.5731905774645305</v>
      </c>
      <c r="G38" s="347">
        <f t="shared" si="7"/>
        <v>1.5638067119706407</v>
      </c>
      <c r="H38" s="347">
        <f t="shared" si="7"/>
        <v>1.5624892098542915</v>
      </c>
      <c r="I38" s="347">
        <f t="shared" si="7"/>
        <v>1.5692797760835906</v>
      </c>
      <c r="J38" s="347">
        <f t="shared" si="7"/>
        <v>1.5431653547117898</v>
      </c>
      <c r="K38" s="347">
        <f t="shared" si="7"/>
        <v>1.5337915850384964</v>
      </c>
      <c r="L38" s="347">
        <f t="shared" si="7"/>
        <v>1.5309546916709535</v>
      </c>
      <c r="M38" s="347">
        <f t="shared" si="7"/>
        <v>1.5814480006475318</v>
      </c>
      <c r="N38" s="347">
        <f t="shared" si="7"/>
        <v>1.6019561831211271</v>
      </c>
      <c r="O38" s="347">
        <f t="shared" si="7"/>
        <v>1.5660349082100127</v>
      </c>
      <c r="P38" s="347">
        <f t="shared" si="7"/>
        <v>1.5805669991895346</v>
      </c>
      <c r="Q38" s="347">
        <f t="shared" si="7"/>
        <v>1.5554142510775983</v>
      </c>
      <c r="R38" s="347">
        <f t="shared" si="7"/>
        <v>1.5513568324718479</v>
      </c>
      <c r="S38" s="347">
        <f t="shared" si="7"/>
        <v>1.5315026468046176</v>
      </c>
      <c r="T38" s="347">
        <f t="shared" si="7"/>
        <v>1.5189338446578775</v>
      </c>
      <c r="U38" s="347">
        <f t="shared" si="7"/>
        <v>1.6059998967073041</v>
      </c>
      <c r="V38" s="347">
        <f t="shared" si="7"/>
        <v>1.5908465167212669</v>
      </c>
      <c r="W38" s="347">
        <f t="shared" si="7"/>
        <v>1.6171753208367428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NL: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2362.1999140154771</v>
      </c>
      <c r="C5" s="225">
        <v>2317.151418744626</v>
      </c>
      <c r="D5" s="225">
        <v>2345.5380051590719</v>
      </c>
      <c r="E5" s="225">
        <v>2260.974806534824</v>
      </c>
      <c r="F5" s="225">
        <v>2230.6557179707652</v>
      </c>
      <c r="G5" s="225">
        <v>2189.8944110060188</v>
      </c>
      <c r="H5" s="225">
        <v>2143.1238177128112</v>
      </c>
      <c r="I5" s="225">
        <v>2144.29664660361</v>
      </c>
      <c r="J5" s="225">
        <v>2052.006706792778</v>
      </c>
      <c r="K5" s="225">
        <v>1784.5477214101461</v>
      </c>
      <c r="L5" s="225">
        <v>1895.620120378331</v>
      </c>
      <c r="M5" s="225">
        <v>1987.085898538262</v>
      </c>
      <c r="N5" s="225">
        <v>1901.4813413585559</v>
      </c>
      <c r="O5" s="225">
        <v>1874.728288907997</v>
      </c>
      <c r="P5" s="225">
        <v>1991.2930352536539</v>
      </c>
      <c r="Q5" s="225">
        <v>1947.7927773000861</v>
      </c>
      <c r="R5" s="225">
        <v>1972.0309544282029</v>
      </c>
      <c r="S5" s="225">
        <v>1990.00773860705</v>
      </c>
      <c r="T5" s="225">
        <v>2048.6313843508169</v>
      </c>
      <c r="U5" s="225">
        <v>1993.940412725708</v>
      </c>
      <c r="V5" s="225">
        <v>1965.472484952709</v>
      </c>
      <c r="W5" s="225">
        <v>1973.926827171108</v>
      </c>
      <c r="DA5" s="89" t="s">
        <v>2120</v>
      </c>
    </row>
    <row r="6" spans="1:105" ht="12" customHeight="1" x14ac:dyDescent="0.25">
      <c r="A6" s="55" t="s">
        <v>92</v>
      </c>
      <c r="B6" s="261">
        <v>28.010224527820171</v>
      </c>
      <c r="C6" s="261">
        <v>29.48537961720503</v>
      </c>
      <c r="D6" s="261">
        <v>29.14589890913804</v>
      </c>
      <c r="E6" s="261">
        <v>28.586159871756362</v>
      </c>
      <c r="F6" s="261">
        <v>28.305218654103879</v>
      </c>
      <c r="G6" s="261">
        <v>28.322134856494859</v>
      </c>
      <c r="H6" s="261">
        <v>29.338457289173739</v>
      </c>
      <c r="I6" s="261">
        <v>30.414851983512381</v>
      </c>
      <c r="J6" s="261">
        <v>28.923614939546031</v>
      </c>
      <c r="K6" s="261">
        <v>25.637148937645922</v>
      </c>
      <c r="L6" s="261">
        <v>26.876303306386379</v>
      </c>
      <c r="M6" s="261">
        <v>27.367405551831379</v>
      </c>
      <c r="N6" s="261">
        <v>26.75809136666933</v>
      </c>
      <c r="O6" s="261">
        <v>26.24474415125643</v>
      </c>
      <c r="P6" s="261">
        <v>27.07528304894106</v>
      </c>
      <c r="Q6" s="261">
        <v>27.076501821069531</v>
      </c>
      <c r="R6" s="261">
        <v>28.251852092458559</v>
      </c>
      <c r="S6" s="261">
        <v>28.614077335792391</v>
      </c>
      <c r="T6" s="261">
        <v>28.811957547775961</v>
      </c>
      <c r="U6" s="261">
        <v>28.624924640512809</v>
      </c>
      <c r="V6" s="261">
        <v>28.46659421948846</v>
      </c>
      <c r="W6" s="261">
        <v>27.821748256405598</v>
      </c>
      <c r="DA6" s="67" t="s">
        <v>2139</v>
      </c>
    </row>
    <row r="7" spans="1:105" ht="12" customHeight="1" x14ac:dyDescent="0.25">
      <c r="A7" s="202" t="s">
        <v>93</v>
      </c>
      <c r="B7" s="226">
        <v>32.678595282456861</v>
      </c>
      <c r="C7" s="226">
        <v>34.399609553405867</v>
      </c>
      <c r="D7" s="226">
        <v>34.003548727327711</v>
      </c>
      <c r="E7" s="226">
        <v>33.35051985038244</v>
      </c>
      <c r="F7" s="226">
        <v>33.022755096454532</v>
      </c>
      <c r="G7" s="226">
        <v>33.042490665910677</v>
      </c>
      <c r="H7" s="226">
        <v>34.228200170702692</v>
      </c>
      <c r="I7" s="226">
        <v>35.483993980764453</v>
      </c>
      <c r="J7" s="226">
        <v>33.744217429470382</v>
      </c>
      <c r="K7" s="226">
        <v>29.91000709392025</v>
      </c>
      <c r="L7" s="226">
        <v>31.35568719078411</v>
      </c>
      <c r="M7" s="226">
        <v>31.928639810469939</v>
      </c>
      <c r="N7" s="226">
        <v>31.217773261114221</v>
      </c>
      <c r="O7" s="226">
        <v>30.618868176465838</v>
      </c>
      <c r="P7" s="226">
        <v>31.58783022376457</v>
      </c>
      <c r="Q7" s="226">
        <v>31.58925212458114</v>
      </c>
      <c r="R7" s="226">
        <v>32.960494107868321</v>
      </c>
      <c r="S7" s="226">
        <v>33.383090225091117</v>
      </c>
      <c r="T7" s="226">
        <v>33.6139504724053</v>
      </c>
      <c r="U7" s="226">
        <v>33.395745413931607</v>
      </c>
      <c r="V7" s="226">
        <v>33.211026589403197</v>
      </c>
      <c r="W7" s="226">
        <v>32.45870629913987</v>
      </c>
      <c r="DA7" s="174" t="s">
        <v>2140</v>
      </c>
    </row>
    <row r="8" spans="1:105" ht="12" customHeight="1" x14ac:dyDescent="0.25">
      <c r="A8" s="202" t="s">
        <v>94</v>
      </c>
      <c r="B8" s="226">
        <v>74.693932074187089</v>
      </c>
      <c r="C8" s="226">
        <v>78.627678979213428</v>
      </c>
      <c r="D8" s="226">
        <v>77.722397091034765</v>
      </c>
      <c r="E8" s="226">
        <v>76.229759658016974</v>
      </c>
      <c r="F8" s="226">
        <v>75.480583077610376</v>
      </c>
      <c r="G8" s="226">
        <v>75.525692950652996</v>
      </c>
      <c r="H8" s="226">
        <v>78.23588610446329</v>
      </c>
      <c r="I8" s="226">
        <v>81.106271956033027</v>
      </c>
      <c r="J8" s="226">
        <v>77.129639838789444</v>
      </c>
      <c r="K8" s="226">
        <v>68.36573050038912</v>
      </c>
      <c r="L8" s="226">
        <v>71.67014215036366</v>
      </c>
      <c r="M8" s="226">
        <v>72.979748138217005</v>
      </c>
      <c r="N8" s="226">
        <v>71.354910311118218</v>
      </c>
      <c r="O8" s="226">
        <v>69.985984403350514</v>
      </c>
      <c r="P8" s="226">
        <v>72.20075479717616</v>
      </c>
      <c r="Q8" s="226">
        <v>72.204004856185449</v>
      </c>
      <c r="R8" s="226">
        <v>75.338272246556159</v>
      </c>
      <c r="S8" s="226">
        <v>76.304206228779705</v>
      </c>
      <c r="T8" s="226">
        <v>76.831886794069234</v>
      </c>
      <c r="U8" s="226">
        <v>76.33313237470081</v>
      </c>
      <c r="V8" s="226">
        <v>75.910917918635903</v>
      </c>
      <c r="W8" s="226">
        <v>74.191328683748281</v>
      </c>
      <c r="DA8" s="174" t="s">
        <v>2141</v>
      </c>
    </row>
    <row r="9" spans="1:105" ht="12" customHeight="1" x14ac:dyDescent="0.25">
      <c r="A9" s="202" t="s">
        <v>95</v>
      </c>
      <c r="B9" s="226">
        <v>56.020449055640327</v>
      </c>
      <c r="C9" s="226">
        <v>58.97075923441006</v>
      </c>
      <c r="D9" s="226">
        <v>58.291797818276073</v>
      </c>
      <c r="E9" s="226">
        <v>57.172319743512723</v>
      </c>
      <c r="F9" s="226">
        <v>56.610437308207757</v>
      </c>
      <c r="G9" s="226">
        <v>56.644269712989733</v>
      </c>
      <c r="H9" s="226">
        <v>58.676914578347478</v>
      </c>
      <c r="I9" s="226">
        <v>60.829703967024763</v>
      </c>
      <c r="J9" s="226">
        <v>57.847229879092048</v>
      </c>
      <c r="K9" s="226">
        <v>51.274297875291843</v>
      </c>
      <c r="L9" s="226">
        <v>53.752606612772752</v>
      </c>
      <c r="M9" s="226">
        <v>54.734811103662757</v>
      </c>
      <c r="N9" s="226">
        <v>53.516182733338667</v>
      </c>
      <c r="O9" s="226">
        <v>52.489488302512861</v>
      </c>
      <c r="P9" s="226">
        <v>54.150566097882127</v>
      </c>
      <c r="Q9" s="226">
        <v>54.153003642139069</v>
      </c>
      <c r="R9" s="226">
        <v>56.503704184917119</v>
      </c>
      <c r="S9" s="226">
        <v>57.228154671584782</v>
      </c>
      <c r="T9" s="226">
        <v>57.623915095551929</v>
      </c>
      <c r="U9" s="226">
        <v>57.249849281025611</v>
      </c>
      <c r="V9" s="226">
        <v>56.933188438976927</v>
      </c>
      <c r="W9" s="226">
        <v>55.643496512811197</v>
      </c>
      <c r="DA9" s="174" t="s">
        <v>2142</v>
      </c>
    </row>
    <row r="10" spans="1:105" ht="12" customHeight="1" x14ac:dyDescent="0.25">
      <c r="A10" s="56" t="s">
        <v>96</v>
      </c>
      <c r="B10" s="262">
        <v>47.5959827668405</v>
      </c>
      <c r="C10" s="262">
        <v>46.199787222500369</v>
      </c>
      <c r="D10" s="262">
        <v>46.987461522513748</v>
      </c>
      <c r="E10" s="262">
        <v>45.217303410312979</v>
      </c>
      <c r="F10" s="262">
        <v>44.598619494693203</v>
      </c>
      <c r="G10" s="262">
        <v>43.67410656816633</v>
      </c>
      <c r="H10" s="262">
        <v>42.623313285790992</v>
      </c>
      <c r="I10" s="262">
        <v>42.605570238507362</v>
      </c>
      <c r="J10" s="262">
        <v>40.752952907578717</v>
      </c>
      <c r="K10" s="262">
        <v>35.432456553005252</v>
      </c>
      <c r="L10" s="262">
        <v>37.629457799526541</v>
      </c>
      <c r="M10" s="262">
        <v>39.578130782921953</v>
      </c>
      <c r="N10" s="262">
        <v>37.8924428551787</v>
      </c>
      <c r="O10" s="262">
        <v>37.316407552122158</v>
      </c>
      <c r="P10" s="262">
        <v>39.669300523727443</v>
      </c>
      <c r="Q10" s="262">
        <v>38.732129020621443</v>
      </c>
      <c r="R10" s="262">
        <v>39.21337515455771</v>
      </c>
      <c r="S10" s="262">
        <v>39.518503701794828</v>
      </c>
      <c r="T10" s="262">
        <v>40.784924722525659</v>
      </c>
      <c r="U10" s="262">
        <v>39.885408446797229</v>
      </c>
      <c r="V10" s="262">
        <v>39.282612973912997</v>
      </c>
      <c r="W10" s="262">
        <v>39.492261733563879</v>
      </c>
      <c r="DA10" s="68" t="s">
        <v>2143</v>
      </c>
    </row>
    <row r="11" spans="1:105" ht="12" customHeight="1" x14ac:dyDescent="0.25">
      <c r="A11" s="37" t="s">
        <v>160</v>
      </c>
      <c r="B11" s="228">
        <v>0.32139314761268623</v>
      </c>
      <c r="C11" s="228">
        <v>0.33749073517911748</v>
      </c>
      <c r="D11" s="228">
        <v>0.10426561685571251</v>
      </c>
      <c r="E11" s="228">
        <v>2.575059384230044E-2</v>
      </c>
      <c r="F11" s="228">
        <v>2.560664727711482E-2</v>
      </c>
      <c r="G11" s="228">
        <v>0.27898980788303479</v>
      </c>
      <c r="H11" s="228">
        <v>0.48418161678002769</v>
      </c>
      <c r="I11" s="228">
        <v>0.33088797689463828</v>
      </c>
      <c r="J11" s="228">
        <v>7.1379227145831128E-2</v>
      </c>
      <c r="K11" s="228">
        <v>2.3398055486431962E-2</v>
      </c>
      <c r="L11" s="228">
        <v>0</v>
      </c>
      <c r="M11" s="228">
        <v>4.7845826753187402E-2</v>
      </c>
      <c r="N11" s="228">
        <v>0.21017854302758371</v>
      </c>
      <c r="O11" s="228">
        <v>2.358352793215002E-2</v>
      </c>
      <c r="P11" s="228">
        <v>9.6998698389431245E-2</v>
      </c>
      <c r="Q11" s="228">
        <v>0.22537404938715319</v>
      </c>
      <c r="R11" s="228">
        <v>0.11994994246234859</v>
      </c>
      <c r="S11" s="228">
        <v>7.4941908485127232E-3</v>
      </c>
      <c r="T11" s="228">
        <v>0.8879774725384566</v>
      </c>
      <c r="U11" s="228">
        <v>0.65835108156930555</v>
      </c>
      <c r="V11" s="228">
        <v>0.47175968696114728</v>
      </c>
      <c r="W11" s="228">
        <v>0.28345833272239379</v>
      </c>
      <c r="DA11" s="69" t="s">
        <v>2144</v>
      </c>
    </row>
    <row r="12" spans="1:105" ht="12" customHeight="1" x14ac:dyDescent="0.25">
      <c r="A12" s="37" t="s">
        <v>162</v>
      </c>
      <c r="B12" s="228">
        <v>39.738179356013923</v>
      </c>
      <c r="C12" s="228">
        <v>36.465837551688438</v>
      </c>
      <c r="D12" s="228">
        <v>38.200373062093909</v>
      </c>
      <c r="E12" s="228">
        <v>36.36297935758509</v>
      </c>
      <c r="F12" s="228">
        <v>35.787755793896103</v>
      </c>
      <c r="G12" s="228">
        <v>34.190799133273593</v>
      </c>
      <c r="H12" s="228">
        <v>31.44191942901443</v>
      </c>
      <c r="I12" s="228">
        <v>30.254881515418969</v>
      </c>
      <c r="J12" s="228">
        <v>29.390089709761611</v>
      </c>
      <c r="K12" s="228">
        <v>24.979309278842571</v>
      </c>
      <c r="L12" s="228">
        <v>26.96340529423448</v>
      </c>
      <c r="M12" s="228">
        <v>29.564397709559</v>
      </c>
      <c r="N12" s="228">
        <v>27.5834520820483</v>
      </c>
      <c r="O12" s="228">
        <v>27.402523679246801</v>
      </c>
      <c r="P12" s="228">
        <v>29.937560411334839</v>
      </c>
      <c r="Q12" s="228">
        <v>28.356921136779778</v>
      </c>
      <c r="R12" s="228">
        <v>27.85888921883598</v>
      </c>
      <c r="S12" s="228">
        <v>27.87595900379339</v>
      </c>
      <c r="T12" s="228">
        <v>28.966465214722291</v>
      </c>
      <c r="U12" s="228">
        <v>28.432208769423351</v>
      </c>
      <c r="V12" s="228">
        <v>27.822183698958082</v>
      </c>
      <c r="W12" s="228">
        <v>29.08925638607467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7.5364102632138854</v>
      </c>
      <c r="C15" s="228">
        <v>9.3964589356328094</v>
      </c>
      <c r="D15" s="228">
        <v>8.6828228435641357</v>
      </c>
      <c r="E15" s="228">
        <v>8.828573458885586</v>
      </c>
      <c r="F15" s="228">
        <v>8.7852570535199934</v>
      </c>
      <c r="G15" s="228">
        <v>9.2043176270097096</v>
      </c>
      <c r="H15" s="228">
        <v>10.69721223999653</v>
      </c>
      <c r="I15" s="228">
        <v>12.01980074619375</v>
      </c>
      <c r="J15" s="228">
        <v>11.29148397067128</v>
      </c>
      <c r="K15" s="228">
        <v>10.42974921867626</v>
      </c>
      <c r="L15" s="228">
        <v>10.666052505292059</v>
      </c>
      <c r="M15" s="228">
        <v>9.9658872466097641</v>
      </c>
      <c r="N15" s="228">
        <v>10.098812230102819</v>
      </c>
      <c r="O15" s="228">
        <v>9.8903003449432063</v>
      </c>
      <c r="P15" s="228">
        <v>9.6347414140031606</v>
      </c>
      <c r="Q15" s="228">
        <v>10.149833834454499</v>
      </c>
      <c r="R15" s="228">
        <v>11.23453599325938</v>
      </c>
      <c r="S15" s="228">
        <v>11.63505050715294</v>
      </c>
      <c r="T15" s="228">
        <v>10.930482035264911</v>
      </c>
      <c r="U15" s="228">
        <v>10.79484859580457</v>
      </c>
      <c r="V15" s="228">
        <v>10.98866958799378</v>
      </c>
      <c r="W15" s="228">
        <v>10.11954701476682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145.21739988053645</v>
      </c>
      <c r="C16" s="263">
        <f t="shared" si="0"/>
        <v>141.13513231879145</v>
      </c>
      <c r="D16" s="263">
        <f t="shared" si="0"/>
        <v>143.46974083790113</v>
      </c>
      <c r="E16" s="263">
        <f t="shared" si="0"/>
        <v>138.09557363451276</v>
      </c>
      <c r="F16" s="263">
        <f t="shared" si="0"/>
        <v>136.16619769580217</v>
      </c>
      <c r="G16" s="263">
        <f t="shared" si="0"/>
        <v>133.38510244611851</v>
      </c>
      <c r="H16" s="263">
        <f t="shared" si="0"/>
        <v>130.31116388668443</v>
      </c>
      <c r="I16" s="263">
        <f t="shared" si="0"/>
        <v>130.3808946999182</v>
      </c>
      <c r="J16" s="263">
        <f t="shared" si="0"/>
        <v>124.6671025725523</v>
      </c>
      <c r="K16" s="263">
        <f t="shared" si="0"/>
        <v>108.4164574237417</v>
      </c>
      <c r="L16" s="263">
        <f t="shared" si="0"/>
        <v>115.12577632667961</v>
      </c>
      <c r="M16" s="263">
        <f t="shared" si="0"/>
        <v>121.01103915135239</v>
      </c>
      <c r="N16" s="263">
        <f t="shared" si="0"/>
        <v>115.90356301113496</v>
      </c>
      <c r="O16" s="263">
        <f t="shared" si="0"/>
        <v>114.11761299730696</v>
      </c>
      <c r="P16" s="263">
        <f t="shared" si="0"/>
        <v>121.27499806570853</v>
      </c>
      <c r="Q16" s="263">
        <f t="shared" si="0"/>
        <v>118.42771208199673</v>
      </c>
      <c r="R16" s="263">
        <f t="shared" si="0"/>
        <v>119.9561888553836</v>
      </c>
      <c r="S16" s="263">
        <f t="shared" si="0"/>
        <v>120.91400109545013</v>
      </c>
      <c r="T16" s="263">
        <f t="shared" si="0"/>
        <v>124.72762903126026</v>
      </c>
      <c r="U16" s="263">
        <f t="shared" si="0"/>
        <v>122.00051415919638</v>
      </c>
      <c r="V16" s="263">
        <f t="shared" si="0"/>
        <v>120.16155730526603</v>
      </c>
      <c r="W16" s="263">
        <f t="shared" si="0"/>
        <v>120.75188543876531</v>
      </c>
      <c r="DA16" s="70"/>
    </row>
    <row r="17" spans="1:105" ht="12" customHeight="1" x14ac:dyDescent="0.25">
      <c r="A17" s="60" t="s">
        <v>2150</v>
      </c>
      <c r="B17" s="331">
        <v>120.70140574251489</v>
      </c>
      <c r="C17" s="331">
        <v>111.048555462886</v>
      </c>
      <c r="D17" s="331">
        <v>115.4858964913481</v>
      </c>
      <c r="E17" s="331">
        <v>109.71299301657371</v>
      </c>
      <c r="F17" s="331">
        <v>107.8153814332004</v>
      </c>
      <c r="G17" s="331">
        <v>103.7846233070358</v>
      </c>
      <c r="H17" s="331">
        <v>96.279796329780709</v>
      </c>
      <c r="I17" s="331">
        <v>92.686987692155341</v>
      </c>
      <c r="J17" s="331">
        <v>89.019302569087742</v>
      </c>
      <c r="K17" s="331">
        <v>75.564339352915525</v>
      </c>
      <c r="L17" s="331">
        <v>81.512541757363309</v>
      </c>
      <c r="M17" s="331">
        <v>89.317359977385777</v>
      </c>
      <c r="N17" s="331">
        <v>83.935342847279188</v>
      </c>
      <c r="O17" s="331">
        <v>82.708722938086822</v>
      </c>
      <c r="P17" s="331">
        <v>90.614477063922124</v>
      </c>
      <c r="Q17" s="331">
        <v>86.135158888431292</v>
      </c>
      <c r="R17" s="331">
        <v>84.373763271883945</v>
      </c>
      <c r="S17" s="331">
        <v>84.221744900431617</v>
      </c>
      <c r="T17" s="331">
        <v>90.004332555006215</v>
      </c>
      <c r="U17" s="331">
        <v>87.683863795977544</v>
      </c>
      <c r="V17" s="331">
        <v>85.188486782956716</v>
      </c>
      <c r="W17" s="331">
        <v>88.434185026451885</v>
      </c>
      <c r="DA17" s="72" t="s">
        <v>2151</v>
      </c>
    </row>
    <row r="18" spans="1:105" ht="12" customHeight="1" x14ac:dyDescent="0.25">
      <c r="A18" s="59" t="s">
        <v>30</v>
      </c>
      <c r="B18" s="232">
        <v>1.989081162992054</v>
      </c>
      <c r="C18" s="232">
        <v>1.9233318364576879</v>
      </c>
      <c r="D18" s="232">
        <v>2.0947743238297609</v>
      </c>
      <c r="E18" s="232">
        <v>1.4860183634314861</v>
      </c>
      <c r="F18" s="232">
        <v>0.9541640895773934</v>
      </c>
      <c r="G18" s="232">
        <v>1.049965399092875</v>
      </c>
      <c r="H18" s="232">
        <v>1.6473717064533</v>
      </c>
      <c r="I18" s="232">
        <v>2.8945147754309319</v>
      </c>
      <c r="J18" s="232">
        <v>1.9018078526290081</v>
      </c>
      <c r="K18" s="232">
        <v>1.726318251055742</v>
      </c>
      <c r="L18" s="232">
        <v>1.7499168599282739</v>
      </c>
      <c r="M18" s="232">
        <v>1.573635477484927</v>
      </c>
      <c r="N18" s="232">
        <v>1.77101248694016</v>
      </c>
      <c r="O18" s="232">
        <v>1.358277810887637</v>
      </c>
      <c r="P18" s="232">
        <v>1.7112113561769939</v>
      </c>
      <c r="Q18" s="232">
        <v>1.2595950280732591</v>
      </c>
      <c r="R18" s="232">
        <v>1.3369758319899161</v>
      </c>
      <c r="S18" s="232">
        <v>1.709048919674931</v>
      </c>
      <c r="T18" s="232">
        <v>1.4209289892602279</v>
      </c>
      <c r="U18" s="232">
        <v>1.3460580653253511</v>
      </c>
      <c r="V18" s="232">
        <v>0.97324638607059644</v>
      </c>
      <c r="W18" s="232">
        <v>1.063940161076659</v>
      </c>
      <c r="DA18" s="71" t="s">
        <v>2152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7.5217445133387822E-2</v>
      </c>
      <c r="K19" s="232">
        <v>0</v>
      </c>
      <c r="L19" s="232">
        <v>0.22493897165692339</v>
      </c>
      <c r="M19" s="232">
        <v>7.5852850456703827E-2</v>
      </c>
      <c r="N19" s="232">
        <v>7.3830658802236701E-2</v>
      </c>
      <c r="O19" s="232">
        <v>7.4825110636684497E-2</v>
      </c>
      <c r="P19" s="232">
        <v>7.6834519091707604E-2</v>
      </c>
      <c r="Q19" s="232">
        <v>3.8450630210656811E-2</v>
      </c>
      <c r="R19" s="232">
        <v>4.9947496286992833E-2</v>
      </c>
      <c r="S19" s="232">
        <v>6.5433311648879958E-2</v>
      </c>
      <c r="T19" s="232">
        <v>3.9141142995101227E-2</v>
      </c>
      <c r="U19" s="232">
        <v>3.058647422807689E-2</v>
      </c>
      <c r="V19" s="232">
        <v>2.9298362388741939E-2</v>
      </c>
      <c r="W19" s="232">
        <v>2.6160063204609691E-2</v>
      </c>
      <c r="DA19" s="71" t="s">
        <v>2153</v>
      </c>
    </row>
    <row r="20" spans="1:105" ht="12" customHeight="1" x14ac:dyDescent="0.25">
      <c r="A20" s="59" t="s">
        <v>160</v>
      </c>
      <c r="B20" s="232">
        <v>0.94993355387120426</v>
      </c>
      <c r="C20" s="232">
        <v>0.99589192170174412</v>
      </c>
      <c r="D20" s="232">
        <v>0.30803802296669502</v>
      </c>
      <c r="E20" s="232">
        <v>7.6114160620489091E-2</v>
      </c>
      <c r="F20" s="232">
        <v>7.6034794197958305E-2</v>
      </c>
      <c r="G20" s="232">
        <v>0.8285356221175898</v>
      </c>
      <c r="H20" s="232">
        <v>1.43410739976247</v>
      </c>
      <c r="I20" s="232">
        <v>0.97067731572155869</v>
      </c>
      <c r="J20" s="232">
        <v>0.21072064552584491</v>
      </c>
      <c r="K20" s="232">
        <v>6.9099161608692825E-2</v>
      </c>
      <c r="L20" s="232">
        <v>0</v>
      </c>
      <c r="M20" s="232">
        <v>0.14164890254317919</v>
      </c>
      <c r="N20" s="232">
        <v>0.62077753915707379</v>
      </c>
      <c r="O20" s="232">
        <v>6.9888367327671216E-2</v>
      </c>
      <c r="P20" s="232">
        <v>0.28687113988925361</v>
      </c>
      <c r="Q20" s="232">
        <v>0.66894850894438873</v>
      </c>
      <c r="R20" s="232">
        <v>0.35577840163351082</v>
      </c>
      <c r="S20" s="232">
        <v>2.2159218123617621E-2</v>
      </c>
      <c r="T20" s="232">
        <v>2.633621775411219</v>
      </c>
      <c r="U20" s="232">
        <v>1.953226456821425</v>
      </c>
      <c r="V20" s="232">
        <v>1.4036761549642689</v>
      </c>
      <c r="W20" s="232">
        <v>0.84290501876363932</v>
      </c>
      <c r="DA20" s="71" t="s">
        <v>2154</v>
      </c>
    </row>
    <row r="21" spans="1:105" ht="12" customHeight="1" x14ac:dyDescent="0.25">
      <c r="A21" s="59" t="s">
        <v>70</v>
      </c>
      <c r="B21" s="232">
        <v>0.30926478314425249</v>
      </c>
      <c r="C21" s="232">
        <v>0.52331693060095497</v>
      </c>
      <c r="D21" s="232">
        <v>0.22548305327783791</v>
      </c>
      <c r="E21" s="232">
        <v>0.66838189755419242</v>
      </c>
      <c r="F21" s="232">
        <v>0.51923460443200653</v>
      </c>
      <c r="G21" s="232">
        <v>0.36730534645925561</v>
      </c>
      <c r="H21" s="232">
        <v>6.9855189512354171E-2</v>
      </c>
      <c r="I21" s="232">
        <v>6.7506453132151409E-2</v>
      </c>
      <c r="J21" s="232">
        <v>6.8237333329946956E-2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2155</v>
      </c>
    </row>
    <row r="22" spans="1:105" ht="12" customHeight="1" x14ac:dyDescent="0.25">
      <c r="A22" s="59" t="s">
        <v>162</v>
      </c>
      <c r="B22" s="232">
        <v>117.45312624250739</v>
      </c>
      <c r="C22" s="232">
        <v>107.6060147741256</v>
      </c>
      <c r="D22" s="232">
        <v>112.85760109127381</v>
      </c>
      <c r="E22" s="232">
        <v>107.4824785949676</v>
      </c>
      <c r="F22" s="232">
        <v>106.265947944993</v>
      </c>
      <c r="G22" s="232">
        <v>101.5388169393661</v>
      </c>
      <c r="H22" s="232">
        <v>93.128462034052589</v>
      </c>
      <c r="I22" s="232">
        <v>88.754289147870693</v>
      </c>
      <c r="J22" s="232">
        <v>86.763319292469561</v>
      </c>
      <c r="K22" s="232">
        <v>73.76892194025109</v>
      </c>
      <c r="L22" s="232">
        <v>79.537685925778106</v>
      </c>
      <c r="M22" s="232">
        <v>87.52622274690097</v>
      </c>
      <c r="N22" s="232">
        <v>81.469722162379711</v>
      </c>
      <c r="O22" s="232">
        <v>81.205731649234835</v>
      </c>
      <c r="P22" s="232">
        <v>88.539560048764173</v>
      </c>
      <c r="Q22" s="232">
        <v>84.168164721202984</v>
      </c>
      <c r="R22" s="232">
        <v>82.631061541973523</v>
      </c>
      <c r="S22" s="232">
        <v>82.425103450984182</v>
      </c>
      <c r="T22" s="232">
        <v>85.910640647339662</v>
      </c>
      <c r="U22" s="232">
        <v>84.353992799602693</v>
      </c>
      <c r="V22" s="232">
        <v>82.782265879533114</v>
      </c>
      <c r="W22" s="232">
        <v>86.501179783406982</v>
      </c>
      <c r="DA22" s="71" t="s">
        <v>2156</v>
      </c>
    </row>
    <row r="23" spans="1:105" ht="12" customHeight="1" x14ac:dyDescent="0.25">
      <c r="A23" s="60" t="s">
        <v>2157</v>
      </c>
      <c r="B23" s="331">
        <v>22.275176175795959</v>
      </c>
      <c r="C23" s="331">
        <v>27.72774648652906</v>
      </c>
      <c r="D23" s="331">
        <v>25.652172433821981</v>
      </c>
      <c r="E23" s="331">
        <v>26.09568782819855</v>
      </c>
      <c r="F23" s="331">
        <v>26.086398770273458</v>
      </c>
      <c r="G23" s="331">
        <v>27.334708350563101</v>
      </c>
      <c r="H23" s="331">
        <v>31.68429097376983</v>
      </c>
      <c r="I23" s="331">
        <v>35.260718849081883</v>
      </c>
      <c r="J23" s="331">
        <v>33.333910808300871</v>
      </c>
      <c r="K23" s="331">
        <v>30.801146155814511</v>
      </c>
      <c r="L23" s="331">
        <v>31.463130304805389</v>
      </c>
      <c r="M23" s="331">
        <v>29.504286729820109</v>
      </c>
      <c r="N23" s="331">
        <v>29.827572854522231</v>
      </c>
      <c r="O23" s="331">
        <v>29.309310527119621</v>
      </c>
      <c r="P23" s="331">
        <v>28.49449835787112</v>
      </c>
      <c r="Q23" s="331">
        <v>30.126433047879878</v>
      </c>
      <c r="R23" s="331">
        <v>33.322277416102978</v>
      </c>
      <c r="S23" s="331">
        <v>34.403130008155131</v>
      </c>
      <c r="T23" s="331">
        <v>32.418339872431972</v>
      </c>
      <c r="U23" s="331">
        <v>32.026656391977824</v>
      </c>
      <c r="V23" s="331">
        <v>32.695742984750247</v>
      </c>
      <c r="W23" s="331">
        <v>30.09196055180098</v>
      </c>
      <c r="DA23" s="72" t="s">
        <v>2158</v>
      </c>
    </row>
    <row r="24" spans="1:105" ht="12" customHeight="1" x14ac:dyDescent="0.25">
      <c r="A24" s="60" t="s">
        <v>2159</v>
      </c>
      <c r="B24" s="331">
        <v>2.2408179622256128</v>
      </c>
      <c r="C24" s="331">
        <v>2.3588303693764021</v>
      </c>
      <c r="D24" s="331">
        <v>2.3316719127310419</v>
      </c>
      <c r="E24" s="331">
        <v>2.2868927897405089</v>
      </c>
      <c r="F24" s="331">
        <v>2.2644174923283109</v>
      </c>
      <c r="G24" s="331">
        <v>2.2657707885195899</v>
      </c>
      <c r="H24" s="331">
        <v>2.347076583133898</v>
      </c>
      <c r="I24" s="331">
        <v>2.43318815868099</v>
      </c>
      <c r="J24" s="331">
        <v>2.3138891951636831</v>
      </c>
      <c r="K24" s="331">
        <v>2.0509719150116732</v>
      </c>
      <c r="L24" s="331">
        <v>2.1501042645109099</v>
      </c>
      <c r="M24" s="331">
        <v>2.18939244414651</v>
      </c>
      <c r="N24" s="331">
        <v>2.1406473093335459</v>
      </c>
      <c r="O24" s="331">
        <v>2.0995795321005151</v>
      </c>
      <c r="P24" s="331">
        <v>2.166022643915285</v>
      </c>
      <c r="Q24" s="331">
        <v>2.166120145685563</v>
      </c>
      <c r="R24" s="331">
        <v>2.260148167396685</v>
      </c>
      <c r="S24" s="331">
        <v>2.289126186863391</v>
      </c>
      <c r="T24" s="331">
        <v>2.304956603822077</v>
      </c>
      <c r="U24" s="331">
        <v>2.289993971241024</v>
      </c>
      <c r="V24" s="331">
        <v>2.2773275375590769</v>
      </c>
      <c r="W24" s="331">
        <v>2.2257398605124479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121.01449990044709</v>
      </c>
      <c r="C25" s="263">
        <f t="shared" si="1"/>
        <v>117.61261026565955</v>
      </c>
      <c r="D25" s="263">
        <f t="shared" si="1"/>
        <v>119.55811736491761</v>
      </c>
      <c r="E25" s="263">
        <f t="shared" si="1"/>
        <v>115.07964469542735</v>
      </c>
      <c r="F25" s="263">
        <f t="shared" si="1"/>
        <v>113.47183141316842</v>
      </c>
      <c r="G25" s="263">
        <f t="shared" si="1"/>
        <v>111.15425203843213</v>
      </c>
      <c r="H25" s="263">
        <f t="shared" si="1"/>
        <v>108.59263657223703</v>
      </c>
      <c r="I25" s="263">
        <f t="shared" si="1"/>
        <v>108.65074558326516</v>
      </c>
      <c r="J25" s="263">
        <f t="shared" si="1"/>
        <v>103.8892521437936</v>
      </c>
      <c r="K25" s="263">
        <f t="shared" si="1"/>
        <v>90.347047853118127</v>
      </c>
      <c r="L25" s="263">
        <f t="shared" si="1"/>
        <v>95.938146938899649</v>
      </c>
      <c r="M25" s="263">
        <f t="shared" si="1"/>
        <v>100.84253262612701</v>
      </c>
      <c r="N25" s="263">
        <f t="shared" si="1"/>
        <v>96.586302509279122</v>
      </c>
      <c r="O25" s="263">
        <f t="shared" si="1"/>
        <v>95.098010831089141</v>
      </c>
      <c r="P25" s="263">
        <f t="shared" si="1"/>
        <v>101.0624983880904</v>
      </c>
      <c r="Q25" s="263">
        <f t="shared" si="1"/>
        <v>98.689760068330642</v>
      </c>
      <c r="R25" s="263">
        <f t="shared" si="1"/>
        <v>99.963490712819663</v>
      </c>
      <c r="S25" s="263">
        <f t="shared" si="1"/>
        <v>100.76166757954181</v>
      </c>
      <c r="T25" s="263">
        <f t="shared" si="1"/>
        <v>103.93969085938353</v>
      </c>
      <c r="U25" s="263">
        <f t="shared" si="1"/>
        <v>101.66709513266368</v>
      </c>
      <c r="V25" s="263">
        <f t="shared" si="1"/>
        <v>100.13463108772173</v>
      </c>
      <c r="W25" s="263">
        <f t="shared" si="1"/>
        <v>100.62657119897113</v>
      </c>
      <c r="DA25" s="70"/>
    </row>
    <row r="26" spans="1:105" ht="12" customHeight="1" x14ac:dyDescent="0.25">
      <c r="A26" s="60" t="s">
        <v>2162</v>
      </c>
      <c r="B26" s="331">
        <v>100.5845047854291</v>
      </c>
      <c r="C26" s="331">
        <v>92.540462885738336</v>
      </c>
      <c r="D26" s="331">
        <v>96.238247076123429</v>
      </c>
      <c r="E26" s="331">
        <v>91.427494180478135</v>
      </c>
      <c r="F26" s="331">
        <v>89.846151194333615</v>
      </c>
      <c r="G26" s="331">
        <v>86.487186089196541</v>
      </c>
      <c r="H26" s="331">
        <v>80.233163608150591</v>
      </c>
      <c r="I26" s="331">
        <v>77.239156410129453</v>
      </c>
      <c r="J26" s="331">
        <v>74.182752140906473</v>
      </c>
      <c r="K26" s="331">
        <v>62.970282794096292</v>
      </c>
      <c r="L26" s="331">
        <v>67.927118131136069</v>
      </c>
      <c r="M26" s="331">
        <v>74.43113331448815</v>
      </c>
      <c r="N26" s="331">
        <v>69.946119039399306</v>
      </c>
      <c r="O26" s="331">
        <v>68.923935781739033</v>
      </c>
      <c r="P26" s="331">
        <v>75.512064219935084</v>
      </c>
      <c r="Q26" s="331">
        <v>71.779299073692769</v>
      </c>
      <c r="R26" s="331">
        <v>70.311469393236621</v>
      </c>
      <c r="S26" s="331">
        <v>70.184787417026371</v>
      </c>
      <c r="T26" s="331">
        <v>75.003610462505165</v>
      </c>
      <c r="U26" s="331">
        <v>73.069886496647982</v>
      </c>
      <c r="V26" s="331">
        <v>70.990405652463949</v>
      </c>
      <c r="W26" s="331">
        <v>73.695154188709935</v>
      </c>
      <c r="DA26" s="72" t="s">
        <v>2163</v>
      </c>
    </row>
    <row r="27" spans="1:105" ht="12" customHeight="1" x14ac:dyDescent="0.25">
      <c r="A27" s="59" t="s">
        <v>30</v>
      </c>
      <c r="B27" s="232">
        <v>1.6575676358267131</v>
      </c>
      <c r="C27" s="232">
        <v>1.602776530381407</v>
      </c>
      <c r="D27" s="232">
        <v>1.745645269858134</v>
      </c>
      <c r="E27" s="232">
        <v>1.238348636192905</v>
      </c>
      <c r="F27" s="232">
        <v>0.7951367413144943</v>
      </c>
      <c r="G27" s="232">
        <v>0.87497116591072988</v>
      </c>
      <c r="H27" s="232">
        <v>1.3728097553777501</v>
      </c>
      <c r="I27" s="232">
        <v>2.4120956461924439</v>
      </c>
      <c r="J27" s="232">
        <v>1.5848398771908401</v>
      </c>
      <c r="K27" s="232">
        <v>1.438598542546452</v>
      </c>
      <c r="L27" s="232">
        <v>1.458264049940228</v>
      </c>
      <c r="M27" s="232">
        <v>1.3113628979041061</v>
      </c>
      <c r="N27" s="232">
        <v>1.4758437391168</v>
      </c>
      <c r="O27" s="232">
        <v>1.131898175739698</v>
      </c>
      <c r="P27" s="232">
        <v>1.426009463480828</v>
      </c>
      <c r="Q27" s="232">
        <v>1.049662523394383</v>
      </c>
      <c r="R27" s="232">
        <v>1.114146526658264</v>
      </c>
      <c r="S27" s="232">
        <v>1.4242074330624419</v>
      </c>
      <c r="T27" s="232">
        <v>1.1841074910501901</v>
      </c>
      <c r="U27" s="232">
        <v>1.121715054437793</v>
      </c>
      <c r="V27" s="232">
        <v>0.81103865505883066</v>
      </c>
      <c r="W27" s="232">
        <v>0.88661680089721639</v>
      </c>
      <c r="DA27" s="71" t="s">
        <v>2164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6.2681204277823199E-2</v>
      </c>
      <c r="K28" s="232">
        <v>0</v>
      </c>
      <c r="L28" s="232">
        <v>0.1874491430474361</v>
      </c>
      <c r="M28" s="232">
        <v>6.3210708713919844E-2</v>
      </c>
      <c r="N28" s="232">
        <v>6.1525549001863897E-2</v>
      </c>
      <c r="O28" s="232">
        <v>6.2354258863903743E-2</v>
      </c>
      <c r="P28" s="232">
        <v>6.4028765909756327E-2</v>
      </c>
      <c r="Q28" s="232">
        <v>3.2042191842214018E-2</v>
      </c>
      <c r="R28" s="232">
        <v>4.1622913572494029E-2</v>
      </c>
      <c r="S28" s="232">
        <v>5.4527759707399967E-2</v>
      </c>
      <c r="T28" s="232">
        <v>3.2617619162584363E-2</v>
      </c>
      <c r="U28" s="232">
        <v>2.5488728523397411E-2</v>
      </c>
      <c r="V28" s="232">
        <v>2.4415301990618289E-2</v>
      </c>
      <c r="W28" s="232">
        <v>2.180005267050808E-2</v>
      </c>
      <c r="DA28" s="71" t="s">
        <v>2165</v>
      </c>
    </row>
    <row r="29" spans="1:105" ht="12" customHeight="1" x14ac:dyDescent="0.25">
      <c r="A29" s="59" t="s">
        <v>160</v>
      </c>
      <c r="B29" s="232">
        <v>0.79161129489267046</v>
      </c>
      <c r="C29" s="232">
        <v>0.82990993475145336</v>
      </c>
      <c r="D29" s="232">
        <v>0.25669835247224582</v>
      </c>
      <c r="E29" s="232">
        <v>6.3428467183740928E-2</v>
      </c>
      <c r="F29" s="232">
        <v>6.3362328498298578E-2</v>
      </c>
      <c r="G29" s="232">
        <v>0.69044635176465852</v>
      </c>
      <c r="H29" s="232">
        <v>1.1950894998020589</v>
      </c>
      <c r="I29" s="232">
        <v>0.80889776310129902</v>
      </c>
      <c r="J29" s="232">
        <v>0.1756005379382041</v>
      </c>
      <c r="K29" s="232">
        <v>5.7582634673910713E-2</v>
      </c>
      <c r="L29" s="232">
        <v>0</v>
      </c>
      <c r="M29" s="232">
        <v>0.118040752119316</v>
      </c>
      <c r="N29" s="232">
        <v>0.51731461596422801</v>
      </c>
      <c r="O29" s="232">
        <v>5.8240306106392678E-2</v>
      </c>
      <c r="P29" s="232">
        <v>0.23905928324104461</v>
      </c>
      <c r="Q29" s="232">
        <v>0.55745709078699068</v>
      </c>
      <c r="R29" s="232">
        <v>0.29648200136125902</v>
      </c>
      <c r="S29" s="232">
        <v>1.8466015103014689E-2</v>
      </c>
      <c r="T29" s="232">
        <v>2.194684812842683</v>
      </c>
      <c r="U29" s="232">
        <v>1.627688714017854</v>
      </c>
      <c r="V29" s="232">
        <v>1.1697301291368909</v>
      </c>
      <c r="W29" s="232">
        <v>0.70242084896969981</v>
      </c>
      <c r="DA29" s="71" t="s">
        <v>2166</v>
      </c>
    </row>
    <row r="30" spans="1:105" ht="12" customHeight="1" x14ac:dyDescent="0.25">
      <c r="A30" s="59" t="s">
        <v>70</v>
      </c>
      <c r="B30" s="232">
        <v>0.25772065262021049</v>
      </c>
      <c r="C30" s="232">
        <v>0.43609744216746249</v>
      </c>
      <c r="D30" s="232">
        <v>0.1879025443981982</v>
      </c>
      <c r="E30" s="232">
        <v>0.55698491462849387</v>
      </c>
      <c r="F30" s="232">
        <v>0.43269550369333892</v>
      </c>
      <c r="G30" s="232">
        <v>0.30608778871604642</v>
      </c>
      <c r="H30" s="232">
        <v>5.8212657926961807E-2</v>
      </c>
      <c r="I30" s="232">
        <v>5.6255377610126181E-2</v>
      </c>
      <c r="J30" s="232">
        <v>5.6864444441622482E-2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2167</v>
      </c>
    </row>
    <row r="31" spans="1:105" ht="12" customHeight="1" x14ac:dyDescent="0.25">
      <c r="A31" s="59" t="s">
        <v>162</v>
      </c>
      <c r="B31" s="232">
        <v>97.877605202089512</v>
      </c>
      <c r="C31" s="232">
        <v>89.67167897843801</v>
      </c>
      <c r="D31" s="232">
        <v>94.048000909394844</v>
      </c>
      <c r="E31" s="232">
        <v>89.568732162472998</v>
      </c>
      <c r="F31" s="232">
        <v>88.554956620827483</v>
      </c>
      <c r="G31" s="232">
        <v>84.6156807828051</v>
      </c>
      <c r="H31" s="232">
        <v>77.607051695043822</v>
      </c>
      <c r="I31" s="232">
        <v>73.961907623225585</v>
      </c>
      <c r="J31" s="232">
        <v>72.302766077057981</v>
      </c>
      <c r="K31" s="232">
        <v>61.474101616875927</v>
      </c>
      <c r="L31" s="232">
        <v>66.281404938148398</v>
      </c>
      <c r="M31" s="232">
        <v>72.938518955750808</v>
      </c>
      <c r="N31" s="232">
        <v>67.891435135316414</v>
      </c>
      <c r="O31" s="232">
        <v>67.671443041029036</v>
      </c>
      <c r="P31" s="232">
        <v>73.782966707303459</v>
      </c>
      <c r="Q31" s="232">
        <v>70.140137267669175</v>
      </c>
      <c r="R31" s="232">
        <v>68.859217951644609</v>
      </c>
      <c r="S31" s="232">
        <v>68.687586209153508</v>
      </c>
      <c r="T31" s="232">
        <v>71.592200539449706</v>
      </c>
      <c r="U31" s="232">
        <v>70.294993999668932</v>
      </c>
      <c r="V31" s="232">
        <v>68.985221566277616</v>
      </c>
      <c r="W31" s="232">
        <v>72.084316486172511</v>
      </c>
      <c r="DA31" s="71" t="s">
        <v>2168</v>
      </c>
    </row>
    <row r="32" spans="1:105" ht="12" customHeight="1" x14ac:dyDescent="0.25">
      <c r="A32" s="60" t="s">
        <v>2169</v>
      </c>
      <c r="B32" s="331">
        <v>18.562646813163308</v>
      </c>
      <c r="C32" s="331">
        <v>23.10645540544088</v>
      </c>
      <c r="D32" s="331">
        <v>21.376810361518309</v>
      </c>
      <c r="E32" s="331">
        <v>21.746406523498791</v>
      </c>
      <c r="F32" s="331">
        <v>21.738665641894549</v>
      </c>
      <c r="G32" s="331">
        <v>22.778923625469261</v>
      </c>
      <c r="H32" s="331">
        <v>26.403575811474852</v>
      </c>
      <c r="I32" s="331">
        <v>29.383932374234892</v>
      </c>
      <c r="J32" s="331">
        <v>27.778259006917391</v>
      </c>
      <c r="K32" s="331">
        <v>25.667621796512101</v>
      </c>
      <c r="L32" s="331">
        <v>26.21927525400449</v>
      </c>
      <c r="M32" s="331">
        <v>24.586905608183429</v>
      </c>
      <c r="N32" s="331">
        <v>24.856310712101859</v>
      </c>
      <c r="O32" s="331">
        <v>24.424425439266351</v>
      </c>
      <c r="P32" s="331">
        <v>23.745415298225929</v>
      </c>
      <c r="Q32" s="331">
        <v>25.105360873233241</v>
      </c>
      <c r="R32" s="331">
        <v>27.76856451341914</v>
      </c>
      <c r="S32" s="331">
        <v>28.669275006795949</v>
      </c>
      <c r="T32" s="331">
        <v>27.015283227026639</v>
      </c>
      <c r="U32" s="331">
        <v>26.688880326648182</v>
      </c>
      <c r="V32" s="331">
        <v>27.246452487291879</v>
      </c>
      <c r="W32" s="331">
        <v>25.076633793167488</v>
      </c>
      <c r="DA32" s="72" t="s">
        <v>2170</v>
      </c>
    </row>
    <row r="33" spans="1:105" ht="12" customHeight="1" x14ac:dyDescent="0.25">
      <c r="A33" s="60" t="s">
        <v>2171</v>
      </c>
      <c r="B33" s="331">
        <v>1.8673483018546779</v>
      </c>
      <c r="C33" s="331">
        <v>1.9656919744803361</v>
      </c>
      <c r="D33" s="331">
        <v>1.9430599272758691</v>
      </c>
      <c r="E33" s="331">
        <v>1.9057439914504251</v>
      </c>
      <c r="F33" s="331">
        <v>1.8870145769402591</v>
      </c>
      <c r="G33" s="331">
        <v>1.8881423237663251</v>
      </c>
      <c r="H33" s="331">
        <v>1.955897152611582</v>
      </c>
      <c r="I33" s="331">
        <v>2.027656798900825</v>
      </c>
      <c r="J33" s="331">
        <v>1.928240995969736</v>
      </c>
      <c r="K33" s="331">
        <v>1.709143262509728</v>
      </c>
      <c r="L33" s="331">
        <v>1.7917535537590921</v>
      </c>
      <c r="M33" s="331">
        <v>1.8244937034554249</v>
      </c>
      <c r="N33" s="331">
        <v>1.7838727577779561</v>
      </c>
      <c r="O33" s="331">
        <v>1.7496496100837631</v>
      </c>
      <c r="P33" s="331">
        <v>1.805018869929405</v>
      </c>
      <c r="Q33" s="331">
        <v>1.805100121404636</v>
      </c>
      <c r="R33" s="331">
        <v>1.8834568061639041</v>
      </c>
      <c r="S33" s="331">
        <v>1.9076051557194931</v>
      </c>
      <c r="T33" s="331">
        <v>1.920797169851731</v>
      </c>
      <c r="U33" s="331">
        <v>1.9083283093675201</v>
      </c>
      <c r="V33" s="331">
        <v>1.897772947965898</v>
      </c>
      <c r="W33" s="331">
        <v>1.8547832170937071</v>
      </c>
      <c r="DA33" s="72" t="s">
        <v>2172</v>
      </c>
    </row>
    <row r="34" spans="1:105" ht="12" customHeight="1" x14ac:dyDescent="0.25">
      <c r="A34" s="57" t="s">
        <v>2173</v>
      </c>
      <c r="B34" s="263">
        <v>1289.999408814027</v>
      </c>
      <c r="C34" s="263">
        <v>1238.2738401524971</v>
      </c>
      <c r="D34" s="263">
        <v>1262.4265689824381</v>
      </c>
      <c r="E34" s="263">
        <v>1209.9737610073921</v>
      </c>
      <c r="F34" s="263">
        <v>1192.38642967121</v>
      </c>
      <c r="G34" s="263">
        <v>1163.307869448874</v>
      </c>
      <c r="H34" s="263">
        <v>1114.6850928408201</v>
      </c>
      <c r="I34" s="263">
        <v>1099.539856249713</v>
      </c>
      <c r="J34" s="263">
        <v>1055.205907073532</v>
      </c>
      <c r="K34" s="263">
        <v>910.53571944323039</v>
      </c>
      <c r="L34" s="263">
        <v>972.58758591614173</v>
      </c>
      <c r="M34" s="263">
        <v>1030.495768623638</v>
      </c>
      <c r="N34" s="263">
        <v>977.29277124045734</v>
      </c>
      <c r="O34" s="263">
        <v>966.03741331084984</v>
      </c>
      <c r="P34" s="263">
        <v>1037.905463069857</v>
      </c>
      <c r="Q34" s="263">
        <v>1006.945082365157</v>
      </c>
      <c r="R34" s="263">
        <v>1006.878295828197</v>
      </c>
      <c r="S34" s="263">
        <v>1014.945800897924</v>
      </c>
      <c r="T34" s="263">
        <v>1053.6120330341651</v>
      </c>
      <c r="U34" s="263">
        <v>1014.994091693296</v>
      </c>
      <c r="V34" s="263">
        <v>997.08781349748449</v>
      </c>
      <c r="W34" s="263">
        <v>1012.544744898492</v>
      </c>
      <c r="DA34" s="70" t="s">
        <v>2174</v>
      </c>
    </row>
    <row r="35" spans="1:105" ht="12" customHeight="1" x14ac:dyDescent="0.25">
      <c r="A35" s="64" t="s">
        <v>30</v>
      </c>
      <c r="B35" s="231">
        <v>18.198367994013552</v>
      </c>
      <c r="C35" s="231">
        <v>18.294922727272759</v>
      </c>
      <c r="D35" s="231">
        <v>19.82361219011268</v>
      </c>
      <c r="E35" s="231">
        <v>14.265626886626761</v>
      </c>
      <c r="F35" s="231">
        <v>9.1714852078958113</v>
      </c>
      <c r="G35" s="231">
        <v>10.204579058330911</v>
      </c>
      <c r="H35" s="231">
        <v>17.002624732142571</v>
      </c>
      <c r="I35" s="231">
        <v>31.10491093894937</v>
      </c>
      <c r="J35" s="231">
        <v>20.168946520694611</v>
      </c>
      <c r="K35" s="231">
        <v>18.66661955690995</v>
      </c>
      <c r="L35" s="231">
        <v>18.621981659089961</v>
      </c>
      <c r="M35" s="231">
        <v>16.550235639375391</v>
      </c>
      <c r="N35" s="231">
        <v>19.242695950176291</v>
      </c>
      <c r="O35" s="231">
        <v>14.51407633129492</v>
      </c>
      <c r="P35" s="231">
        <v>17.72327171525561</v>
      </c>
      <c r="Q35" s="231">
        <v>13.23228743170384</v>
      </c>
      <c r="R35" s="231">
        <v>14.56731901544844</v>
      </c>
      <c r="S35" s="231">
        <v>18.515198819102348</v>
      </c>
      <c r="T35" s="231">
        <v>15.286246666693559</v>
      </c>
      <c r="U35" s="231">
        <v>15.44364285130016</v>
      </c>
      <c r="V35" s="231">
        <v>11.19911556184122</v>
      </c>
      <c r="W35" s="231">
        <v>11.92146586715694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0.79769185210874094</v>
      </c>
      <c r="K37" s="231">
        <v>0</v>
      </c>
      <c r="L37" s="231">
        <v>2.3937190963355119</v>
      </c>
      <c r="M37" s="231">
        <v>0.79775943472193067</v>
      </c>
      <c r="N37" s="231">
        <v>0.80219700855257214</v>
      </c>
      <c r="O37" s="231">
        <v>0.79955467031351424</v>
      </c>
      <c r="P37" s="231">
        <v>0.79578659530148588</v>
      </c>
      <c r="Q37" s="231">
        <v>0.4039312473754656</v>
      </c>
      <c r="R37" s="231">
        <v>0.54421410995336406</v>
      </c>
      <c r="S37" s="231">
        <v>0.70888010321069872</v>
      </c>
      <c r="T37" s="231">
        <v>0.4210774578896746</v>
      </c>
      <c r="U37" s="231">
        <v>0.35092585990689951</v>
      </c>
      <c r="V37" s="231">
        <v>0.33713533475214208</v>
      </c>
      <c r="W37" s="231">
        <v>0.29312391052221221</v>
      </c>
      <c r="DA37" s="73" t="s">
        <v>2177</v>
      </c>
    </row>
    <row r="38" spans="1:105" ht="12" customHeight="1" x14ac:dyDescent="0.25">
      <c r="A38" s="64" t="s">
        <v>160</v>
      </c>
      <c r="B38" s="231">
        <v>8.6910683710890542</v>
      </c>
      <c r="C38" s="231">
        <v>9.4730224950703139</v>
      </c>
      <c r="D38" s="231">
        <v>2.9150759762687639</v>
      </c>
      <c r="E38" s="231">
        <v>0.73068828953992848</v>
      </c>
      <c r="F38" s="231">
        <v>0.73085122138775882</v>
      </c>
      <c r="G38" s="231">
        <v>8.0525103644814955</v>
      </c>
      <c r="H38" s="231">
        <v>14.80151070230932</v>
      </c>
      <c r="I38" s="231">
        <v>10.43105107365791</v>
      </c>
      <c r="J38" s="231">
        <v>2.234722832036848</v>
      </c>
      <c r="K38" s="231">
        <v>0.74716684519907706</v>
      </c>
      <c r="L38" s="231">
        <v>0</v>
      </c>
      <c r="M38" s="231">
        <v>1.489749531381539</v>
      </c>
      <c r="N38" s="231">
        <v>6.7449741471539637</v>
      </c>
      <c r="O38" s="231">
        <v>0.74680237719595</v>
      </c>
      <c r="P38" s="231">
        <v>2.9711672618168752</v>
      </c>
      <c r="Q38" s="231">
        <v>7.0274324287401333</v>
      </c>
      <c r="R38" s="231">
        <v>3.8764630978316621</v>
      </c>
      <c r="S38" s="231">
        <v>0.2400647076343923</v>
      </c>
      <c r="T38" s="231">
        <v>28.332303999702869</v>
      </c>
      <c r="U38" s="231">
        <v>22.409829548898021</v>
      </c>
      <c r="V38" s="231">
        <v>16.15205737810518</v>
      </c>
      <c r="W38" s="231">
        <v>9.4447636982489858</v>
      </c>
      <c r="DA38" s="73" t="s">
        <v>2178</v>
      </c>
    </row>
    <row r="39" spans="1:105" ht="12" customHeight="1" x14ac:dyDescent="0.25">
      <c r="A39" s="64" t="s">
        <v>70</v>
      </c>
      <c r="B39" s="231">
        <v>2.829504615478776</v>
      </c>
      <c r="C39" s="231">
        <v>4.9778424220602</v>
      </c>
      <c r="D39" s="231">
        <v>2.133828237616699</v>
      </c>
      <c r="E39" s="231">
        <v>6.4163990182906723</v>
      </c>
      <c r="F39" s="231">
        <v>4.990915656954745</v>
      </c>
      <c r="G39" s="231">
        <v>3.5698285388541162</v>
      </c>
      <c r="H39" s="231">
        <v>0.72097970859798166</v>
      </c>
      <c r="I39" s="231">
        <v>0.72543496074132663</v>
      </c>
      <c r="J39" s="231">
        <v>0.72366675989058871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0.94798942517603424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6.6356092407088341E-2</v>
      </c>
      <c r="U40" s="231">
        <v>3.7533159667006953E-2</v>
      </c>
      <c r="V40" s="231">
        <v>4.5926651069340928E-3</v>
      </c>
      <c r="W40" s="231">
        <v>4.4342973446263676E-3</v>
      </c>
      <c r="DA40" s="73" t="s">
        <v>2180</v>
      </c>
    </row>
    <row r="41" spans="1:105" ht="12" customHeight="1" x14ac:dyDescent="0.25">
      <c r="A41" s="64" t="s">
        <v>162</v>
      </c>
      <c r="B41" s="231">
        <v>1074.5942665271809</v>
      </c>
      <c r="C41" s="231">
        <v>1023.559059318731</v>
      </c>
      <c r="D41" s="231">
        <v>1068.0125736168161</v>
      </c>
      <c r="E41" s="231">
        <v>1031.820988365833</v>
      </c>
      <c r="F41" s="231">
        <v>1021.434971538485</v>
      </c>
      <c r="G41" s="231">
        <v>986.85241041499933</v>
      </c>
      <c r="H41" s="231">
        <v>961.18458611603626</v>
      </c>
      <c r="I41" s="231">
        <v>953.7675477864052</v>
      </c>
      <c r="J41" s="231">
        <v>920.13751249829022</v>
      </c>
      <c r="K41" s="231">
        <v>797.66080219561525</v>
      </c>
      <c r="L41" s="231">
        <v>846.41125669079372</v>
      </c>
      <c r="M41" s="231">
        <v>920.53060051802481</v>
      </c>
      <c r="N41" s="231">
        <v>885.19821530144964</v>
      </c>
      <c r="O41" s="231">
        <v>867.7357299427664</v>
      </c>
      <c r="P41" s="231">
        <v>917.01745353022955</v>
      </c>
      <c r="Q41" s="231">
        <v>884.20271862582922</v>
      </c>
      <c r="R41" s="231">
        <v>900.32520055019165</v>
      </c>
      <c r="S41" s="231">
        <v>892.96284062502195</v>
      </c>
      <c r="T41" s="231">
        <v>924.22017859781693</v>
      </c>
      <c r="U41" s="231">
        <v>967.81332948168983</v>
      </c>
      <c r="V41" s="231">
        <v>952.57293047755331</v>
      </c>
      <c r="W41" s="231">
        <v>969.24704977124259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2183</v>
      </c>
    </row>
    <row r="44" spans="1:105" ht="12" customHeight="1" x14ac:dyDescent="0.25">
      <c r="A44" s="64" t="s">
        <v>79</v>
      </c>
      <c r="B44" s="231">
        <v>185.68620130626431</v>
      </c>
      <c r="C44" s="231">
        <v>181.96899318936229</v>
      </c>
      <c r="D44" s="231">
        <v>169.5414789616232</v>
      </c>
      <c r="E44" s="231">
        <v>156.74005844710149</v>
      </c>
      <c r="F44" s="231">
        <v>156.05820604648619</v>
      </c>
      <c r="G44" s="231">
        <v>154.6285410722077</v>
      </c>
      <c r="H44" s="231">
        <v>120.9753915817338</v>
      </c>
      <c r="I44" s="231">
        <v>103.510911489959</v>
      </c>
      <c r="J44" s="231">
        <v>111.14336661051141</v>
      </c>
      <c r="K44" s="231">
        <v>92.513141420330086</v>
      </c>
      <c r="L44" s="231">
        <v>105.1606284699226</v>
      </c>
      <c r="M44" s="231">
        <v>91.12742350013383</v>
      </c>
      <c r="N44" s="231">
        <v>65.304688833124814</v>
      </c>
      <c r="O44" s="231">
        <v>82.241249989278998</v>
      </c>
      <c r="P44" s="231">
        <v>99.397783967253659</v>
      </c>
      <c r="Q44" s="231">
        <v>102.0787126315083</v>
      </c>
      <c r="R44" s="231">
        <v>87.565099054772162</v>
      </c>
      <c r="S44" s="231">
        <v>102.5188166429545</v>
      </c>
      <c r="T44" s="231">
        <v>85.285870219655067</v>
      </c>
      <c r="U44" s="231">
        <v>8.9388307918342083</v>
      </c>
      <c r="V44" s="231">
        <v>16.821982080125739</v>
      </c>
      <c r="W44" s="231">
        <v>21.633907353977062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231.73449329220617</v>
      </c>
      <c r="C45" s="263">
        <f t="shared" si="2"/>
        <v>225.2333712346564</v>
      </c>
      <c r="D45" s="263">
        <f t="shared" si="2"/>
        <v>228.81943554208127</v>
      </c>
      <c r="E45" s="263">
        <f t="shared" si="2"/>
        <v>220.09012555218504</v>
      </c>
      <c r="F45" s="263">
        <f t="shared" si="2"/>
        <v>217.01874676354646</v>
      </c>
      <c r="G45" s="263">
        <f t="shared" si="2"/>
        <v>212.46961016763706</v>
      </c>
      <c r="H45" s="263">
        <f t="shared" si="2"/>
        <v>206.29626604339401</v>
      </c>
      <c r="I45" s="263">
        <f t="shared" si="2"/>
        <v>205.2705323997107</v>
      </c>
      <c r="J45" s="263">
        <f t="shared" si="2"/>
        <v>196.57798989417572</v>
      </c>
      <c r="K45" s="263">
        <f t="shared" si="2"/>
        <v>170.3922873147153</v>
      </c>
      <c r="L45" s="263">
        <f t="shared" si="2"/>
        <v>181.39364022114921</v>
      </c>
      <c r="M45" s="263">
        <f t="shared" si="2"/>
        <v>191.20761297004415</v>
      </c>
      <c r="N45" s="263">
        <f t="shared" si="2"/>
        <v>182.43082227904728</v>
      </c>
      <c r="O45" s="263">
        <f t="shared" si="2"/>
        <v>179.92132041587658</v>
      </c>
      <c r="P45" s="263">
        <f t="shared" si="2"/>
        <v>191.96877397530795</v>
      </c>
      <c r="Q45" s="263">
        <f t="shared" si="2"/>
        <v>187.06009694192224</v>
      </c>
      <c r="R45" s="263">
        <f t="shared" si="2"/>
        <v>188.48297030045339</v>
      </c>
      <c r="S45" s="263">
        <f t="shared" si="2"/>
        <v>189.98918415165517</v>
      </c>
      <c r="T45" s="263">
        <f t="shared" si="2"/>
        <v>196.4820129807087</v>
      </c>
      <c r="U45" s="263">
        <f t="shared" si="2"/>
        <v>190.95581445555058</v>
      </c>
      <c r="V45" s="263">
        <f t="shared" si="2"/>
        <v>187.88396265299201</v>
      </c>
      <c r="W45" s="263">
        <f t="shared" si="2"/>
        <v>189.58093439349906</v>
      </c>
      <c r="DA45" s="70"/>
    </row>
    <row r="46" spans="1:105" ht="12" customHeight="1" x14ac:dyDescent="0.25">
      <c r="A46" s="165" t="s">
        <v>2186</v>
      </c>
      <c r="B46" s="348">
        <v>108.3474961652694</v>
      </c>
      <c r="C46" s="348">
        <v>103.99637333672889</v>
      </c>
      <c r="D46" s="348">
        <v>106.20240755808869</v>
      </c>
      <c r="E46" s="348">
        <v>101.8665576591445</v>
      </c>
      <c r="F46" s="348">
        <v>100.3687098672508</v>
      </c>
      <c r="G46" s="348">
        <v>97.902891709071113</v>
      </c>
      <c r="H46" s="348">
        <v>94.149315298113748</v>
      </c>
      <c r="I46" s="348">
        <v>93.059222116311574</v>
      </c>
      <c r="J46" s="348">
        <v>89.176295928712534</v>
      </c>
      <c r="K46" s="348">
        <v>76.984455616733698</v>
      </c>
      <c r="L46" s="348">
        <v>82.167112711330191</v>
      </c>
      <c r="M46" s="348">
        <v>87.267259880429151</v>
      </c>
      <c r="N46" s="348">
        <v>82.991521997233448</v>
      </c>
      <c r="O46" s="348">
        <v>81.848157977169294</v>
      </c>
      <c r="P46" s="348">
        <v>87.807434713482195</v>
      </c>
      <c r="Q46" s="348">
        <v>85.134977737273957</v>
      </c>
      <c r="R46" s="348">
        <v>85.297217355095199</v>
      </c>
      <c r="S46" s="348">
        <v>85.830390110594564</v>
      </c>
      <c r="T46" s="348">
        <v>89.315727399474156</v>
      </c>
      <c r="U46" s="348">
        <v>86.781851467433157</v>
      </c>
      <c r="V46" s="348">
        <v>85.174570256723527</v>
      </c>
      <c r="W46" s="348">
        <v>86.448740960176835</v>
      </c>
      <c r="DA46" s="167" t="s">
        <v>2187</v>
      </c>
    </row>
    <row r="47" spans="1:105" ht="12" customHeight="1" x14ac:dyDescent="0.25">
      <c r="A47" s="59" t="s">
        <v>30</v>
      </c>
      <c r="B47" s="232">
        <v>1.7854967169100751</v>
      </c>
      <c r="C47" s="232">
        <v>1.801189892843942</v>
      </c>
      <c r="D47" s="232">
        <v>1.9263830756879881</v>
      </c>
      <c r="E47" s="232">
        <v>1.379741552380888</v>
      </c>
      <c r="F47" s="232">
        <v>0.88826118685002731</v>
      </c>
      <c r="G47" s="232">
        <v>0.99046125996482492</v>
      </c>
      <c r="H47" s="232">
        <v>1.610918636271452</v>
      </c>
      <c r="I47" s="232">
        <v>2.906139255495197</v>
      </c>
      <c r="J47" s="232">
        <v>1.905161857833815</v>
      </c>
      <c r="K47" s="232">
        <v>1.7587617640387709</v>
      </c>
      <c r="L47" s="232">
        <v>1.7639692342460269</v>
      </c>
      <c r="M47" s="232">
        <v>1.5375158446858499</v>
      </c>
      <c r="N47" s="232">
        <v>1.751098128409371</v>
      </c>
      <c r="O47" s="232">
        <v>1.3441452472387381</v>
      </c>
      <c r="P47" s="232">
        <v>1.658201694774279</v>
      </c>
      <c r="Q47" s="232">
        <v>1.2449689076663499</v>
      </c>
      <c r="R47" s="232">
        <v>1.351608766960795</v>
      </c>
      <c r="S47" s="232">
        <v>1.741691954580221</v>
      </c>
      <c r="T47" s="232">
        <v>1.4100577456225789</v>
      </c>
      <c r="U47" s="232">
        <v>1.332211036723997</v>
      </c>
      <c r="V47" s="232">
        <v>0.97308739499827501</v>
      </c>
      <c r="W47" s="232">
        <v>1.040053542128913</v>
      </c>
      <c r="DA47" s="71" t="s">
        <v>2188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7.5350097705055852E-2</v>
      </c>
      <c r="K48" s="232">
        <v>0</v>
      </c>
      <c r="L48" s="232">
        <v>0.22674530126077869</v>
      </c>
      <c r="M48" s="232">
        <v>7.4111801055836007E-2</v>
      </c>
      <c r="N48" s="232">
        <v>7.3000461262245089E-2</v>
      </c>
      <c r="O48" s="232">
        <v>7.4046572822010312E-2</v>
      </c>
      <c r="P48" s="232">
        <v>7.4454350314548889E-2</v>
      </c>
      <c r="Q48" s="232">
        <v>3.80041505607309E-2</v>
      </c>
      <c r="R48" s="232">
        <v>5.0494161714772473E-2</v>
      </c>
      <c r="S48" s="232">
        <v>6.6683095579306836E-2</v>
      </c>
      <c r="T48" s="232">
        <v>3.8841681934786459E-2</v>
      </c>
      <c r="U48" s="232">
        <v>3.027182822998736E-2</v>
      </c>
      <c r="V48" s="232">
        <v>2.929357616182126E-2</v>
      </c>
      <c r="W48" s="232">
        <v>2.5572741206363919E-2</v>
      </c>
      <c r="DA48" s="71" t="s">
        <v>2189</v>
      </c>
    </row>
    <row r="49" spans="1:105" ht="12" customHeight="1" x14ac:dyDescent="0.25">
      <c r="A49" s="59" t="s">
        <v>160</v>
      </c>
      <c r="B49" s="232">
        <v>0.85270690471393795</v>
      </c>
      <c r="C49" s="232">
        <v>0.93264741410293495</v>
      </c>
      <c r="D49" s="232">
        <v>0.28327597267210608</v>
      </c>
      <c r="E49" s="232">
        <v>7.0670640899871878E-2</v>
      </c>
      <c r="F49" s="232">
        <v>7.0783167459267354E-2</v>
      </c>
      <c r="G49" s="232">
        <v>0.7815804567629745</v>
      </c>
      <c r="H49" s="232">
        <v>1.402373445921294</v>
      </c>
      <c r="I49" s="232">
        <v>0.97457559228287272</v>
      </c>
      <c r="J49" s="232">
        <v>0.21109226989414101</v>
      </c>
      <c r="K49" s="232">
        <v>7.0397774738338581E-2</v>
      </c>
      <c r="L49" s="232">
        <v>0</v>
      </c>
      <c r="M49" s="232">
        <v>0.1383976372918205</v>
      </c>
      <c r="N49" s="232">
        <v>0.61379713299178817</v>
      </c>
      <c r="O49" s="232">
        <v>6.9161195175068288E-2</v>
      </c>
      <c r="P49" s="232">
        <v>0.27798448662059227</v>
      </c>
      <c r="Q49" s="232">
        <v>0.66118083662131766</v>
      </c>
      <c r="R49" s="232">
        <v>0.35967232558529838</v>
      </c>
      <c r="S49" s="232">
        <v>2.2582461789937461E-2</v>
      </c>
      <c r="T49" s="232">
        <v>2.6134724616972238</v>
      </c>
      <c r="U49" s="232">
        <v>1.93313342866072</v>
      </c>
      <c r="V49" s="232">
        <v>1.403446848202625</v>
      </c>
      <c r="W49" s="232">
        <v>0.82398088023692417</v>
      </c>
      <c r="DA49" s="71" t="s">
        <v>2190</v>
      </c>
    </row>
    <row r="50" spans="1:105" ht="12" customHeight="1" x14ac:dyDescent="0.25">
      <c r="A50" s="59" t="s">
        <v>70</v>
      </c>
      <c r="B50" s="232">
        <v>0.27761122332954052</v>
      </c>
      <c r="C50" s="232">
        <v>0.49008348340377028</v>
      </c>
      <c r="D50" s="232">
        <v>0.20735729512606921</v>
      </c>
      <c r="E50" s="232">
        <v>0.62058067356933011</v>
      </c>
      <c r="F50" s="232">
        <v>0.48337172927001981</v>
      </c>
      <c r="G50" s="232">
        <v>0.34648924294091948</v>
      </c>
      <c r="H50" s="232">
        <v>6.8309432646502383E-2</v>
      </c>
      <c r="I50" s="232">
        <v>6.7777561583662799E-2</v>
      </c>
      <c r="J50" s="232">
        <v>6.8357675861309614E-2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2191</v>
      </c>
    </row>
    <row r="51" spans="1:105" ht="12" customHeight="1" x14ac:dyDescent="0.25">
      <c r="A51" s="59" t="s">
        <v>162</v>
      </c>
      <c r="B51" s="232">
        <v>105.4316813203158</v>
      </c>
      <c r="C51" s="232">
        <v>100.7724525463783</v>
      </c>
      <c r="D51" s="232">
        <v>103.7853912146025</v>
      </c>
      <c r="E51" s="232">
        <v>99.795564792294371</v>
      </c>
      <c r="F51" s="232">
        <v>98.926293783671497</v>
      </c>
      <c r="G51" s="232">
        <v>95.784360749402396</v>
      </c>
      <c r="H51" s="232">
        <v>91.067713783274499</v>
      </c>
      <c r="I51" s="232">
        <v>89.11072970694984</v>
      </c>
      <c r="J51" s="232">
        <v>86.916334027418216</v>
      </c>
      <c r="K51" s="232">
        <v>75.155296077956592</v>
      </c>
      <c r="L51" s="232">
        <v>80.17639817582338</v>
      </c>
      <c r="M51" s="232">
        <v>85.517234597395642</v>
      </c>
      <c r="N51" s="232">
        <v>80.55362627457005</v>
      </c>
      <c r="O51" s="232">
        <v>80.360804961933482</v>
      </c>
      <c r="P51" s="232">
        <v>85.796794181772768</v>
      </c>
      <c r="Q51" s="232">
        <v>83.190823842425559</v>
      </c>
      <c r="R51" s="232">
        <v>83.535442100834331</v>
      </c>
      <c r="S51" s="232">
        <v>83.9994325986451</v>
      </c>
      <c r="T51" s="232">
        <v>85.253355510219563</v>
      </c>
      <c r="U51" s="232">
        <v>83.486235173818457</v>
      </c>
      <c r="V51" s="232">
        <v>82.7687424373608</v>
      </c>
      <c r="W51" s="232">
        <v>84.559133796604641</v>
      </c>
      <c r="DA51" s="71" t="s">
        <v>2192</v>
      </c>
    </row>
    <row r="52" spans="1:105" ht="12" customHeight="1" x14ac:dyDescent="0.25">
      <c r="A52" s="165" t="s">
        <v>2193</v>
      </c>
      <c r="B52" s="348">
        <v>93.229322051983715</v>
      </c>
      <c r="C52" s="348">
        <v>89.491072510070126</v>
      </c>
      <c r="D52" s="348">
        <v>91.236610158487295</v>
      </c>
      <c r="E52" s="348">
        <v>87.445802431116206</v>
      </c>
      <c r="F52" s="348">
        <v>86.174751478710476</v>
      </c>
      <c r="G52" s="348">
        <v>84.073219929739793</v>
      </c>
      <c r="H52" s="348">
        <v>80.559211730603209</v>
      </c>
      <c r="I52" s="348">
        <v>79.464652981150792</v>
      </c>
      <c r="J52" s="348">
        <v>76.260601880551974</v>
      </c>
      <c r="K52" s="348">
        <v>65.805168008449499</v>
      </c>
      <c r="L52" s="348">
        <v>70.289707616609689</v>
      </c>
      <c r="M52" s="348">
        <v>74.474779778809875</v>
      </c>
      <c r="N52" s="348">
        <v>70.629755243699819</v>
      </c>
      <c r="O52" s="348">
        <v>69.816321235854502</v>
      </c>
      <c r="P52" s="348">
        <v>75.010284512465915</v>
      </c>
      <c r="Q52" s="348">
        <v>72.77275224396341</v>
      </c>
      <c r="R52" s="348">
        <v>72.767925525811151</v>
      </c>
      <c r="S52" s="348">
        <v>73.350970776190763</v>
      </c>
      <c r="T52" s="348">
        <v>76.145411288129083</v>
      </c>
      <c r="U52" s="348">
        <v>73.354460791831983</v>
      </c>
      <c r="V52" s="348">
        <v>72.060359286619274</v>
      </c>
      <c r="W52" s="348">
        <v>73.177444477258874</v>
      </c>
      <c r="DA52" s="167" t="s">
        <v>2194</v>
      </c>
    </row>
    <row r="53" spans="1:105" ht="12" customHeight="1" x14ac:dyDescent="0.25">
      <c r="A53" s="64" t="s">
        <v>30</v>
      </c>
      <c r="B53" s="231">
        <v>1.315211076022281</v>
      </c>
      <c r="C53" s="231">
        <v>1.32218916629206</v>
      </c>
      <c r="D53" s="231">
        <v>1.4326688155653891</v>
      </c>
      <c r="E53" s="231">
        <v>1.030988630071922</v>
      </c>
      <c r="F53" s="231">
        <v>0.662830806200154</v>
      </c>
      <c r="G53" s="231">
        <v>0.73749335149595729</v>
      </c>
      <c r="H53" s="231">
        <v>1.2287937235097339</v>
      </c>
      <c r="I53" s="231">
        <v>2.2479775878282151</v>
      </c>
      <c r="J53" s="231">
        <v>1.4576264126785761</v>
      </c>
      <c r="K53" s="231">
        <v>1.34905200297181</v>
      </c>
      <c r="L53" s="231">
        <v>1.3458259852518411</v>
      </c>
      <c r="M53" s="231">
        <v>1.1960991903694651</v>
      </c>
      <c r="N53" s="231">
        <v>1.3906855194117509</v>
      </c>
      <c r="O53" s="231">
        <v>1.0489442765104739</v>
      </c>
      <c r="P53" s="231">
        <v>1.280875475807747</v>
      </c>
      <c r="Q53" s="231">
        <v>0.95630833473705945</v>
      </c>
      <c r="R53" s="231">
        <v>1.0527921692412341</v>
      </c>
      <c r="S53" s="231">
        <v>1.338108701266431</v>
      </c>
      <c r="T53" s="231">
        <v>1.1047496640060011</v>
      </c>
      <c r="U53" s="231">
        <v>1.116124816183732</v>
      </c>
      <c r="V53" s="231">
        <v>0.80936932550392993</v>
      </c>
      <c r="W53" s="231">
        <v>0.86157417830346894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5.7649848573853461E-2</v>
      </c>
      <c r="K55" s="231">
        <v>0</v>
      </c>
      <c r="L55" s="231">
        <v>0.17299605488921541</v>
      </c>
      <c r="M55" s="231">
        <v>5.7654732825091988E-2</v>
      </c>
      <c r="N55" s="231">
        <v>5.797543994864536E-2</v>
      </c>
      <c r="O55" s="231">
        <v>5.7784475983099173E-2</v>
      </c>
      <c r="P55" s="231">
        <v>5.7512154091777228E-2</v>
      </c>
      <c r="Q55" s="231">
        <v>2.9192444656271761E-2</v>
      </c>
      <c r="R55" s="231">
        <v>3.9330802925499883E-2</v>
      </c>
      <c r="S55" s="231">
        <v>5.1231350174983932E-2</v>
      </c>
      <c r="T55" s="231">
        <v>3.0431615442768411E-2</v>
      </c>
      <c r="U55" s="231">
        <v>2.5361701552799879E-2</v>
      </c>
      <c r="V55" s="231">
        <v>2.4365048917043369E-2</v>
      </c>
      <c r="W55" s="231">
        <v>2.1184306960525041E-2</v>
      </c>
      <c r="DA55" s="73" t="s">
        <v>2197</v>
      </c>
    </row>
    <row r="56" spans="1:105" ht="12" customHeight="1" x14ac:dyDescent="0.25">
      <c r="A56" s="64" t="s">
        <v>160</v>
      </c>
      <c r="B56" s="231">
        <v>0.62811068486379629</v>
      </c>
      <c r="C56" s="231">
        <v>0.68462315483581571</v>
      </c>
      <c r="D56" s="231">
        <v>0.2106749469346007</v>
      </c>
      <c r="E56" s="231">
        <v>5.2807445801668469E-2</v>
      </c>
      <c r="F56" s="231">
        <v>5.2819221020796593E-2</v>
      </c>
      <c r="G56" s="231">
        <v>0.58196157065480558</v>
      </c>
      <c r="H56" s="231">
        <v>1.069717395754572</v>
      </c>
      <c r="I56" s="231">
        <v>0.75386067097565701</v>
      </c>
      <c r="J56" s="231">
        <v>0.1615052636314192</v>
      </c>
      <c r="K56" s="231">
        <v>5.399836462070165E-2</v>
      </c>
      <c r="L56" s="231">
        <v>0</v>
      </c>
      <c r="M56" s="231">
        <v>0.10766542828546689</v>
      </c>
      <c r="N56" s="231">
        <v>0.48746484897651321</v>
      </c>
      <c r="O56" s="231">
        <v>5.3972024217280527E-2</v>
      </c>
      <c r="P56" s="231">
        <v>0.21472871043940911</v>
      </c>
      <c r="Q56" s="231">
        <v>0.50787834213032523</v>
      </c>
      <c r="R56" s="231">
        <v>0.28015518774743853</v>
      </c>
      <c r="S56" s="231">
        <v>1.7349674572283959E-2</v>
      </c>
      <c r="T56" s="231">
        <v>2.0475989957944249</v>
      </c>
      <c r="U56" s="231">
        <v>1.619576878771634</v>
      </c>
      <c r="V56" s="231">
        <v>1.167322518767586</v>
      </c>
      <c r="W56" s="231">
        <v>0.68258086826447606</v>
      </c>
      <c r="DA56" s="73" t="s">
        <v>2198</v>
      </c>
    </row>
    <row r="57" spans="1:105" ht="12" customHeight="1" x14ac:dyDescent="0.25">
      <c r="A57" s="64" t="s">
        <v>70</v>
      </c>
      <c r="B57" s="231">
        <v>0.20449063405894541</v>
      </c>
      <c r="C57" s="231">
        <v>0.35975278059773219</v>
      </c>
      <c r="D57" s="231">
        <v>0.15421352801337879</v>
      </c>
      <c r="E57" s="231">
        <v>0.46371845320472721</v>
      </c>
      <c r="F57" s="231">
        <v>0.36069759407432561</v>
      </c>
      <c r="G57" s="231">
        <v>0.25799445507123692</v>
      </c>
      <c r="H57" s="231">
        <v>5.2105798643444869E-2</v>
      </c>
      <c r="I57" s="231">
        <v>5.2427783393249161E-2</v>
      </c>
      <c r="J57" s="231">
        <v>5.2299994058277621E-2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6.8511978236381318E-2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4.7956095691695632E-3</v>
      </c>
      <c r="U58" s="231">
        <v>2.7125524293386541E-3</v>
      </c>
      <c r="V58" s="231">
        <v>3.3191569810478422E-4</v>
      </c>
      <c r="W58" s="231">
        <v>3.2047032920464439E-4</v>
      </c>
      <c r="DA58" s="73" t="s">
        <v>2200</v>
      </c>
    </row>
    <row r="59" spans="1:105" ht="12" customHeight="1" x14ac:dyDescent="0.25">
      <c r="A59" s="64" t="s">
        <v>162</v>
      </c>
      <c r="B59" s="231">
        <v>77.661814621591674</v>
      </c>
      <c r="C59" s="231">
        <v>73.973458071722661</v>
      </c>
      <c r="D59" s="231">
        <v>77.186150242371639</v>
      </c>
      <c r="E59" s="231">
        <v>74.570554503426507</v>
      </c>
      <c r="F59" s="231">
        <v>73.819948494603352</v>
      </c>
      <c r="G59" s="231">
        <v>71.320638257455229</v>
      </c>
      <c r="H59" s="231">
        <v>69.465603408918582</v>
      </c>
      <c r="I59" s="231">
        <v>68.929567926746657</v>
      </c>
      <c r="J59" s="231">
        <v>66.499097517944136</v>
      </c>
      <c r="K59" s="231">
        <v>57.647604571002987</v>
      </c>
      <c r="L59" s="231">
        <v>61.170840156428589</v>
      </c>
      <c r="M59" s="231">
        <v>66.527506313588717</v>
      </c>
      <c r="N59" s="231">
        <v>63.97400567032156</v>
      </c>
      <c r="O59" s="231">
        <v>62.711977439758712</v>
      </c>
      <c r="P59" s="231">
        <v>66.273608280997962</v>
      </c>
      <c r="Q59" s="231">
        <v>63.902060303882656</v>
      </c>
      <c r="R59" s="231">
        <v>65.067245380196439</v>
      </c>
      <c r="S59" s="231">
        <v>64.535161551447004</v>
      </c>
      <c r="T59" s="231">
        <v>66.79415516682586</v>
      </c>
      <c r="U59" s="231">
        <v>69.944668163378125</v>
      </c>
      <c r="V59" s="231">
        <v>68.843231947788183</v>
      </c>
      <c r="W59" s="231">
        <v>70.048284312109587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2203</v>
      </c>
    </row>
    <row r="62" spans="1:105" ht="12" customHeight="1" x14ac:dyDescent="0.25">
      <c r="A62" s="64" t="s">
        <v>79</v>
      </c>
      <c r="B62" s="231">
        <v>13.41969503544702</v>
      </c>
      <c r="C62" s="231">
        <v>13.151049336621851</v>
      </c>
      <c r="D62" s="231">
        <v>12.252902625602291</v>
      </c>
      <c r="E62" s="231">
        <v>11.32773339861137</v>
      </c>
      <c r="F62" s="231">
        <v>11.27845536281186</v>
      </c>
      <c r="G62" s="231">
        <v>11.175132295062561</v>
      </c>
      <c r="H62" s="231">
        <v>8.7429914037768821</v>
      </c>
      <c r="I62" s="231">
        <v>7.480819012207002</v>
      </c>
      <c r="J62" s="231">
        <v>8.0324228436657155</v>
      </c>
      <c r="K62" s="231">
        <v>6.6860010916176167</v>
      </c>
      <c r="L62" s="231">
        <v>7.6000454200400487</v>
      </c>
      <c r="M62" s="231">
        <v>6.5858541137411288</v>
      </c>
      <c r="N62" s="231">
        <v>4.7196237650413524</v>
      </c>
      <c r="O62" s="231">
        <v>5.9436430193849414</v>
      </c>
      <c r="P62" s="231">
        <v>7.1835598911290219</v>
      </c>
      <c r="Q62" s="231">
        <v>7.3773128185570824</v>
      </c>
      <c r="R62" s="231">
        <v>6.3284019857005358</v>
      </c>
      <c r="S62" s="231">
        <v>7.4091194987300701</v>
      </c>
      <c r="T62" s="231">
        <v>6.1636802364908556</v>
      </c>
      <c r="U62" s="231">
        <v>0.646016679516356</v>
      </c>
      <c r="V62" s="231">
        <v>1.2157385299444241</v>
      </c>
      <c r="W62" s="231">
        <v>1.56350034129161</v>
      </c>
      <c r="DA62" s="73" t="s">
        <v>2204</v>
      </c>
    </row>
    <row r="63" spans="1:105" ht="12" customHeight="1" x14ac:dyDescent="0.25">
      <c r="A63" s="166" t="s">
        <v>2205</v>
      </c>
      <c r="B63" s="349">
        <v>8.869904433809717</v>
      </c>
      <c r="C63" s="349">
        <v>9.3370368787815927</v>
      </c>
      <c r="D63" s="349">
        <v>9.2295346545603749</v>
      </c>
      <c r="E63" s="349">
        <v>9.0522839593895164</v>
      </c>
      <c r="F63" s="349">
        <v>8.9633192404662285</v>
      </c>
      <c r="G63" s="349">
        <v>8.9686760378900434</v>
      </c>
      <c r="H63" s="349">
        <v>9.2905114749050153</v>
      </c>
      <c r="I63" s="349">
        <v>9.6313697947789212</v>
      </c>
      <c r="J63" s="349">
        <v>9.1591447308562461</v>
      </c>
      <c r="K63" s="349">
        <v>8.1184304969212064</v>
      </c>
      <c r="L63" s="349">
        <v>8.510829380355684</v>
      </c>
      <c r="M63" s="349">
        <v>8.6663450914132696</v>
      </c>
      <c r="N63" s="349">
        <v>8.4733955994452881</v>
      </c>
      <c r="O63" s="349">
        <v>8.3108356478978695</v>
      </c>
      <c r="P63" s="349">
        <v>8.5738396321646686</v>
      </c>
      <c r="Q63" s="349">
        <v>8.5742255766720223</v>
      </c>
      <c r="R63" s="349">
        <v>8.9464198292785433</v>
      </c>
      <c r="S63" s="349">
        <v>9.0611244896675931</v>
      </c>
      <c r="T63" s="349">
        <v>9.1237865567957215</v>
      </c>
      <c r="U63" s="349">
        <v>9.0645594694957214</v>
      </c>
      <c r="V63" s="349">
        <v>9.0144215028380081</v>
      </c>
      <c r="W63" s="349">
        <v>8.8102202811951074</v>
      </c>
      <c r="DA63" s="168" t="s">
        <v>2206</v>
      </c>
    </row>
    <row r="64" spans="1:105" ht="12" customHeight="1" x14ac:dyDescent="0.25">
      <c r="A64" s="60" t="s">
        <v>2207</v>
      </c>
      <c r="B64" s="264">
        <v>17.739808867619431</v>
      </c>
      <c r="C64" s="264">
        <v>18.674073757563189</v>
      </c>
      <c r="D64" s="264">
        <v>18.45906930912075</v>
      </c>
      <c r="E64" s="264">
        <v>18.104567918779029</v>
      </c>
      <c r="F64" s="264">
        <v>17.926638480932461</v>
      </c>
      <c r="G64" s="264">
        <v>17.93735207578009</v>
      </c>
      <c r="H64" s="264">
        <v>18.581022949810031</v>
      </c>
      <c r="I64" s="264">
        <v>19.262739589557839</v>
      </c>
      <c r="J64" s="264">
        <v>18.318289461712489</v>
      </c>
      <c r="K64" s="264">
        <v>16.236860993842409</v>
      </c>
      <c r="L64" s="264">
        <v>17.021658760711372</v>
      </c>
      <c r="M64" s="264">
        <v>17.332690182826539</v>
      </c>
      <c r="N64" s="264">
        <v>16.94679119889058</v>
      </c>
      <c r="O64" s="264">
        <v>16.621671295795739</v>
      </c>
      <c r="P64" s="264">
        <v>17.147679264329341</v>
      </c>
      <c r="Q64" s="264">
        <v>17.148451153344041</v>
      </c>
      <c r="R64" s="264">
        <v>17.89283965855709</v>
      </c>
      <c r="S64" s="264">
        <v>18.12224897933519</v>
      </c>
      <c r="T64" s="264">
        <v>18.247573113591439</v>
      </c>
      <c r="U64" s="264">
        <v>18.129118938991439</v>
      </c>
      <c r="V64" s="264">
        <v>18.02884300567602</v>
      </c>
      <c r="W64" s="264">
        <v>17.620440562390211</v>
      </c>
      <c r="DA64" s="72" t="s">
        <v>2208</v>
      </c>
    </row>
    <row r="65" spans="1:105" ht="12" customHeight="1" x14ac:dyDescent="0.25">
      <c r="A65" s="101" t="s">
        <v>2209</v>
      </c>
      <c r="B65" s="280">
        <v>3.547961773523888</v>
      </c>
      <c r="C65" s="280">
        <v>3.734814751512638</v>
      </c>
      <c r="D65" s="280">
        <v>3.6918138618241501</v>
      </c>
      <c r="E65" s="280">
        <v>3.6209135837558071</v>
      </c>
      <c r="F65" s="280">
        <v>3.5853276961864911</v>
      </c>
      <c r="G65" s="280">
        <v>3.5874704151560168</v>
      </c>
      <c r="H65" s="280">
        <v>3.7162045899620062</v>
      </c>
      <c r="I65" s="280">
        <v>3.8525479179115689</v>
      </c>
      <c r="J65" s="280">
        <v>3.6636578923424978</v>
      </c>
      <c r="K65" s="280">
        <v>3.2473721987684829</v>
      </c>
      <c r="L65" s="280">
        <v>3.4043317521422738</v>
      </c>
      <c r="M65" s="280">
        <v>3.4665380365653071</v>
      </c>
      <c r="N65" s="280">
        <v>3.3893582397781148</v>
      </c>
      <c r="O65" s="280">
        <v>3.3243342591591492</v>
      </c>
      <c r="P65" s="280">
        <v>3.4295358528658682</v>
      </c>
      <c r="Q65" s="280">
        <v>3.4296902306688088</v>
      </c>
      <c r="R65" s="280">
        <v>3.578567931711417</v>
      </c>
      <c r="S65" s="280">
        <v>3.6244497958670361</v>
      </c>
      <c r="T65" s="280">
        <v>3.649514622718288</v>
      </c>
      <c r="U65" s="280">
        <v>3.625823787798288</v>
      </c>
      <c r="V65" s="280">
        <v>3.605768601135205</v>
      </c>
      <c r="W65" s="280">
        <v>3.5240881124780432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176.75307804290946</v>
      </c>
      <c r="C66" s="263">
        <f t="shared" si="3"/>
        <v>180.38497229214121</v>
      </c>
      <c r="D66" s="263">
        <f t="shared" si="3"/>
        <v>180.20554233554145</v>
      </c>
      <c r="E66" s="263">
        <f t="shared" si="3"/>
        <v>175.43914655692808</v>
      </c>
      <c r="F66" s="263">
        <f t="shared" si="3"/>
        <v>173.44397165104908</v>
      </c>
      <c r="G66" s="263">
        <f t="shared" si="3"/>
        <v>172.12224313269525</v>
      </c>
      <c r="H66" s="263">
        <f t="shared" si="3"/>
        <v>174.13889559905249</v>
      </c>
      <c r="I66" s="263">
        <f t="shared" si="3"/>
        <v>177.92699302244895</v>
      </c>
      <c r="J66" s="263">
        <f t="shared" si="3"/>
        <v>169.61898678629592</v>
      </c>
      <c r="K66" s="263">
        <f t="shared" si="3"/>
        <v>149.1815797258875</v>
      </c>
      <c r="L66" s="263">
        <f t="shared" si="3"/>
        <v>157.22464980809349</v>
      </c>
      <c r="M66" s="263">
        <f t="shared" si="3"/>
        <v>162.09542916773609</v>
      </c>
      <c r="N66" s="263">
        <f t="shared" si="3"/>
        <v>157.13120083860289</v>
      </c>
      <c r="O66" s="263">
        <f t="shared" si="3"/>
        <v>154.4056763593577</v>
      </c>
      <c r="P66" s="263">
        <f t="shared" si="3"/>
        <v>161.20561557228996</v>
      </c>
      <c r="Q66" s="263">
        <f t="shared" si="3"/>
        <v>159.71638707447104</v>
      </c>
      <c r="R66" s="263">
        <f t="shared" si="3"/>
        <v>164.63333180586062</v>
      </c>
      <c r="S66" s="263">
        <f t="shared" si="3"/>
        <v>166.45060315352285</v>
      </c>
      <c r="T66" s="263">
        <f t="shared" si="3"/>
        <v>169.1853280076549</v>
      </c>
      <c r="U66" s="263">
        <f t="shared" si="3"/>
        <v>166.87401351201243</v>
      </c>
      <c r="V66" s="263">
        <f t="shared" si="3"/>
        <v>165.3361901749613</v>
      </c>
      <c r="W66" s="263">
        <f t="shared" si="3"/>
        <v>163.39969812096888</v>
      </c>
      <c r="DA66" s="70"/>
    </row>
    <row r="67" spans="1:105" ht="12" customHeight="1" x14ac:dyDescent="0.25">
      <c r="A67" s="165" t="s">
        <v>2212</v>
      </c>
      <c r="B67" s="348">
        <v>43.565669254297973</v>
      </c>
      <c r="C67" s="348">
        <v>41.812281102998128</v>
      </c>
      <c r="D67" s="348">
        <v>42.705428173863027</v>
      </c>
      <c r="E67" s="348">
        <v>40.963693106827741</v>
      </c>
      <c r="F67" s="348">
        <v>40.36766588748349</v>
      </c>
      <c r="G67" s="348">
        <v>39.371963643914597</v>
      </c>
      <c r="H67" s="348">
        <v>37.855155550116088</v>
      </c>
      <c r="I67" s="348">
        <v>37.406072946647633</v>
      </c>
      <c r="J67" s="348">
        <v>35.857426399291562</v>
      </c>
      <c r="K67" s="348">
        <v>30.955995602214291</v>
      </c>
      <c r="L67" s="348">
        <v>33.039103227669933</v>
      </c>
      <c r="M67" s="348">
        <v>35.094288675928333</v>
      </c>
      <c r="N67" s="348">
        <v>33.369579852693853</v>
      </c>
      <c r="O67" s="348">
        <v>32.91637570508162</v>
      </c>
      <c r="P67" s="348">
        <v>35.309486074661038</v>
      </c>
      <c r="Q67" s="348">
        <v>34.236700707817519</v>
      </c>
      <c r="R67" s="348">
        <v>34.30270870682002</v>
      </c>
      <c r="S67" s="348">
        <v>34.514888551867763</v>
      </c>
      <c r="T67" s="348">
        <v>35.906387284804737</v>
      </c>
      <c r="U67" s="348">
        <v>34.89286383740329</v>
      </c>
      <c r="V67" s="348">
        <v>34.252392750790719</v>
      </c>
      <c r="W67" s="348">
        <v>34.767404353281137</v>
      </c>
      <c r="DA67" s="167" t="s">
        <v>2213</v>
      </c>
    </row>
    <row r="68" spans="1:105" ht="12" customHeight="1" x14ac:dyDescent="0.25">
      <c r="A68" s="165" t="s">
        <v>2214</v>
      </c>
      <c r="B68" s="348">
        <v>17.561201937769791</v>
      </c>
      <c r="C68" s="348">
        <v>16.857044129320681</v>
      </c>
      <c r="D68" s="348">
        <v>17.185843464756619</v>
      </c>
      <c r="E68" s="348">
        <v>16.471785499490029</v>
      </c>
      <c r="F68" s="348">
        <v>16.23236315942469</v>
      </c>
      <c r="G68" s="348">
        <v>15.836506801169829</v>
      </c>
      <c r="H68" s="348">
        <v>15.174588359227201</v>
      </c>
      <c r="I68" s="348">
        <v>14.96841108786221</v>
      </c>
      <c r="J68" s="348">
        <v>14.364877916558269</v>
      </c>
      <c r="K68" s="348">
        <v>12.395433309070819</v>
      </c>
      <c r="L68" s="348">
        <v>13.240166531660551</v>
      </c>
      <c r="M68" s="348">
        <v>14.028490373847839</v>
      </c>
      <c r="N68" s="348">
        <v>13.304219824298031</v>
      </c>
      <c r="O68" s="348">
        <v>13.150996797889491</v>
      </c>
      <c r="P68" s="348">
        <v>14.129361071600229</v>
      </c>
      <c r="Q68" s="348">
        <v>13.707886849278429</v>
      </c>
      <c r="R68" s="348">
        <v>13.706977661371621</v>
      </c>
      <c r="S68" s="348">
        <v>13.81680335950408</v>
      </c>
      <c r="T68" s="348">
        <v>14.343179965630959</v>
      </c>
      <c r="U68" s="348">
        <v>13.81746075857223</v>
      </c>
      <c r="V68" s="348">
        <v>13.57369648612219</v>
      </c>
      <c r="W68" s="348">
        <v>13.784116965245429</v>
      </c>
      <c r="DA68" s="167" t="s">
        <v>2215</v>
      </c>
    </row>
    <row r="69" spans="1:105" ht="12" customHeight="1" x14ac:dyDescent="0.25">
      <c r="A69" s="64" t="s">
        <v>30</v>
      </c>
      <c r="B69" s="231">
        <v>0.24774059049727171</v>
      </c>
      <c r="C69" s="231">
        <v>0.24905502301346269</v>
      </c>
      <c r="D69" s="231">
        <v>0.26986559406771871</v>
      </c>
      <c r="E69" s="231">
        <v>0.19420284444568059</v>
      </c>
      <c r="F69" s="231">
        <v>0.1248545562925497</v>
      </c>
      <c r="G69" s="231">
        <v>0.13891841524023571</v>
      </c>
      <c r="H69" s="231">
        <v>0.2314625296361825</v>
      </c>
      <c r="I69" s="231">
        <v>0.42344176169617381</v>
      </c>
      <c r="J69" s="231">
        <v>0.27456674809457943</v>
      </c>
      <c r="K69" s="231">
        <v>0.25411505873153212</v>
      </c>
      <c r="L69" s="231">
        <v>0.25350738780367099</v>
      </c>
      <c r="M69" s="231">
        <v>0.2253040026180709</v>
      </c>
      <c r="N69" s="231">
        <v>0.26195738315789208</v>
      </c>
      <c r="O69" s="231">
        <v>0.1975850714756571</v>
      </c>
      <c r="P69" s="231">
        <v>0.2412729428114315</v>
      </c>
      <c r="Q69" s="231">
        <v>0.18013564200033261</v>
      </c>
      <c r="R69" s="231">
        <v>0.1983098822947475</v>
      </c>
      <c r="S69" s="231">
        <v>0.25205371658204229</v>
      </c>
      <c r="T69" s="231">
        <v>0.20809688961885889</v>
      </c>
      <c r="U69" s="231">
        <v>0.21023957756369449</v>
      </c>
      <c r="V69" s="231">
        <v>0.1524573798733164</v>
      </c>
      <c r="W69" s="231">
        <v>0.16229098095467001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1.085925125490868E-2</v>
      </c>
      <c r="K71" s="231">
        <v>0</v>
      </c>
      <c r="L71" s="231">
        <v>3.2586514494367447E-2</v>
      </c>
      <c r="M71" s="231">
        <v>1.0860171280072731E-2</v>
      </c>
      <c r="N71" s="231">
        <v>1.092058148617143E-2</v>
      </c>
      <c r="O71" s="231">
        <v>1.088461043448959E-2</v>
      </c>
      <c r="P71" s="231">
        <v>1.083331434415748E-2</v>
      </c>
      <c r="Q71" s="231">
        <v>5.4988538410705827E-3</v>
      </c>
      <c r="R71" s="231">
        <v>7.40857229621604E-3</v>
      </c>
      <c r="S71" s="231">
        <v>9.6502266257587448E-3</v>
      </c>
      <c r="T71" s="231">
        <v>5.7322710529314471E-3</v>
      </c>
      <c r="U71" s="231">
        <v>4.7772734226880663E-3</v>
      </c>
      <c r="V71" s="231">
        <v>4.5895383001632933E-3</v>
      </c>
      <c r="W71" s="231">
        <v>3.990395770957624E-3</v>
      </c>
      <c r="DA71" s="73" t="s">
        <v>2218</v>
      </c>
    </row>
    <row r="72" spans="1:105" ht="12" customHeight="1" x14ac:dyDescent="0.25">
      <c r="A72" s="64" t="s">
        <v>160</v>
      </c>
      <c r="B72" s="231">
        <v>0.11831447803528571</v>
      </c>
      <c r="C72" s="231">
        <v>0.1289594862294611</v>
      </c>
      <c r="D72" s="231">
        <v>3.9683923522307048E-2</v>
      </c>
      <c r="E72" s="231">
        <v>9.9471089044694053E-3</v>
      </c>
      <c r="F72" s="231">
        <v>9.9493269512857807E-3</v>
      </c>
      <c r="G72" s="231">
        <v>0.109621570095642</v>
      </c>
      <c r="H72" s="231">
        <v>0.20149801360473929</v>
      </c>
      <c r="I72" s="231">
        <v>0.14200145602865569</v>
      </c>
      <c r="J72" s="231">
        <v>3.0422044118937681E-2</v>
      </c>
      <c r="K72" s="231">
        <v>1.017143710306845E-2</v>
      </c>
      <c r="L72" s="231">
        <v>0</v>
      </c>
      <c r="M72" s="231">
        <v>2.0280468485905111E-2</v>
      </c>
      <c r="N72" s="231">
        <v>9.1821633602224076E-2</v>
      </c>
      <c r="O72" s="231">
        <v>1.016647547583123E-2</v>
      </c>
      <c r="P72" s="231">
        <v>4.0447513323766789E-2</v>
      </c>
      <c r="Q72" s="231">
        <v>9.5666834528703962E-2</v>
      </c>
      <c r="R72" s="231">
        <v>5.2771614312536873E-2</v>
      </c>
      <c r="S72" s="231">
        <v>3.2680827449177541E-3</v>
      </c>
      <c r="T72" s="231">
        <v>0.38569731776737098</v>
      </c>
      <c r="U72" s="231">
        <v>0.30507265306501691</v>
      </c>
      <c r="V72" s="231">
        <v>0.21988346613904669</v>
      </c>
      <c r="W72" s="231">
        <v>0.12857478958998431</v>
      </c>
      <c r="DA72" s="73" t="s">
        <v>2219</v>
      </c>
    </row>
    <row r="73" spans="1:105" ht="12" customHeight="1" x14ac:dyDescent="0.25">
      <c r="A73" s="64" t="s">
        <v>70</v>
      </c>
      <c r="B73" s="231">
        <v>3.8519011401684997E-2</v>
      </c>
      <c r="C73" s="231">
        <v>6.7765066705389995E-2</v>
      </c>
      <c r="D73" s="231">
        <v>2.9048531592547801E-2</v>
      </c>
      <c r="E73" s="231">
        <v>8.7348628304491527E-2</v>
      </c>
      <c r="F73" s="231">
        <v>6.7943037110953272E-2</v>
      </c>
      <c r="G73" s="231">
        <v>4.8597293476022471E-2</v>
      </c>
      <c r="H73" s="231">
        <v>9.814942680759697E-3</v>
      </c>
      <c r="I73" s="231">
        <v>9.8755935477588489E-3</v>
      </c>
      <c r="J73" s="231">
        <v>9.8515224264899663E-3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1.290530337970618E-2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9.0332811829232776E-4</v>
      </c>
      <c r="U74" s="231">
        <v>5.1095170414135313E-4</v>
      </c>
      <c r="V74" s="231">
        <v>6.2521516540513358E-5</v>
      </c>
      <c r="W74" s="231">
        <v>6.0365602177052101E-5</v>
      </c>
      <c r="DA74" s="73" t="s">
        <v>2221</v>
      </c>
    </row>
    <row r="75" spans="1:105" ht="12" customHeight="1" x14ac:dyDescent="0.25">
      <c r="A75" s="64" t="s">
        <v>162</v>
      </c>
      <c r="B75" s="231">
        <v>14.62881826667101</v>
      </c>
      <c r="C75" s="231">
        <v>13.9340585841472</v>
      </c>
      <c r="D75" s="231">
        <v>14.539219436236211</v>
      </c>
      <c r="E75" s="231">
        <v>14.04653104219668</v>
      </c>
      <c r="F75" s="231">
        <v>13.90514265272307</v>
      </c>
      <c r="G75" s="231">
        <v>13.43435845292786</v>
      </c>
      <c r="H75" s="231">
        <v>13.08493360611209</v>
      </c>
      <c r="I75" s="231">
        <v>12.983962933570011</v>
      </c>
      <c r="J75" s="231">
        <v>12.52614579285374</v>
      </c>
      <c r="K75" s="231">
        <v>10.858828561850981</v>
      </c>
      <c r="L75" s="231">
        <v>11.52248512641868</v>
      </c>
      <c r="M75" s="231">
        <v>12.531497034138591</v>
      </c>
      <c r="N75" s="231">
        <v>12.050505223218471</v>
      </c>
      <c r="O75" s="231">
        <v>11.81278245402657</v>
      </c>
      <c r="P75" s="231">
        <v>12.48367136594975</v>
      </c>
      <c r="Q75" s="231">
        <v>12.036953187434969</v>
      </c>
      <c r="R75" s="231">
        <v>12.256434032834781</v>
      </c>
      <c r="S75" s="231">
        <v>12.15620771606204</v>
      </c>
      <c r="T75" s="231">
        <v>12.58172451895889</v>
      </c>
      <c r="U75" s="231">
        <v>13.17517295044242</v>
      </c>
      <c r="V75" s="231">
        <v>12.9677002006914</v>
      </c>
      <c r="W75" s="231">
        <v>13.19469067374917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2224</v>
      </c>
    </row>
    <row r="78" spans="1:105" ht="12" customHeight="1" x14ac:dyDescent="0.25">
      <c r="A78" s="64" t="s">
        <v>79</v>
      </c>
      <c r="B78" s="231">
        <v>2.527809591164536</v>
      </c>
      <c r="C78" s="231">
        <v>2.4772059692251669</v>
      </c>
      <c r="D78" s="231">
        <v>2.308025979337827</v>
      </c>
      <c r="E78" s="231">
        <v>2.1337558756387072</v>
      </c>
      <c r="F78" s="231">
        <v>2.124473586346832</v>
      </c>
      <c r="G78" s="231">
        <v>2.1050110694300659</v>
      </c>
      <c r="H78" s="231">
        <v>1.6468792671934289</v>
      </c>
      <c r="I78" s="231">
        <v>1.4091293430196019</v>
      </c>
      <c r="J78" s="231">
        <v>1.5130325578096091</v>
      </c>
      <c r="K78" s="231">
        <v>1.259412948005534</v>
      </c>
      <c r="L78" s="231">
        <v>1.4315875029438321</v>
      </c>
      <c r="M78" s="231">
        <v>1.240548697325198</v>
      </c>
      <c r="N78" s="231">
        <v>0.88901500283327384</v>
      </c>
      <c r="O78" s="231">
        <v>1.1195781864769421</v>
      </c>
      <c r="P78" s="231">
        <v>1.353135935171117</v>
      </c>
      <c r="Q78" s="231">
        <v>1.389632331473357</v>
      </c>
      <c r="R78" s="231">
        <v>1.192053559633341</v>
      </c>
      <c r="S78" s="231">
        <v>1.3956236174893211</v>
      </c>
      <c r="T78" s="231">
        <v>1.1610256401146211</v>
      </c>
      <c r="U78" s="231">
        <v>0.121687352374272</v>
      </c>
      <c r="V78" s="231">
        <v>0.22900337960171979</v>
      </c>
      <c r="W78" s="231">
        <v>0.29450975957847481</v>
      </c>
      <c r="DA78" s="73" t="s">
        <v>2225</v>
      </c>
    </row>
    <row r="79" spans="1:105" ht="12" customHeight="1" x14ac:dyDescent="0.25">
      <c r="A79" s="165" t="s">
        <v>2226</v>
      </c>
      <c r="B79" s="348">
        <v>115.6262068508417</v>
      </c>
      <c r="C79" s="348">
        <v>121.7156470598224</v>
      </c>
      <c r="D79" s="348">
        <v>120.3142706969218</v>
      </c>
      <c r="E79" s="348">
        <v>118.00366795061031</v>
      </c>
      <c r="F79" s="348">
        <v>116.84394260414091</v>
      </c>
      <c r="G79" s="348">
        <v>116.9137726876108</v>
      </c>
      <c r="H79" s="348">
        <v>121.10915168970919</v>
      </c>
      <c r="I79" s="348">
        <v>125.55250898793911</v>
      </c>
      <c r="J79" s="348">
        <v>119.39668247044609</v>
      </c>
      <c r="K79" s="348">
        <v>105.8301508146024</v>
      </c>
      <c r="L79" s="348">
        <v>110.945380048763</v>
      </c>
      <c r="M79" s="348">
        <v>112.9726501179599</v>
      </c>
      <c r="N79" s="348">
        <v>110.457401161611</v>
      </c>
      <c r="O79" s="348">
        <v>108.3383038563866</v>
      </c>
      <c r="P79" s="348">
        <v>111.7667684260287</v>
      </c>
      <c r="Q79" s="348">
        <v>111.7717995173751</v>
      </c>
      <c r="R79" s="348">
        <v>116.623645437669</v>
      </c>
      <c r="S79" s="348">
        <v>118.118911242151</v>
      </c>
      <c r="T79" s="348">
        <v>118.9357607572192</v>
      </c>
      <c r="U79" s="348">
        <v>118.1636889160369</v>
      </c>
      <c r="V79" s="348">
        <v>117.5101009380484</v>
      </c>
      <c r="W79" s="348">
        <v>114.8481768024423</v>
      </c>
      <c r="DA79" s="167" t="s">
        <v>2227</v>
      </c>
    </row>
    <row r="80" spans="1:105" ht="12" customHeight="1" x14ac:dyDescent="0.25">
      <c r="A80" s="132" t="s">
        <v>2228</v>
      </c>
      <c r="B80" s="318">
        <v>158.48185037840651</v>
      </c>
      <c r="C80" s="318">
        <v>166.82827787414601</v>
      </c>
      <c r="D80" s="318">
        <v>164.90749602790299</v>
      </c>
      <c r="E80" s="318">
        <v>161.74049255439749</v>
      </c>
      <c r="F80" s="318">
        <v>160.15092714491979</v>
      </c>
      <c r="G80" s="318">
        <v>160.246639018048</v>
      </c>
      <c r="H80" s="318">
        <v>165.99699134214501</v>
      </c>
      <c r="I80" s="318">
        <v>172.08723252271301</v>
      </c>
      <c r="J80" s="318">
        <v>163.64981332795151</v>
      </c>
      <c r="K80" s="318">
        <v>145.0549886892006</v>
      </c>
      <c r="L80" s="318">
        <v>152.06612410753411</v>
      </c>
      <c r="M80" s="318">
        <v>154.8447806122619</v>
      </c>
      <c r="N80" s="318">
        <v>151.39728095261509</v>
      </c>
      <c r="O80" s="318">
        <v>148.49276240780901</v>
      </c>
      <c r="P80" s="318">
        <v>153.19195149090859</v>
      </c>
      <c r="Q80" s="318">
        <v>153.1988473036115</v>
      </c>
      <c r="R80" s="318">
        <v>159.84897913913051</v>
      </c>
      <c r="S80" s="318">
        <v>161.8984495659133</v>
      </c>
      <c r="T80" s="318">
        <v>163.01805580531641</v>
      </c>
      <c r="U80" s="318">
        <v>161.95982361602151</v>
      </c>
      <c r="V80" s="318">
        <v>161.0639900938657</v>
      </c>
      <c r="W80" s="318">
        <v>157.41545163474291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1.0000000000000002</v>
      </c>
      <c r="D84" s="234">
        <f t="shared" si="4"/>
        <v>1.0000000000000004</v>
      </c>
      <c r="E84" s="234">
        <f t="shared" si="4"/>
        <v>1</v>
      </c>
      <c r="F84" s="234">
        <f t="shared" si="4"/>
        <v>1.0000000000000002</v>
      </c>
      <c r="G84" s="234">
        <f t="shared" si="4"/>
        <v>1.0000000000000004</v>
      </c>
      <c r="H84" s="234">
        <f t="shared" si="4"/>
        <v>1.0000000000000002</v>
      </c>
      <c r="I84" s="234">
        <f t="shared" si="4"/>
        <v>1.0000000000000004</v>
      </c>
      <c r="J84" s="234">
        <f t="shared" si="4"/>
        <v>0.99999999999999978</v>
      </c>
      <c r="K84" s="234">
        <f t="shared" si="4"/>
        <v>1.0000000000000002</v>
      </c>
      <c r="L84" s="234">
        <f t="shared" si="4"/>
        <v>1.0000000000000002</v>
      </c>
      <c r="M84" s="234">
        <f t="shared" si="4"/>
        <v>1.0000000000000004</v>
      </c>
      <c r="N84" s="234">
        <f t="shared" si="4"/>
        <v>1</v>
      </c>
      <c r="O84" s="234">
        <f t="shared" si="4"/>
        <v>1</v>
      </c>
      <c r="P84" s="234">
        <f t="shared" si="4"/>
        <v>1</v>
      </c>
      <c r="Q84" s="234">
        <f t="shared" si="4"/>
        <v>1</v>
      </c>
      <c r="R84" s="234">
        <f t="shared" si="4"/>
        <v>1</v>
      </c>
      <c r="S84" s="234">
        <f t="shared" si="4"/>
        <v>1.0000000000000002</v>
      </c>
      <c r="T84" s="234">
        <f t="shared" si="4"/>
        <v>1.0000000000000002</v>
      </c>
      <c r="U84" s="234">
        <f t="shared" si="4"/>
        <v>1.0000000000000002</v>
      </c>
      <c r="V84" s="234">
        <f t="shared" si="4"/>
        <v>0.99999999999999978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1.1857685863770059E-2</v>
      </c>
      <c r="C85" s="301">
        <f t="shared" si="5"/>
        <v>1.2724839377643894E-2</v>
      </c>
      <c r="D85" s="301">
        <f t="shared" si="5"/>
        <v>1.2426103881084373E-2</v>
      </c>
      <c r="E85" s="301">
        <f t="shared" si="5"/>
        <v>1.2643289871755619E-2</v>
      </c>
      <c r="F85" s="301">
        <f t="shared" si="5"/>
        <v>1.2689191983356907E-2</v>
      </c>
      <c r="G85" s="301">
        <f t="shared" si="5"/>
        <v>1.293310522834017E-2</v>
      </c>
      <c r="H85" s="301">
        <f t="shared" si="5"/>
        <v>1.3689576424233102E-2</v>
      </c>
      <c r="I85" s="301">
        <f t="shared" si="5"/>
        <v>1.4184069182632455E-2</v>
      </c>
      <c r="J85" s="301">
        <f t="shared" si="5"/>
        <v>1.4095282848637826E-2</v>
      </c>
      <c r="K85" s="301">
        <f t="shared" si="5"/>
        <v>1.4366188491382846E-2</v>
      </c>
      <c r="L85" s="301">
        <f t="shared" si="5"/>
        <v>1.4178106160332568E-2</v>
      </c>
      <c r="M85" s="301">
        <f t="shared" si="5"/>
        <v>1.3772633368272284E-2</v>
      </c>
      <c r="N85" s="301">
        <f t="shared" si="5"/>
        <v>1.4072234517721542E-2</v>
      </c>
      <c r="O85" s="301">
        <f t="shared" si="5"/>
        <v>1.3999225544595387E-2</v>
      </c>
      <c r="P85" s="301">
        <f t="shared" si="5"/>
        <v>1.3596835106437345E-2</v>
      </c>
      <c r="Q85" s="301">
        <f t="shared" si="5"/>
        <v>1.3901120353573422E-2</v>
      </c>
      <c r="R85" s="301">
        <f t="shared" si="5"/>
        <v>1.4326272125201139E-2</v>
      </c>
      <c r="S85" s="301">
        <f t="shared" si="5"/>
        <v>1.4378877418748858E-2</v>
      </c>
      <c r="T85" s="301">
        <f t="shared" si="5"/>
        <v>1.406400281078681E-2</v>
      </c>
      <c r="U85" s="301">
        <f t="shared" si="5"/>
        <v>1.4355957910187827E-2</v>
      </c>
      <c r="V85" s="301">
        <f t="shared" si="5"/>
        <v>1.4483333873876842E-2</v>
      </c>
      <c r="W85" s="301">
        <f t="shared" si="5"/>
        <v>1.4094619857959859E-2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1.3833966841065066E-2</v>
      </c>
      <c r="C86" s="235">
        <f t="shared" si="6"/>
        <v>1.4845645940584542E-2</v>
      </c>
      <c r="D86" s="235">
        <f t="shared" si="6"/>
        <v>1.4497121194598435E-2</v>
      </c>
      <c r="E86" s="235">
        <f t="shared" si="6"/>
        <v>1.4750504850381565E-2</v>
      </c>
      <c r="F86" s="235">
        <f t="shared" si="6"/>
        <v>1.4804057313916394E-2</v>
      </c>
      <c r="G86" s="235">
        <f t="shared" si="6"/>
        <v>1.5088622766396869E-2</v>
      </c>
      <c r="H86" s="235">
        <f t="shared" si="6"/>
        <v>1.5971172494938617E-2</v>
      </c>
      <c r="I86" s="235">
        <f t="shared" si="6"/>
        <v>1.6548080713071203E-2</v>
      </c>
      <c r="J86" s="235">
        <f t="shared" si="6"/>
        <v>1.6444496656744134E-2</v>
      </c>
      <c r="K86" s="235">
        <f t="shared" si="6"/>
        <v>1.6760553239946657E-2</v>
      </c>
      <c r="L86" s="235">
        <f t="shared" si="6"/>
        <v>1.6541123853721331E-2</v>
      </c>
      <c r="M86" s="235">
        <f t="shared" si="6"/>
        <v>1.6068072262984328E-2</v>
      </c>
      <c r="N86" s="235">
        <f t="shared" si="6"/>
        <v>1.6417606937341803E-2</v>
      </c>
      <c r="O86" s="235">
        <f t="shared" si="6"/>
        <v>1.6332429802027953E-2</v>
      </c>
      <c r="P86" s="235">
        <f t="shared" si="6"/>
        <v>1.586297429084357E-2</v>
      </c>
      <c r="Q86" s="235">
        <f t="shared" si="6"/>
        <v>1.6217973745835671E-2</v>
      </c>
      <c r="R86" s="235">
        <f t="shared" si="6"/>
        <v>1.6713984146067996E-2</v>
      </c>
      <c r="S86" s="235">
        <f t="shared" si="6"/>
        <v>1.6775356988540331E-2</v>
      </c>
      <c r="T86" s="235">
        <f t="shared" si="6"/>
        <v>1.6408003279251283E-2</v>
      </c>
      <c r="U86" s="235">
        <f t="shared" si="6"/>
        <v>1.6748617561885795E-2</v>
      </c>
      <c r="V86" s="235">
        <f t="shared" si="6"/>
        <v>1.689722285285631E-2</v>
      </c>
      <c r="W86" s="235">
        <f t="shared" si="6"/>
        <v>1.6443723167619839E-2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3.162049563672014E-2</v>
      </c>
      <c r="C87" s="235">
        <f t="shared" si="7"/>
        <v>3.3932905007050387E-2</v>
      </c>
      <c r="D87" s="235">
        <f t="shared" si="7"/>
        <v>3.3136277016224992E-2</v>
      </c>
      <c r="E87" s="235">
        <f t="shared" si="7"/>
        <v>3.371543965801499E-2</v>
      </c>
      <c r="F87" s="235">
        <f t="shared" si="7"/>
        <v>3.3837845288951764E-2</v>
      </c>
      <c r="G87" s="235">
        <f t="shared" si="7"/>
        <v>3.4488280608907136E-2</v>
      </c>
      <c r="H87" s="235">
        <f t="shared" si="7"/>
        <v>3.6505537131288263E-2</v>
      </c>
      <c r="I87" s="235">
        <f t="shared" si="7"/>
        <v>3.7824184487019887E-2</v>
      </c>
      <c r="J87" s="235">
        <f t="shared" si="7"/>
        <v>3.7587420929700882E-2</v>
      </c>
      <c r="K87" s="235">
        <f t="shared" si="7"/>
        <v>3.8309835977020916E-2</v>
      </c>
      <c r="L87" s="235">
        <f t="shared" si="7"/>
        <v>3.7808283094220171E-2</v>
      </c>
      <c r="M87" s="235">
        <f t="shared" si="7"/>
        <v>3.6727022315392752E-2</v>
      </c>
      <c r="N87" s="235">
        <f t="shared" si="7"/>
        <v>3.7525958713924112E-2</v>
      </c>
      <c r="O87" s="235">
        <f t="shared" si="7"/>
        <v>3.7331268118921047E-2</v>
      </c>
      <c r="P87" s="235">
        <f t="shared" si="7"/>
        <v>3.6258226950499586E-2</v>
      </c>
      <c r="Q87" s="235">
        <f t="shared" si="7"/>
        <v>3.706965427619581E-2</v>
      </c>
      <c r="R87" s="235">
        <f t="shared" si="7"/>
        <v>3.8203392333869705E-2</v>
      </c>
      <c r="S87" s="235">
        <f t="shared" si="7"/>
        <v>3.8343673116663618E-2</v>
      </c>
      <c r="T87" s="235">
        <f t="shared" si="7"/>
        <v>3.7504007495431493E-2</v>
      </c>
      <c r="U87" s="235">
        <f t="shared" si="7"/>
        <v>3.8282554427167534E-2</v>
      </c>
      <c r="V87" s="235">
        <f t="shared" si="7"/>
        <v>3.862222366367158E-2</v>
      </c>
      <c r="W87" s="235">
        <f t="shared" si="7"/>
        <v>3.7585652954559637E-2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2.371537172754011E-2</v>
      </c>
      <c r="C88" s="235">
        <f t="shared" si="8"/>
        <v>2.5449678755287787E-2</v>
      </c>
      <c r="D88" s="235">
        <f t="shared" si="8"/>
        <v>2.4852207762168742E-2</v>
      </c>
      <c r="E88" s="235">
        <f t="shared" si="8"/>
        <v>2.5286579743511239E-2</v>
      </c>
      <c r="F88" s="235">
        <f t="shared" si="8"/>
        <v>2.5378383966713814E-2</v>
      </c>
      <c r="G88" s="235">
        <f t="shared" si="8"/>
        <v>2.5866210456680347E-2</v>
      </c>
      <c r="H88" s="235">
        <f t="shared" si="8"/>
        <v>2.7379152848466204E-2</v>
      </c>
      <c r="I88" s="235">
        <f t="shared" si="8"/>
        <v>2.836813836526491E-2</v>
      </c>
      <c r="J88" s="235">
        <f t="shared" si="8"/>
        <v>2.8190565697275644E-2</v>
      </c>
      <c r="K88" s="235">
        <f t="shared" si="8"/>
        <v>2.8732376982765692E-2</v>
      </c>
      <c r="L88" s="235">
        <f t="shared" si="8"/>
        <v>2.8356212320665132E-2</v>
      </c>
      <c r="M88" s="235">
        <f t="shared" si="8"/>
        <v>2.7545266736544567E-2</v>
      </c>
      <c r="N88" s="235">
        <f t="shared" si="8"/>
        <v>2.8144469035443088E-2</v>
      </c>
      <c r="O88" s="235">
        <f t="shared" si="8"/>
        <v>2.7998451089190773E-2</v>
      </c>
      <c r="P88" s="235">
        <f t="shared" si="8"/>
        <v>2.7193670212874693E-2</v>
      </c>
      <c r="Q88" s="235">
        <f t="shared" si="8"/>
        <v>2.7802240707146847E-2</v>
      </c>
      <c r="R88" s="235">
        <f t="shared" si="8"/>
        <v>2.8652544250402277E-2</v>
      </c>
      <c r="S88" s="235">
        <f t="shared" si="8"/>
        <v>2.8757754837497717E-2</v>
      </c>
      <c r="T88" s="235">
        <f t="shared" si="8"/>
        <v>2.8128005621573623E-2</v>
      </c>
      <c r="U88" s="235">
        <f t="shared" si="8"/>
        <v>2.871191582037565E-2</v>
      </c>
      <c r="V88" s="235">
        <f t="shared" si="8"/>
        <v>2.8966667747753687E-2</v>
      </c>
      <c r="W88" s="235">
        <f t="shared" si="8"/>
        <v>2.8189239715919717E-2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2.0149007069402786E-2</v>
      </c>
      <c r="C89" s="302">
        <f t="shared" si="9"/>
        <v>1.9938182221829182E-2</v>
      </c>
      <c r="D89" s="302">
        <f t="shared" si="9"/>
        <v>2.0032700991910429E-2</v>
      </c>
      <c r="E89" s="302">
        <f t="shared" si="9"/>
        <v>1.9999030188051117E-2</v>
      </c>
      <c r="F89" s="302">
        <f t="shared" si="9"/>
        <v>1.9993501971368632E-2</v>
      </c>
      <c r="G89" s="302">
        <f t="shared" si="9"/>
        <v>1.9943475972479797E-2</v>
      </c>
      <c r="H89" s="302">
        <f t="shared" si="9"/>
        <v>1.9888404455921511E-2</v>
      </c>
      <c r="I89" s="302">
        <f t="shared" si="9"/>
        <v>1.9869251908774418E-2</v>
      </c>
      <c r="J89" s="302">
        <f t="shared" si="9"/>
        <v>1.9860048591787645E-2</v>
      </c>
      <c r="K89" s="302">
        <f t="shared" si="9"/>
        <v>1.9855146560612342E-2</v>
      </c>
      <c r="L89" s="302">
        <f t="shared" si="9"/>
        <v>1.9850737705831269E-2</v>
      </c>
      <c r="M89" s="302">
        <f t="shared" si="9"/>
        <v>1.9917674828268055E-2</v>
      </c>
      <c r="N89" s="302">
        <f t="shared" si="9"/>
        <v>1.9927854158224657E-2</v>
      </c>
      <c r="O89" s="302">
        <f t="shared" si="9"/>
        <v>1.9904968508187629E-2</v>
      </c>
      <c r="P89" s="302">
        <f t="shared" si="9"/>
        <v>1.9921377628217489E-2</v>
      </c>
      <c r="Q89" s="302">
        <f t="shared" si="9"/>
        <v>1.988513843567569E-2</v>
      </c>
      <c r="R89" s="302">
        <f t="shared" si="9"/>
        <v>1.9884766548163926E-2</v>
      </c>
      <c r="S89" s="302">
        <f t="shared" si="9"/>
        <v>1.9858467349205728E-2</v>
      </c>
      <c r="T89" s="302">
        <f t="shared" si="9"/>
        <v>1.990837640879442E-2</v>
      </c>
      <c r="U89" s="302">
        <f t="shared" si="9"/>
        <v>2.0003310125137615E-2</v>
      </c>
      <c r="V89" s="302">
        <f t="shared" si="9"/>
        <v>1.9986345916645162E-2</v>
      </c>
      <c r="W89" s="302">
        <f t="shared" si="9"/>
        <v>2.0006953241605917E-2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6.1475491138124297E-2</v>
      </c>
      <c r="C90" s="303">
        <f t="shared" si="10"/>
        <v>6.0908894937584571E-2</v>
      </c>
      <c r="D90" s="303">
        <f t="shared" si="10"/>
        <v>6.1167092804437918E-2</v>
      </c>
      <c r="E90" s="303">
        <f t="shared" si="10"/>
        <v>6.1077891374720097E-2</v>
      </c>
      <c r="F90" s="303">
        <f t="shared" si="10"/>
        <v>6.1043125839102146E-2</v>
      </c>
      <c r="G90" s="303">
        <f t="shared" si="10"/>
        <v>6.0909376167064842E-2</v>
      </c>
      <c r="H90" s="303">
        <f t="shared" si="10"/>
        <v>6.080430948957273E-2</v>
      </c>
      <c r="I90" s="303">
        <f t="shared" si="10"/>
        <v>6.0803571607702153E-2</v>
      </c>
      <c r="J90" s="303">
        <f t="shared" si="10"/>
        <v>6.0753750053479633E-2</v>
      </c>
      <c r="K90" s="303">
        <f t="shared" si="10"/>
        <v>6.0752904572409658E-2</v>
      </c>
      <c r="L90" s="303">
        <f t="shared" si="10"/>
        <v>6.0732514436332645E-2</v>
      </c>
      <c r="M90" s="303">
        <f t="shared" si="10"/>
        <v>6.0898745867186924E-2</v>
      </c>
      <c r="N90" s="303">
        <f t="shared" si="10"/>
        <v>6.0954352004487754E-2</v>
      </c>
      <c r="O90" s="303">
        <f t="shared" si="10"/>
        <v>6.0871547985110352E-2</v>
      </c>
      <c r="P90" s="303">
        <f t="shared" si="10"/>
        <v>6.0902637592091177E-2</v>
      </c>
      <c r="Q90" s="303">
        <f t="shared" si="10"/>
        <v>6.0800981224580858E-2</v>
      </c>
      <c r="R90" s="303">
        <f t="shared" si="10"/>
        <v>6.0828755545657906E-2</v>
      </c>
      <c r="S90" s="303">
        <f t="shared" si="10"/>
        <v>6.0760568288084432E-2</v>
      </c>
      <c r="T90" s="303">
        <f t="shared" si="10"/>
        <v>6.088339268061381E-2</v>
      </c>
      <c r="U90" s="303">
        <f t="shared" si="10"/>
        <v>6.1185636933062712E-2</v>
      </c>
      <c r="V90" s="303">
        <f t="shared" si="10"/>
        <v>6.1136219522379742E-2</v>
      </c>
      <c r="W90" s="303">
        <f t="shared" si="10"/>
        <v>6.1173435497514542E-2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5.1097032485000783E-2</v>
      </c>
      <c r="C91" s="304">
        <f t="shared" si="11"/>
        <v>4.7924600250357961E-2</v>
      </c>
      <c r="D91" s="304">
        <f t="shared" si="11"/>
        <v>4.9236420913809059E-2</v>
      </c>
      <c r="E91" s="304">
        <f t="shared" si="11"/>
        <v>4.8524641981623907E-2</v>
      </c>
      <c r="F91" s="304">
        <f t="shared" si="11"/>
        <v>4.8333492508328628E-2</v>
      </c>
      <c r="G91" s="304">
        <f t="shared" si="11"/>
        <v>4.7392523943361284E-2</v>
      </c>
      <c r="H91" s="304">
        <f t="shared" si="11"/>
        <v>4.492498078460657E-2</v>
      </c>
      <c r="I91" s="304">
        <f t="shared" si="11"/>
        <v>4.3224890473509775E-2</v>
      </c>
      <c r="J91" s="304">
        <f t="shared" si="11"/>
        <v>4.3381584609059158E-2</v>
      </c>
      <c r="K91" s="304">
        <f t="shared" si="11"/>
        <v>4.2343692155906443E-2</v>
      </c>
      <c r="L91" s="304">
        <f t="shared" si="11"/>
        <v>4.3000462424451845E-2</v>
      </c>
      <c r="M91" s="304">
        <f t="shared" si="11"/>
        <v>4.4948917428828478E-2</v>
      </c>
      <c r="N91" s="304">
        <f t="shared" si="11"/>
        <v>4.4142080714454815E-2</v>
      </c>
      <c r="O91" s="304">
        <f t="shared" si="11"/>
        <v>4.411771211190476E-2</v>
      </c>
      <c r="P91" s="304">
        <f t="shared" si="11"/>
        <v>4.5505345250393806E-2</v>
      </c>
      <c r="Q91" s="304">
        <f t="shared" si="11"/>
        <v>4.4221931558770182E-2</v>
      </c>
      <c r="R91" s="304">
        <f t="shared" si="11"/>
        <v>4.2785212413842866E-2</v>
      </c>
      <c r="S91" s="304">
        <f t="shared" si="11"/>
        <v>4.2322320293781621E-2</v>
      </c>
      <c r="T91" s="304">
        <f t="shared" si="11"/>
        <v>4.3933883490478373E-2</v>
      </c>
      <c r="U91" s="304">
        <f t="shared" si="11"/>
        <v>4.3975167580917865E-2</v>
      </c>
      <c r="V91" s="304">
        <f t="shared" si="11"/>
        <v>4.3342497763333696E-2</v>
      </c>
      <c r="W91" s="304">
        <f t="shared" si="11"/>
        <v>4.480114653144944E-2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9.4298437840219188E-3</v>
      </c>
      <c r="C92" s="304">
        <f t="shared" si="12"/>
        <v>1.1966307537015105E-2</v>
      </c>
      <c r="D92" s="304">
        <f t="shared" si="12"/>
        <v>1.0936583580142108E-2</v>
      </c>
      <c r="E92" s="304">
        <f t="shared" si="12"/>
        <v>1.1541786203355742E-2</v>
      </c>
      <c r="F92" s="304">
        <f t="shared" si="12"/>
        <v>1.1694497972104966E-2</v>
      </c>
      <c r="G92" s="304">
        <f t="shared" si="12"/>
        <v>1.248220380543634E-2</v>
      </c>
      <c r="H92" s="304">
        <f t="shared" si="12"/>
        <v>1.4784162591027522E-2</v>
      </c>
      <c r="I92" s="304">
        <f t="shared" si="12"/>
        <v>1.6443955599581787E-2</v>
      </c>
      <c r="J92" s="304">
        <f t="shared" si="12"/>
        <v>1.6244542816529449E-2</v>
      </c>
      <c r="K92" s="304">
        <f t="shared" si="12"/>
        <v>1.7259917337192589E-2</v>
      </c>
      <c r="L92" s="304">
        <f t="shared" si="12"/>
        <v>1.659780351905419E-2</v>
      </c>
      <c r="M92" s="304">
        <f t="shared" si="12"/>
        <v>1.4848017768896665E-2</v>
      </c>
      <c r="N92" s="304">
        <f t="shared" si="12"/>
        <v>1.5686492528615217E-2</v>
      </c>
      <c r="O92" s="304">
        <f t="shared" si="12"/>
        <v>1.563389782963796E-2</v>
      </c>
      <c r="P92" s="304">
        <f t="shared" si="12"/>
        <v>1.4309545533182387E-2</v>
      </c>
      <c r="Q92" s="304">
        <f t="shared" si="12"/>
        <v>1.5466960037524803E-2</v>
      </c>
      <c r="R92" s="304">
        <f t="shared" si="12"/>
        <v>1.6897441361798951E-2</v>
      </c>
      <c r="S92" s="304">
        <f t="shared" si="12"/>
        <v>1.7287937800802906E-2</v>
      </c>
      <c r="T92" s="304">
        <f t="shared" si="12"/>
        <v>1.5824388965272489E-2</v>
      </c>
      <c r="U92" s="304">
        <f t="shared" si="12"/>
        <v>1.6061992719329822E-2</v>
      </c>
      <c r="V92" s="304">
        <f t="shared" si="12"/>
        <v>1.6635055049135899E-2</v>
      </c>
      <c r="W92" s="304">
        <f t="shared" si="12"/>
        <v>1.5244719377428313E-2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9.4861486910160435E-4</v>
      </c>
      <c r="C93" s="304">
        <f t="shared" si="13"/>
        <v>1.0179871502115113E-3</v>
      </c>
      <c r="D93" s="304">
        <f t="shared" si="13"/>
        <v>9.9408831048674933E-4</v>
      </c>
      <c r="E93" s="304">
        <f t="shared" si="13"/>
        <v>1.0114631897404495E-3</v>
      </c>
      <c r="F93" s="304">
        <f t="shared" si="13"/>
        <v>1.0151353586685529E-3</v>
      </c>
      <c r="G93" s="304">
        <f t="shared" si="13"/>
        <v>1.034648418267214E-3</v>
      </c>
      <c r="H93" s="304">
        <f t="shared" si="13"/>
        <v>1.0951661139386476E-3</v>
      </c>
      <c r="I93" s="304">
        <f t="shared" si="13"/>
        <v>1.1347255346105961E-3</v>
      </c>
      <c r="J93" s="304">
        <f t="shared" si="13"/>
        <v>1.1276226278910263E-3</v>
      </c>
      <c r="K93" s="304">
        <f t="shared" si="13"/>
        <v>1.1492950793106273E-3</v>
      </c>
      <c r="L93" s="304">
        <f t="shared" si="13"/>
        <v>1.1342484928266053E-3</v>
      </c>
      <c r="M93" s="304">
        <f t="shared" si="13"/>
        <v>1.1018106694617824E-3</v>
      </c>
      <c r="N93" s="304">
        <f t="shared" si="13"/>
        <v>1.1257787614177232E-3</v>
      </c>
      <c r="O93" s="304">
        <f t="shared" si="13"/>
        <v>1.1199380435676313E-3</v>
      </c>
      <c r="P93" s="304">
        <f t="shared" si="13"/>
        <v>1.0877468085149877E-3</v>
      </c>
      <c r="Q93" s="304">
        <f t="shared" si="13"/>
        <v>1.112089628285874E-3</v>
      </c>
      <c r="R93" s="304">
        <f t="shared" si="13"/>
        <v>1.1461017700160911E-3</v>
      </c>
      <c r="S93" s="304">
        <f t="shared" si="13"/>
        <v>1.1503101934999085E-3</v>
      </c>
      <c r="T93" s="304">
        <f t="shared" si="13"/>
        <v>1.1251202248629447E-3</v>
      </c>
      <c r="U93" s="304">
        <f t="shared" si="13"/>
        <v>1.1484766328150259E-3</v>
      </c>
      <c r="V93" s="304">
        <f t="shared" si="13"/>
        <v>1.1586667099101474E-3</v>
      </c>
      <c r="W93" s="304">
        <f t="shared" si="13"/>
        <v>1.1275695886367888E-3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5.122957594843694E-2</v>
      </c>
      <c r="C94" s="303">
        <f t="shared" si="14"/>
        <v>5.0757412447987149E-2</v>
      </c>
      <c r="D94" s="303">
        <f t="shared" si="14"/>
        <v>5.0972577337031595E-2</v>
      </c>
      <c r="E94" s="303">
        <f t="shared" si="14"/>
        <v>5.0898242812266764E-2</v>
      </c>
      <c r="F94" s="303">
        <f t="shared" si="14"/>
        <v>5.0869271532585095E-2</v>
      </c>
      <c r="G94" s="303">
        <f t="shared" si="14"/>
        <v>5.0757813472554057E-2</v>
      </c>
      <c r="H94" s="303">
        <f t="shared" si="14"/>
        <v>5.067025790797728E-2</v>
      </c>
      <c r="I94" s="303">
        <f t="shared" si="14"/>
        <v>5.0669643006418456E-2</v>
      </c>
      <c r="J94" s="303">
        <f t="shared" si="14"/>
        <v>5.0628125044566367E-2</v>
      </c>
      <c r="K94" s="303">
        <f t="shared" si="14"/>
        <v>5.0627420477008071E-2</v>
      </c>
      <c r="L94" s="303">
        <f t="shared" si="14"/>
        <v>5.0610428696943856E-2</v>
      </c>
      <c r="M94" s="303">
        <f t="shared" si="14"/>
        <v>5.0748954889322441E-2</v>
      </c>
      <c r="N94" s="303">
        <f t="shared" si="14"/>
        <v>5.0795293337073125E-2</v>
      </c>
      <c r="O94" s="303">
        <f t="shared" si="14"/>
        <v>5.072628998759196E-2</v>
      </c>
      <c r="P94" s="303">
        <f t="shared" si="14"/>
        <v>5.0752197993409298E-2</v>
      </c>
      <c r="Q94" s="303">
        <f t="shared" si="14"/>
        <v>5.0667484353817398E-2</v>
      </c>
      <c r="R94" s="303">
        <f t="shared" si="14"/>
        <v>5.0690629621381586E-2</v>
      </c>
      <c r="S94" s="303">
        <f t="shared" si="14"/>
        <v>5.0633806906737043E-2</v>
      </c>
      <c r="T94" s="303">
        <f t="shared" si="14"/>
        <v>5.0736160567178168E-2</v>
      </c>
      <c r="U94" s="303">
        <f t="shared" si="14"/>
        <v>5.0988030777552269E-2</v>
      </c>
      <c r="V94" s="303">
        <f t="shared" si="14"/>
        <v>5.0946849601983139E-2</v>
      </c>
      <c r="W94" s="303">
        <f t="shared" si="14"/>
        <v>5.0977862914595475E-2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4.258086040416733E-2</v>
      </c>
      <c r="C95" s="304">
        <f t="shared" si="15"/>
        <v>3.9937166875298302E-2</v>
      </c>
      <c r="D95" s="304">
        <f t="shared" si="15"/>
        <v>4.1030350761507552E-2</v>
      </c>
      <c r="E95" s="304">
        <f t="shared" si="15"/>
        <v>4.0437201651353276E-2</v>
      </c>
      <c r="F95" s="304">
        <f t="shared" si="15"/>
        <v>4.027791042360717E-2</v>
      </c>
      <c r="G95" s="304">
        <f t="shared" si="15"/>
        <v>3.9493769952801086E-2</v>
      </c>
      <c r="H95" s="304">
        <f t="shared" si="15"/>
        <v>3.7437483987172136E-2</v>
      </c>
      <c r="I95" s="304">
        <f t="shared" si="15"/>
        <v>3.6020742061258146E-2</v>
      </c>
      <c r="J95" s="304">
        <f t="shared" si="15"/>
        <v>3.6151320507549309E-2</v>
      </c>
      <c r="K95" s="304">
        <f t="shared" si="15"/>
        <v>3.528641012992205E-2</v>
      </c>
      <c r="L95" s="304">
        <f t="shared" si="15"/>
        <v>3.5833718687043194E-2</v>
      </c>
      <c r="M95" s="304">
        <f t="shared" si="15"/>
        <v>3.74574311906904E-2</v>
      </c>
      <c r="N95" s="304">
        <f t="shared" si="15"/>
        <v>3.6785067262045675E-2</v>
      </c>
      <c r="O95" s="304">
        <f t="shared" si="15"/>
        <v>3.6764760093253974E-2</v>
      </c>
      <c r="P95" s="304">
        <f t="shared" si="15"/>
        <v>3.7921121041994826E-2</v>
      </c>
      <c r="Q95" s="304">
        <f t="shared" si="15"/>
        <v>3.6851609632308498E-2</v>
      </c>
      <c r="R95" s="304">
        <f t="shared" si="15"/>
        <v>3.5654343678202388E-2</v>
      </c>
      <c r="S95" s="304">
        <f t="shared" si="15"/>
        <v>3.5268600244818024E-2</v>
      </c>
      <c r="T95" s="304">
        <f t="shared" si="15"/>
        <v>3.6611569575398642E-2</v>
      </c>
      <c r="U95" s="304">
        <f t="shared" si="15"/>
        <v>3.6645972984098232E-2</v>
      </c>
      <c r="V95" s="304">
        <f t="shared" si="15"/>
        <v>3.6118748136111427E-2</v>
      </c>
      <c r="W95" s="304">
        <f t="shared" si="15"/>
        <v>3.7334288776207883E-2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7.8582031533516034E-3</v>
      </c>
      <c r="C96" s="304">
        <f t="shared" si="16"/>
        <v>9.9719229475125851E-3</v>
      </c>
      <c r="D96" s="304">
        <f t="shared" si="16"/>
        <v>9.1138196501184196E-3</v>
      </c>
      <c r="E96" s="304">
        <f t="shared" si="16"/>
        <v>9.6181551694631186E-3</v>
      </c>
      <c r="F96" s="304">
        <f t="shared" si="16"/>
        <v>9.7454149767541385E-3</v>
      </c>
      <c r="G96" s="304">
        <f t="shared" si="16"/>
        <v>1.0401836504530288E-2</v>
      </c>
      <c r="H96" s="304">
        <f t="shared" si="16"/>
        <v>1.2320135492522932E-2</v>
      </c>
      <c r="I96" s="304">
        <f t="shared" si="16"/>
        <v>1.3703296332984819E-2</v>
      </c>
      <c r="J96" s="304">
        <f t="shared" si="16"/>
        <v>1.3537119013774539E-2</v>
      </c>
      <c r="K96" s="304">
        <f t="shared" si="16"/>
        <v>1.4383264447660495E-2</v>
      </c>
      <c r="L96" s="304">
        <f t="shared" si="16"/>
        <v>1.3831502932545158E-2</v>
      </c>
      <c r="M96" s="304">
        <f t="shared" si="16"/>
        <v>1.2373348140747222E-2</v>
      </c>
      <c r="N96" s="304">
        <f t="shared" si="16"/>
        <v>1.3072077107179348E-2</v>
      </c>
      <c r="O96" s="304">
        <f t="shared" si="16"/>
        <v>1.3028248191364966E-2</v>
      </c>
      <c r="P96" s="304">
        <f t="shared" si="16"/>
        <v>1.1924621277651986E-2</v>
      </c>
      <c r="Q96" s="304">
        <f t="shared" si="16"/>
        <v>1.2889133364604007E-2</v>
      </c>
      <c r="R96" s="304">
        <f t="shared" si="16"/>
        <v>1.4081201134832454E-2</v>
      </c>
      <c r="S96" s="304">
        <f t="shared" si="16"/>
        <v>1.4406614834002426E-2</v>
      </c>
      <c r="T96" s="304">
        <f t="shared" si="16"/>
        <v>1.318699080439374E-2</v>
      </c>
      <c r="U96" s="304">
        <f t="shared" si="16"/>
        <v>1.338499393277485E-2</v>
      </c>
      <c r="V96" s="304">
        <f t="shared" si="16"/>
        <v>1.386254587427992E-2</v>
      </c>
      <c r="W96" s="304">
        <f t="shared" si="16"/>
        <v>1.2703932814523597E-2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7.9051239091800386E-4</v>
      </c>
      <c r="C97" s="304">
        <f t="shared" si="17"/>
        <v>8.4832262517625981E-4</v>
      </c>
      <c r="D97" s="304">
        <f t="shared" si="17"/>
        <v>8.284069254056247E-4</v>
      </c>
      <c r="E97" s="304">
        <f t="shared" si="17"/>
        <v>8.4288599145037506E-4</v>
      </c>
      <c r="F97" s="304">
        <f t="shared" si="17"/>
        <v>8.4594613222379396E-4</v>
      </c>
      <c r="G97" s="304">
        <f t="shared" si="17"/>
        <v>8.6220701522267851E-4</v>
      </c>
      <c r="H97" s="304">
        <f t="shared" si="17"/>
        <v>9.1263842828220648E-4</v>
      </c>
      <c r="I97" s="304">
        <f t="shared" si="17"/>
        <v>9.4560461217549677E-4</v>
      </c>
      <c r="J97" s="304">
        <f t="shared" si="17"/>
        <v>9.3968552324252201E-4</v>
      </c>
      <c r="K97" s="304">
        <f t="shared" si="17"/>
        <v>9.5774589942552296E-4</v>
      </c>
      <c r="L97" s="304">
        <f t="shared" si="17"/>
        <v>9.4520707735550459E-4</v>
      </c>
      <c r="M97" s="304">
        <f t="shared" si="17"/>
        <v>9.1817555788481866E-4</v>
      </c>
      <c r="N97" s="304">
        <f t="shared" si="17"/>
        <v>9.3814896784810318E-4</v>
      </c>
      <c r="O97" s="304">
        <f t="shared" si="17"/>
        <v>9.3328170297302625E-4</v>
      </c>
      <c r="P97" s="304">
        <f t="shared" si="17"/>
        <v>9.0645567376249016E-4</v>
      </c>
      <c r="Q97" s="304">
        <f t="shared" si="17"/>
        <v>9.267413569048952E-4</v>
      </c>
      <c r="R97" s="304">
        <f t="shared" si="17"/>
        <v>9.5508480834674266E-4</v>
      </c>
      <c r="S97" s="304">
        <f t="shared" si="17"/>
        <v>9.5859182791659071E-4</v>
      </c>
      <c r="T97" s="304">
        <f t="shared" si="17"/>
        <v>9.3760018738578736E-4</v>
      </c>
      <c r="U97" s="304">
        <f t="shared" si="17"/>
        <v>9.5706386067918826E-4</v>
      </c>
      <c r="V97" s="304">
        <f t="shared" si="17"/>
        <v>9.6555559159178976E-4</v>
      </c>
      <c r="W97" s="304">
        <f t="shared" si="17"/>
        <v>9.3964132386399092E-4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0.54610086181112905</v>
      </c>
      <c r="C98" s="303">
        <f t="shared" si="18"/>
        <v>0.53439487386774343</v>
      </c>
      <c r="D98" s="303">
        <f t="shared" si="18"/>
        <v>0.53822473402933479</v>
      </c>
      <c r="E98" s="303">
        <f t="shared" si="18"/>
        <v>0.53515579099344368</v>
      </c>
      <c r="F98" s="303">
        <f t="shared" si="18"/>
        <v>0.53454525504093831</v>
      </c>
      <c r="G98" s="303">
        <f t="shared" si="18"/>
        <v>0.53121642011701398</v>
      </c>
      <c r="H98" s="303">
        <f t="shared" si="18"/>
        <v>0.52012164842180542</v>
      </c>
      <c r="I98" s="303">
        <f t="shared" si="18"/>
        <v>0.51277413411586215</v>
      </c>
      <c r="J98" s="303">
        <f t="shared" si="18"/>
        <v>0.51423121746165523</v>
      </c>
      <c r="K98" s="303">
        <f t="shared" si="18"/>
        <v>0.51023332607980176</v>
      </c>
      <c r="L98" s="303">
        <f t="shared" si="18"/>
        <v>0.51307093412894933</v>
      </c>
      <c r="M98" s="303">
        <f t="shared" si="18"/>
        <v>0.51859648814461934</v>
      </c>
      <c r="N98" s="303">
        <f t="shared" si="18"/>
        <v>0.51396390276551895</v>
      </c>
      <c r="O98" s="303">
        <f t="shared" si="18"/>
        <v>0.51529462644080182</v>
      </c>
      <c r="P98" s="303">
        <f t="shared" si="18"/>
        <v>0.52122186172244966</v>
      </c>
      <c r="Q98" s="303">
        <f t="shared" si="18"/>
        <v>0.51696725344721939</v>
      </c>
      <c r="R98" s="303">
        <f t="shared" si="18"/>
        <v>0.51057935655992015</v>
      </c>
      <c r="S98" s="303">
        <f t="shared" si="18"/>
        <v>0.51002103218370287</v>
      </c>
      <c r="T98" s="303">
        <f t="shared" si="18"/>
        <v>0.51430044520578322</v>
      </c>
      <c r="U98" s="303">
        <f t="shared" si="18"/>
        <v>0.50903932996964707</v>
      </c>
      <c r="V98" s="303">
        <f t="shared" si="18"/>
        <v>0.50730184275333434</v>
      </c>
      <c r="W98" s="303">
        <f t="shared" si="18"/>
        <v>0.51295961479463725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9.8101135266863718E-2</v>
      </c>
      <c r="C99" s="303">
        <f t="shared" si="19"/>
        <v>9.720269871559889E-2</v>
      </c>
      <c r="D99" s="303">
        <f t="shared" si="19"/>
        <v>9.7555202703510646E-2</v>
      </c>
      <c r="E99" s="303">
        <f t="shared" si="19"/>
        <v>9.7343024307951387E-2</v>
      </c>
      <c r="F99" s="303">
        <f t="shared" si="19"/>
        <v>9.7289216356959432E-2</v>
      </c>
      <c r="G99" s="303">
        <f t="shared" si="19"/>
        <v>9.7022764704911196E-2</v>
      </c>
      <c r="H99" s="303">
        <f t="shared" si="19"/>
        <v>9.6259611478518275E-2</v>
      </c>
      <c r="I99" s="303">
        <f t="shared" si="19"/>
        <v>9.5728607664822121E-2</v>
      </c>
      <c r="J99" s="303">
        <f t="shared" si="19"/>
        <v>9.5797927581543305E-2</v>
      </c>
      <c r="K99" s="303">
        <f t="shared" si="19"/>
        <v>9.5482057033516393E-2</v>
      </c>
      <c r="L99" s="303">
        <f t="shared" si="19"/>
        <v>9.5690923656658794E-2</v>
      </c>
      <c r="M99" s="303">
        <f t="shared" si="19"/>
        <v>9.6225137076711223E-2</v>
      </c>
      <c r="N99" s="303">
        <f t="shared" si="19"/>
        <v>9.5941421202011629E-2</v>
      </c>
      <c r="O99" s="303">
        <f t="shared" si="19"/>
        <v>9.5971945097536357E-2</v>
      </c>
      <c r="P99" s="303">
        <f t="shared" si="19"/>
        <v>9.6404080452606358E-2</v>
      </c>
      <c r="Q99" s="303">
        <f t="shared" si="19"/>
        <v>9.6036959948693185E-2</v>
      </c>
      <c r="R99" s="303">
        <f t="shared" si="19"/>
        <v>9.5578099257120769E-2</v>
      </c>
      <c r="S99" s="303">
        <f t="shared" si="19"/>
        <v>9.5471580570155118E-2</v>
      </c>
      <c r="T99" s="303">
        <f t="shared" si="19"/>
        <v>9.5908914840222043E-2</v>
      </c>
      <c r="U99" s="303">
        <f t="shared" si="19"/>
        <v>9.5768064700847699E-2</v>
      </c>
      <c r="V99" s="303">
        <f t="shared" si="19"/>
        <v>9.5592262975644077E-2</v>
      </c>
      <c r="W99" s="303">
        <f t="shared" si="19"/>
        <v>9.604253399058009E-2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4.5867200113935622E-2</v>
      </c>
      <c r="C100" s="304">
        <f t="shared" si="20"/>
        <v>4.4881129690295118E-2</v>
      </c>
      <c r="D100" s="304">
        <f t="shared" si="20"/>
        <v>4.5278485074423752E-2</v>
      </c>
      <c r="E100" s="304">
        <f t="shared" si="20"/>
        <v>4.5054264808578499E-2</v>
      </c>
      <c r="F100" s="304">
        <f t="shared" si="20"/>
        <v>4.4995159521325212E-2</v>
      </c>
      <c r="G100" s="304">
        <f t="shared" si="20"/>
        <v>4.4706672256446991E-2</v>
      </c>
      <c r="H100" s="304">
        <f t="shared" si="20"/>
        <v>4.3930880017278691E-2</v>
      </c>
      <c r="I100" s="304">
        <f t="shared" si="20"/>
        <v>4.3398483257300127E-2</v>
      </c>
      <c r="J100" s="304">
        <f t="shared" si="20"/>
        <v>4.3458091844198833E-2</v>
      </c>
      <c r="K100" s="304">
        <f t="shared" si="20"/>
        <v>4.3139477130878144E-2</v>
      </c>
      <c r="L100" s="304">
        <f t="shared" si="20"/>
        <v>4.3345769454552499E-2</v>
      </c>
      <c r="M100" s="304">
        <f t="shared" si="20"/>
        <v>4.3917205564502571E-2</v>
      </c>
      <c r="N100" s="304">
        <f t="shared" si="20"/>
        <v>4.3645719888020726E-2</v>
      </c>
      <c r="O100" s="304">
        <f t="shared" si="20"/>
        <v>4.3658677612874078E-2</v>
      </c>
      <c r="P100" s="304">
        <f t="shared" si="20"/>
        <v>4.40956871534968E-2</v>
      </c>
      <c r="Q100" s="304">
        <f t="shared" si="20"/>
        <v>4.3708436918676215E-2</v>
      </c>
      <c r="R100" s="304">
        <f t="shared" si="20"/>
        <v>4.325348806699001E-2</v>
      </c>
      <c r="S100" s="304">
        <f t="shared" si="20"/>
        <v>4.3130681577486452E-2</v>
      </c>
      <c r="T100" s="304">
        <f t="shared" si="20"/>
        <v>4.3597754130754507E-2</v>
      </c>
      <c r="U100" s="304">
        <f t="shared" si="20"/>
        <v>4.3522790808378641E-2</v>
      </c>
      <c r="V100" s="304">
        <f t="shared" si="20"/>
        <v>4.333541726419686E-2</v>
      </c>
      <c r="W100" s="304">
        <f t="shared" si="20"/>
        <v>4.3795311847536433E-2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3.9467160039602336E-2</v>
      </c>
      <c r="C101" s="304">
        <f t="shared" si="21"/>
        <v>3.8621158628707193E-2</v>
      </c>
      <c r="D101" s="304">
        <f t="shared" si="21"/>
        <v>3.8897945783786067E-2</v>
      </c>
      <c r="E101" s="304">
        <f t="shared" si="21"/>
        <v>3.8676150737449337E-2</v>
      </c>
      <c r="F101" s="304">
        <f t="shared" si="21"/>
        <v>3.8632026800219953E-2</v>
      </c>
      <c r="G101" s="304">
        <f t="shared" si="21"/>
        <v>3.8391449152617947E-2</v>
      </c>
      <c r="H101" s="304">
        <f t="shared" si="21"/>
        <v>3.7589620844481947E-2</v>
      </c>
      <c r="I101" s="304">
        <f t="shared" si="21"/>
        <v>3.7058609920887713E-2</v>
      </c>
      <c r="J101" s="304">
        <f t="shared" si="21"/>
        <v>3.7163914536977753E-2</v>
      </c>
      <c r="K101" s="304">
        <f t="shared" si="21"/>
        <v>3.6874983626916061E-2</v>
      </c>
      <c r="L101" s="304">
        <f t="shared" si="21"/>
        <v>3.7080059902814891E-2</v>
      </c>
      <c r="M101" s="304">
        <f t="shared" si="21"/>
        <v>3.7479396252368825E-2</v>
      </c>
      <c r="N101" s="304">
        <f t="shared" si="21"/>
        <v>3.7144595483244031E-2</v>
      </c>
      <c r="O101" s="304">
        <f t="shared" si="21"/>
        <v>3.724076798164791E-2</v>
      </c>
      <c r="P101" s="304">
        <f t="shared" si="21"/>
        <v>3.7669134167845363E-2</v>
      </c>
      <c r="Q101" s="304">
        <f t="shared" si="21"/>
        <v>3.7361650116002919E-2</v>
      </c>
      <c r="R101" s="304">
        <f t="shared" si="21"/>
        <v>3.6899991535330877E-2</v>
      </c>
      <c r="S101" s="304">
        <f t="shared" si="21"/>
        <v>3.6859640971815717E-2</v>
      </c>
      <c r="T101" s="304">
        <f t="shared" si="21"/>
        <v>3.7168917683187065E-2</v>
      </c>
      <c r="U101" s="304">
        <f t="shared" si="21"/>
        <v>3.6788692542500182E-2</v>
      </c>
      <c r="V101" s="304">
        <f t="shared" si="21"/>
        <v>3.6663122907239838E-2</v>
      </c>
      <c r="W101" s="304">
        <f t="shared" si="21"/>
        <v>3.7072014762640215E-2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3.7549338568605168E-3</v>
      </c>
      <c r="C102" s="304">
        <f t="shared" si="22"/>
        <v>4.0295324695872325E-3</v>
      </c>
      <c r="D102" s="304">
        <f t="shared" si="22"/>
        <v>3.9349328956767163E-3</v>
      </c>
      <c r="E102" s="304">
        <f t="shared" si="22"/>
        <v>4.00370845938928E-3</v>
      </c>
      <c r="F102" s="304">
        <f t="shared" si="22"/>
        <v>4.0182441280630209E-3</v>
      </c>
      <c r="G102" s="304">
        <f t="shared" si="22"/>
        <v>4.0954833223077226E-3</v>
      </c>
      <c r="H102" s="304">
        <f t="shared" si="22"/>
        <v>4.3350325343404815E-3</v>
      </c>
      <c r="I102" s="304">
        <f t="shared" si="22"/>
        <v>4.4916219078336107E-3</v>
      </c>
      <c r="J102" s="304">
        <f t="shared" si="22"/>
        <v>4.4635062354019799E-3</v>
      </c>
      <c r="K102" s="304">
        <f t="shared" si="22"/>
        <v>4.5492930222712337E-3</v>
      </c>
      <c r="L102" s="304">
        <f t="shared" si="22"/>
        <v>4.4897336174386454E-3</v>
      </c>
      <c r="M102" s="304">
        <f t="shared" si="22"/>
        <v>4.3613338999528893E-3</v>
      </c>
      <c r="N102" s="304">
        <f t="shared" si="22"/>
        <v>4.4562075972784882E-3</v>
      </c>
      <c r="O102" s="304">
        <f t="shared" si="22"/>
        <v>4.4330880891218722E-3</v>
      </c>
      <c r="P102" s="304">
        <f t="shared" si="22"/>
        <v>4.3056644503718256E-3</v>
      </c>
      <c r="Q102" s="304">
        <f t="shared" si="22"/>
        <v>4.402021445298253E-3</v>
      </c>
      <c r="R102" s="304">
        <f t="shared" si="22"/>
        <v>4.5366528396470268E-3</v>
      </c>
      <c r="S102" s="304">
        <f t="shared" si="22"/>
        <v>4.5533111826038062E-3</v>
      </c>
      <c r="T102" s="304">
        <f t="shared" si="22"/>
        <v>4.4536008900824898E-3</v>
      </c>
      <c r="U102" s="304">
        <f t="shared" si="22"/>
        <v>4.5460533382261446E-3</v>
      </c>
      <c r="V102" s="304">
        <f t="shared" si="22"/>
        <v>4.5863890600609976E-3</v>
      </c>
      <c r="W102" s="304">
        <f t="shared" si="22"/>
        <v>4.4632962883539564E-3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7.5098677137210327E-3</v>
      </c>
      <c r="C103" s="304">
        <f t="shared" si="23"/>
        <v>8.0590649391744668E-3</v>
      </c>
      <c r="D103" s="304">
        <f t="shared" si="23"/>
        <v>7.8698657913534326E-3</v>
      </c>
      <c r="E103" s="304">
        <f t="shared" si="23"/>
        <v>8.00741691877856E-3</v>
      </c>
      <c r="F103" s="304">
        <f t="shared" si="23"/>
        <v>8.0364882561260436E-3</v>
      </c>
      <c r="G103" s="304">
        <f t="shared" si="23"/>
        <v>8.190966644615447E-3</v>
      </c>
      <c r="H103" s="304">
        <f t="shared" si="23"/>
        <v>8.6700650686809631E-3</v>
      </c>
      <c r="I103" s="304">
        <f t="shared" si="23"/>
        <v>8.9832438156672197E-3</v>
      </c>
      <c r="J103" s="304">
        <f t="shared" si="23"/>
        <v>8.9270124708039581E-3</v>
      </c>
      <c r="K103" s="304">
        <f t="shared" si="23"/>
        <v>9.098586044542464E-3</v>
      </c>
      <c r="L103" s="304">
        <f t="shared" si="23"/>
        <v>8.9794672348772926E-3</v>
      </c>
      <c r="M103" s="304">
        <f t="shared" si="23"/>
        <v>8.7226677999057787E-3</v>
      </c>
      <c r="N103" s="304">
        <f t="shared" si="23"/>
        <v>8.9124151945569798E-3</v>
      </c>
      <c r="O103" s="304">
        <f t="shared" si="23"/>
        <v>8.8661761782437443E-3</v>
      </c>
      <c r="P103" s="304">
        <f t="shared" si="23"/>
        <v>8.611328900743653E-3</v>
      </c>
      <c r="Q103" s="304">
        <f t="shared" si="23"/>
        <v>8.8040428905965026E-3</v>
      </c>
      <c r="R103" s="304">
        <f t="shared" si="23"/>
        <v>9.0733056792940553E-3</v>
      </c>
      <c r="S103" s="304">
        <f t="shared" si="23"/>
        <v>9.1066223652076141E-3</v>
      </c>
      <c r="T103" s="304">
        <f t="shared" si="23"/>
        <v>8.9072017801649778E-3</v>
      </c>
      <c r="U103" s="304">
        <f t="shared" si="23"/>
        <v>9.0921066764522874E-3</v>
      </c>
      <c r="V103" s="304">
        <f t="shared" si="23"/>
        <v>9.1727781201219969E-3</v>
      </c>
      <c r="W103" s="304">
        <f t="shared" si="23"/>
        <v>8.9265925767079111E-3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1.5019735427442072E-3</v>
      </c>
      <c r="C104" s="304">
        <f t="shared" si="24"/>
        <v>1.6118129878348935E-3</v>
      </c>
      <c r="D104" s="304">
        <f t="shared" si="24"/>
        <v>1.5739731582706865E-3</v>
      </c>
      <c r="E104" s="304">
        <f t="shared" si="24"/>
        <v>1.6014833837557124E-3</v>
      </c>
      <c r="F104" s="304">
        <f t="shared" si="24"/>
        <v>1.607297651225208E-3</v>
      </c>
      <c r="G104" s="304">
        <f t="shared" si="24"/>
        <v>1.6381933289230889E-3</v>
      </c>
      <c r="H104" s="304">
        <f t="shared" si="24"/>
        <v>1.7340130137361925E-3</v>
      </c>
      <c r="I104" s="304">
        <f t="shared" si="24"/>
        <v>1.7966487631334445E-3</v>
      </c>
      <c r="J104" s="304">
        <f t="shared" si="24"/>
        <v>1.7854024941607914E-3</v>
      </c>
      <c r="K104" s="304">
        <f t="shared" si="24"/>
        <v>1.8197172089084936E-3</v>
      </c>
      <c r="L104" s="304">
        <f t="shared" si="24"/>
        <v>1.7958934469754582E-3</v>
      </c>
      <c r="M104" s="304">
        <f t="shared" si="24"/>
        <v>1.7445335599811553E-3</v>
      </c>
      <c r="N104" s="304">
        <f t="shared" si="24"/>
        <v>1.7824830389113952E-3</v>
      </c>
      <c r="O104" s="304">
        <f t="shared" si="24"/>
        <v>1.7732352356487496E-3</v>
      </c>
      <c r="P104" s="304">
        <f t="shared" si="24"/>
        <v>1.7222657801487307E-3</v>
      </c>
      <c r="Q104" s="304">
        <f t="shared" si="24"/>
        <v>1.7608085781193009E-3</v>
      </c>
      <c r="R104" s="304">
        <f t="shared" si="24"/>
        <v>1.8146611358588105E-3</v>
      </c>
      <c r="S104" s="304">
        <f t="shared" si="24"/>
        <v>1.821324473041522E-3</v>
      </c>
      <c r="T104" s="304">
        <f t="shared" si="24"/>
        <v>1.7814403560329956E-3</v>
      </c>
      <c r="U104" s="304">
        <f t="shared" si="24"/>
        <v>1.8184213352904575E-3</v>
      </c>
      <c r="V104" s="304">
        <f t="shared" si="24"/>
        <v>1.8345556240243999E-3</v>
      </c>
      <c r="W104" s="304">
        <f t="shared" si="24"/>
        <v>1.7853185153415825E-3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7.4825622079737059E-2</v>
      </c>
      <c r="C105" s="303">
        <f t="shared" si="25"/>
        <v>7.7847727529981287E-2</v>
      </c>
      <c r="D105" s="303">
        <f t="shared" si="25"/>
        <v>7.6829086520523088E-2</v>
      </c>
      <c r="E105" s="303">
        <f t="shared" si="25"/>
        <v>7.7594472105510362E-2</v>
      </c>
      <c r="F105" s="303">
        <f t="shared" si="25"/>
        <v>7.7754702464274336E-2</v>
      </c>
      <c r="G105" s="303">
        <f t="shared" si="25"/>
        <v>7.8598421123703285E-2</v>
      </c>
      <c r="H105" s="303">
        <f t="shared" si="25"/>
        <v>8.1254705938967789E-2</v>
      </c>
      <c r="I105" s="303">
        <f t="shared" si="25"/>
        <v>8.2976855513098302E-2</v>
      </c>
      <c r="J105" s="303">
        <f t="shared" si="25"/>
        <v>8.2660054777016337E-2</v>
      </c>
      <c r="K105" s="303">
        <f t="shared" si="25"/>
        <v>8.3596296101291434E-2</v>
      </c>
      <c r="L105" s="303">
        <f t="shared" si="25"/>
        <v>8.294101129118335E-2</v>
      </c>
      <c r="M105" s="303">
        <f t="shared" si="25"/>
        <v>8.1574444913013855E-2</v>
      </c>
      <c r="N105" s="303">
        <f t="shared" si="25"/>
        <v>8.26362044269848E-2</v>
      </c>
      <c r="O105" s="303">
        <f t="shared" si="25"/>
        <v>8.2361629294716007E-2</v>
      </c>
      <c r="P105" s="303">
        <f t="shared" si="25"/>
        <v>8.0955245018348262E-2</v>
      </c>
      <c r="Q105" s="303">
        <f t="shared" si="25"/>
        <v>8.1998654546743086E-2</v>
      </c>
      <c r="R105" s="303">
        <f t="shared" si="25"/>
        <v>8.3484151927826419E-2</v>
      </c>
      <c r="S105" s="303">
        <f t="shared" si="25"/>
        <v>8.3643193905383315E-2</v>
      </c>
      <c r="T105" s="303">
        <f t="shared" si="25"/>
        <v>8.2584563186933413E-2</v>
      </c>
      <c r="U105" s="303">
        <f t="shared" si="25"/>
        <v>8.3690571918293363E-2</v>
      </c>
      <c r="V105" s="303">
        <f t="shared" si="25"/>
        <v>8.4120328033459826E-2</v>
      </c>
      <c r="W105" s="303">
        <f t="shared" si="25"/>
        <v>8.2779004708670861E-2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1.8442837541315961E-2</v>
      </c>
      <c r="C106" s="304">
        <f t="shared" si="26"/>
        <v>1.8044690892773406E-2</v>
      </c>
      <c r="D106" s="304">
        <f t="shared" si="26"/>
        <v>1.8207092820466488E-2</v>
      </c>
      <c r="E106" s="304">
        <f t="shared" si="26"/>
        <v>1.8117713204247866E-2</v>
      </c>
      <c r="F106" s="304">
        <f t="shared" si="26"/>
        <v>1.8096771080481255E-2</v>
      </c>
      <c r="G106" s="304">
        <f t="shared" si="26"/>
        <v>1.7978932429818593E-2</v>
      </c>
      <c r="H106" s="304">
        <f t="shared" si="26"/>
        <v>1.7663541059664924E-2</v>
      </c>
      <c r="I106" s="304">
        <f t="shared" si="26"/>
        <v>1.7444448745417656E-2</v>
      </c>
      <c r="J106" s="304">
        <f t="shared" si="26"/>
        <v>1.747432222350559E-2</v>
      </c>
      <c r="K106" s="304">
        <f t="shared" si="26"/>
        <v>1.7346689713488257E-2</v>
      </c>
      <c r="L106" s="304">
        <f t="shared" si="26"/>
        <v>1.742917943974763E-2</v>
      </c>
      <c r="M106" s="304">
        <f t="shared" si="26"/>
        <v>1.7661183495763497E-2</v>
      </c>
      <c r="N106" s="304">
        <f t="shared" si="26"/>
        <v>1.7549254429629169E-2</v>
      </c>
      <c r="O106" s="304">
        <f t="shared" si="26"/>
        <v>1.7557944743157926E-2</v>
      </c>
      <c r="P106" s="304">
        <f t="shared" si="26"/>
        <v>1.7731938719990181E-2</v>
      </c>
      <c r="Q106" s="304">
        <f t="shared" si="26"/>
        <v>1.7577178181795286E-2</v>
      </c>
      <c r="R106" s="304">
        <f t="shared" si="26"/>
        <v>1.7394609668673386E-2</v>
      </c>
      <c r="S106" s="304">
        <f t="shared" si="26"/>
        <v>1.7344097654628833E-2</v>
      </c>
      <c r="T106" s="304">
        <f t="shared" si="26"/>
        <v>1.7527012208779072E-2</v>
      </c>
      <c r="U106" s="304">
        <f t="shared" si="26"/>
        <v>1.7499451645952093E-2</v>
      </c>
      <c r="V106" s="304">
        <f t="shared" si="26"/>
        <v>1.7427052789098119E-2</v>
      </c>
      <c r="W106" s="304">
        <f t="shared" si="26"/>
        <v>1.7613319741495846E-2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7.4342572927782822E-3</v>
      </c>
      <c r="C107" s="304">
        <f t="shared" si="27"/>
        <v>7.274899686293872E-3</v>
      </c>
      <c r="D107" s="304">
        <f t="shared" si="27"/>
        <v>7.3270368789403149E-3</v>
      </c>
      <c r="E107" s="304">
        <f t="shared" si="27"/>
        <v>7.2852583106552751E-3</v>
      </c>
      <c r="F107" s="304">
        <f t="shared" si="27"/>
        <v>7.2769468764957252E-3</v>
      </c>
      <c r="G107" s="304">
        <f t="shared" si="27"/>
        <v>7.2316303112964575E-3</v>
      </c>
      <c r="H107" s="304">
        <f t="shared" si="27"/>
        <v>7.0805934000686228E-3</v>
      </c>
      <c r="I107" s="304">
        <f t="shared" si="27"/>
        <v>6.9805691817738675E-3</v>
      </c>
      <c r="J107" s="304">
        <f t="shared" si="27"/>
        <v>7.0004049543337613E-3</v>
      </c>
      <c r="K107" s="304">
        <f t="shared" si="27"/>
        <v>6.9459802953747698E-3</v>
      </c>
      <c r="L107" s="304">
        <f t="shared" si="27"/>
        <v>6.9846096215828608E-3</v>
      </c>
      <c r="M107" s="304">
        <f t="shared" si="27"/>
        <v>7.0598308730223805E-3</v>
      </c>
      <c r="N107" s="304">
        <f t="shared" si="27"/>
        <v>6.9967659082010936E-3</v>
      </c>
      <c r="O107" s="304">
        <f t="shared" si="27"/>
        <v>7.0148815034683041E-3</v>
      </c>
      <c r="P107" s="304">
        <f t="shared" si="27"/>
        <v>7.095570978984723E-3</v>
      </c>
      <c r="Q107" s="304">
        <f t="shared" si="27"/>
        <v>7.0376515453966729E-3</v>
      </c>
      <c r="R107" s="304">
        <f t="shared" si="27"/>
        <v>6.9506909263227085E-3</v>
      </c>
      <c r="S107" s="304">
        <f t="shared" si="27"/>
        <v>6.9430902661591944E-3</v>
      </c>
      <c r="T107" s="304">
        <f t="shared" si="27"/>
        <v>7.0013473752263715E-3</v>
      </c>
      <c r="U107" s="304">
        <f t="shared" si="27"/>
        <v>6.9297260190859062E-3</v>
      </c>
      <c r="V107" s="304">
        <f t="shared" si="27"/>
        <v>6.9060730129980857E-3</v>
      </c>
      <c r="W107" s="304">
        <f t="shared" si="27"/>
        <v>6.9830941935167109E-3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4.8948527245642817E-2</v>
      </c>
      <c r="C108" s="304">
        <f t="shared" si="28"/>
        <v>5.2528136950914003E-2</v>
      </c>
      <c r="D108" s="304">
        <f t="shared" si="28"/>
        <v>5.1294956821116275E-2</v>
      </c>
      <c r="E108" s="304">
        <f t="shared" si="28"/>
        <v>5.2191500590607218E-2</v>
      </c>
      <c r="F108" s="304">
        <f t="shared" si="28"/>
        <v>5.2380984507297355E-2</v>
      </c>
      <c r="G108" s="304">
        <f t="shared" si="28"/>
        <v>5.3387858382588235E-2</v>
      </c>
      <c r="H108" s="304">
        <f t="shared" si="28"/>
        <v>5.6510571479234245E-2</v>
      </c>
      <c r="I108" s="304">
        <f t="shared" si="28"/>
        <v>5.855183758590677E-2</v>
      </c>
      <c r="J108" s="304">
        <f t="shared" si="28"/>
        <v>5.8185327599176981E-2</v>
      </c>
      <c r="K108" s="304">
        <f t="shared" si="28"/>
        <v>5.930362609242841E-2</v>
      </c>
      <c r="L108" s="304">
        <f t="shared" si="28"/>
        <v>5.8527222229852856E-2</v>
      </c>
      <c r="M108" s="304">
        <f t="shared" si="28"/>
        <v>5.6853430544227972E-2</v>
      </c>
      <c r="N108" s="304">
        <f t="shared" si="28"/>
        <v>5.8090184089154534E-2</v>
      </c>
      <c r="O108" s="304">
        <f t="shared" si="28"/>
        <v>5.7788803048089782E-2</v>
      </c>
      <c r="P108" s="304">
        <f t="shared" si="28"/>
        <v>5.6127735319373366E-2</v>
      </c>
      <c r="Q108" s="304">
        <f t="shared" si="28"/>
        <v>5.7383824819551128E-2</v>
      </c>
      <c r="R108" s="304">
        <f t="shared" si="28"/>
        <v>5.9138851332830332E-2</v>
      </c>
      <c r="S108" s="304">
        <f t="shared" si="28"/>
        <v>5.9356005984595291E-2</v>
      </c>
      <c r="T108" s="304">
        <f t="shared" si="28"/>
        <v>5.8056203602927965E-2</v>
      </c>
      <c r="U108" s="304">
        <f t="shared" si="28"/>
        <v>5.9261394253255363E-2</v>
      </c>
      <c r="V108" s="304">
        <f t="shared" si="28"/>
        <v>5.9787202231363613E-2</v>
      </c>
      <c r="W108" s="304">
        <f t="shared" si="28"/>
        <v>5.818259077365829E-2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6.7090786617210976E-2</v>
      </c>
      <c r="C109" s="237">
        <f t="shared" si="29"/>
        <v>7.1997141198709119E-2</v>
      </c>
      <c r="D109" s="237">
        <f t="shared" si="29"/>
        <v>7.030689575917537E-2</v>
      </c>
      <c r="E109" s="237">
        <f t="shared" si="29"/>
        <v>7.1535734094393288E-2</v>
      </c>
      <c r="F109" s="237">
        <f t="shared" si="29"/>
        <v>7.1795448241833398E-2</v>
      </c>
      <c r="G109" s="237">
        <f t="shared" si="29"/>
        <v>7.3175509381948722E-2</v>
      </c>
      <c r="H109" s="237">
        <f t="shared" si="29"/>
        <v>7.7455623408310886E-2</v>
      </c>
      <c r="I109" s="237">
        <f t="shared" si="29"/>
        <v>8.0253463435334405E-2</v>
      </c>
      <c r="J109" s="237">
        <f t="shared" si="29"/>
        <v>7.9751110357592844E-2</v>
      </c>
      <c r="K109" s="237">
        <f t="shared" si="29"/>
        <v>8.1283894484244126E-2</v>
      </c>
      <c r="L109" s="237">
        <f t="shared" si="29"/>
        <v>8.0219724655161653E-2</v>
      </c>
      <c r="M109" s="237">
        <f t="shared" si="29"/>
        <v>7.792555959768456E-2</v>
      </c>
      <c r="N109" s="237">
        <f t="shared" si="29"/>
        <v>7.9620702901268492E-2</v>
      </c>
      <c r="O109" s="237">
        <f t="shared" si="29"/>
        <v>7.9207618131320767E-2</v>
      </c>
      <c r="P109" s="237">
        <f t="shared" si="29"/>
        <v>7.6930893032222544E-2</v>
      </c>
      <c r="Q109" s="237">
        <f t="shared" si="29"/>
        <v>7.8652538960518478E-2</v>
      </c>
      <c r="R109" s="237">
        <f t="shared" si="29"/>
        <v>8.1058047684388027E-2</v>
      </c>
      <c r="S109" s="237">
        <f t="shared" si="29"/>
        <v>8.1355688435281015E-2</v>
      </c>
      <c r="T109" s="237">
        <f t="shared" si="29"/>
        <v>7.9574127903431782E-2</v>
      </c>
      <c r="U109" s="237">
        <f t="shared" si="29"/>
        <v>8.1226009855842746E-2</v>
      </c>
      <c r="V109" s="237">
        <f t="shared" si="29"/>
        <v>8.1946703058395159E-2</v>
      </c>
      <c r="W109" s="237">
        <f t="shared" si="29"/>
        <v>7.9747359156336906E-2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132.34820639613685</v>
      </c>
      <c r="D113" s="322">
        <f t="shared" si="30"/>
        <v>134.73373251597138</v>
      </c>
      <c r="E113" s="322">
        <f t="shared" si="30"/>
        <v>135.57751785122886</v>
      </c>
      <c r="F113" s="322">
        <f t="shared" si="30"/>
        <v>133.02735034434659</v>
      </c>
      <c r="G113" s="322">
        <f t="shared" si="30"/>
        <v>128.34525323083122</v>
      </c>
      <c r="H113" s="322">
        <f t="shared" si="30"/>
        <v>123.50731403339445</v>
      </c>
      <c r="I113" s="322">
        <f t="shared" si="30"/>
        <v>122.96907071933954</v>
      </c>
      <c r="J113" s="322">
        <f t="shared" si="30"/>
        <v>122.4214284253169</v>
      </c>
      <c r="K113" s="322">
        <f t="shared" si="30"/>
        <v>117.70082574774821</v>
      </c>
      <c r="L113" s="322">
        <f t="shared" si="30"/>
        <v>120.69507732794614</v>
      </c>
      <c r="M113" s="322">
        <f t="shared" si="30"/>
        <v>120.22046502565038</v>
      </c>
      <c r="N113" s="322">
        <f t="shared" si="30"/>
        <v>121.12449855869652</v>
      </c>
      <c r="O113" s="322">
        <f t="shared" si="30"/>
        <v>119.04107083791193</v>
      </c>
      <c r="P113" s="322">
        <f t="shared" si="30"/>
        <v>117.45295381773015</v>
      </c>
      <c r="Q113" s="322">
        <f t="shared" si="30"/>
        <v>115.43606639028958</v>
      </c>
      <c r="R113" s="322">
        <f t="shared" si="30"/>
        <v>116.98693683766245</v>
      </c>
      <c r="S113" s="322">
        <f t="shared" si="30"/>
        <v>117.23636786090437</v>
      </c>
      <c r="T113" s="322">
        <f t="shared" si="30"/>
        <v>118.42965025500141</v>
      </c>
      <c r="U113" s="322">
        <f t="shared" si="30"/>
        <v>115.6813854614053</v>
      </c>
      <c r="V113" s="322">
        <f t="shared" si="30"/>
        <v>117.22826197195214</v>
      </c>
      <c r="W113" s="322">
        <f t="shared" si="30"/>
        <v>125.73916970369694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1.5618985897262192</v>
      </c>
      <c r="C114" s="332">
        <f>IF(C$6=0,0,C$6/FBT!C$5*1000)</f>
        <v>1.6841096683101029</v>
      </c>
      <c r="D114" s="332">
        <f>IF(D$6=0,0,D$6/FBT!D$5*1000)</f>
        <v>1.6742153565296951</v>
      </c>
      <c r="E114" s="332">
        <f>IF(E$6=0,0,E$6/FBT!E$5*1000)</f>
        <v>1.7141458582862084</v>
      </c>
      <c r="F114" s="332">
        <f>IF(F$6=0,0,F$6/FBT!F$5*1000)</f>
        <v>1.6880095875566932</v>
      </c>
      <c r="G114" s="332">
        <f>IF(G$6=0,0,G$6/FBT!G$5*1000)</f>
        <v>1.6599026655923057</v>
      </c>
      <c r="H114" s="332">
        <f>IF(H$6=0,0,H$6/FBT!H$5*1000)</f>
        <v>1.6907628144119109</v>
      </c>
      <c r="I114" s="332">
        <f>IF(I$6=0,0,I$6/FBT!I$5*1000)</f>
        <v>1.7442018064071341</v>
      </c>
      <c r="J114" s="332">
        <f>IF(J$6=0,0,J$6/FBT!J$5*1000)</f>
        <v>1.7255646603891126</v>
      </c>
      <c r="K114" s="332">
        <f>IF(K$6=0,0,K$6/FBT!K$5*1000)</f>
        <v>1.6909122482835584</v>
      </c>
      <c r="L114" s="332">
        <f>IF(L$6=0,0,L$6/FBT!L$5*1000)</f>
        <v>1.7112276193851685</v>
      </c>
      <c r="M114" s="332">
        <f>IF(M$6=0,0,M$6/FBT!M$5*1000)</f>
        <v>1.6557523881614826</v>
      </c>
      <c r="N114" s="332">
        <f>IF(N$6=0,0,N$6/FBT!N$5*1000)</f>
        <v>1.7044923495594024</v>
      </c>
      <c r="O114" s="332">
        <f>IF(O$6=0,0,O$6/FBT!O$5*1000)</f>
        <v>1.6664827997300855</v>
      </c>
      <c r="P114" s="332">
        <f>IF(P$6=0,0,P$6/FBT!P$5*1000)</f>
        <v>1.5969884458236778</v>
      </c>
      <c r="Q114" s="332">
        <f>IF(Q$6=0,0,Q$6/FBT!Q$5*1000)</f>
        <v>1.6046906520345074</v>
      </c>
      <c r="R114" s="332">
        <f>IF(R$6=0,0,R$6/FBT!R$5*1000)</f>
        <v>1.6759866922300701</v>
      </c>
      <c r="S114" s="332">
        <f>IF(S$6=0,0,S$6/FBT!S$5*1000)</f>
        <v>1.6857273624912921</v>
      </c>
      <c r="T114" s="332">
        <f>IF(T$6=0,0,T$6/FBT!T$5*1000)</f>
        <v>1.6655949340668386</v>
      </c>
      <c r="U114" s="332">
        <f>IF(U$6=0,0,U$6/FBT!U$5*1000)</f>
        <v>1.6607171006761479</v>
      </c>
      <c r="V114" s="332">
        <f>IF(V$6=0,0,V$6/FBT!V$5*1000)</f>
        <v>1.6978560575940829</v>
      </c>
      <c r="W114" s="332">
        <f>IF(W$6=0,0,W$6/FBT!W$5*1000)</f>
        <v>1.7722457982291115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1.8222150213472557</v>
      </c>
      <c r="C115" s="333">
        <f>IF(C$7=0,0,C$7/FBT!C$5*1000)</f>
        <v>1.9647946130284533</v>
      </c>
      <c r="D115" s="333">
        <f>IF(D$7=0,0,D$7/FBT!D$5*1000)</f>
        <v>1.9532512492846441</v>
      </c>
      <c r="E115" s="333">
        <f>IF(E$7=0,0,E$7/FBT!E$5*1000)</f>
        <v>1.9998368346672442</v>
      </c>
      <c r="F115" s="333">
        <f>IF(F$7=0,0,F$7/FBT!F$5*1000)</f>
        <v>1.9693445188161425</v>
      </c>
      <c r="G115" s="333">
        <f>IF(G$7=0,0,G$7/FBT!G$5*1000)</f>
        <v>1.9365531098576905</v>
      </c>
      <c r="H115" s="333">
        <f>IF(H$7=0,0,H$7/FBT!H$5*1000)</f>
        <v>1.9725566168138959</v>
      </c>
      <c r="I115" s="333">
        <f>IF(I$7=0,0,I$7/FBT!I$5*1000)</f>
        <v>2.03490210747499</v>
      </c>
      <c r="J115" s="333">
        <f>IF(J$7=0,0,J$7/FBT!J$5*1000)</f>
        <v>2.0131587704539653</v>
      </c>
      <c r="K115" s="333">
        <f>IF(K$7=0,0,K$7/FBT!K$5*1000)</f>
        <v>1.9727309563308186</v>
      </c>
      <c r="L115" s="333">
        <f>IF(L$7=0,0,L$7/FBT!L$5*1000)</f>
        <v>1.99643222261603</v>
      </c>
      <c r="M115" s="333">
        <f>IF(M$7=0,0,M$7/FBT!M$5*1000)</f>
        <v>1.9317111195217296</v>
      </c>
      <c r="N115" s="333">
        <f>IF(N$7=0,0,N$7/FBT!N$5*1000)</f>
        <v>1.9885744078193031</v>
      </c>
      <c r="O115" s="333">
        <f>IF(O$7=0,0,O$7/FBT!O$5*1000)</f>
        <v>1.9442299330184332</v>
      </c>
      <c r="P115" s="333">
        <f>IF(P$7=0,0,P$7/FBT!P$5*1000)</f>
        <v>1.8631531867942908</v>
      </c>
      <c r="Q115" s="333">
        <f>IF(Q$7=0,0,Q$7/FBT!Q$5*1000)</f>
        <v>1.87213909404026</v>
      </c>
      <c r="R115" s="333">
        <f>IF(R$7=0,0,R$7/FBT!R$5*1000)</f>
        <v>1.9553178076017483</v>
      </c>
      <c r="S115" s="333">
        <f>IF(S$7=0,0,S$7/FBT!S$5*1000)</f>
        <v>1.9666819229065069</v>
      </c>
      <c r="T115" s="333">
        <f>IF(T$7=0,0,T$7/FBT!T$5*1000)</f>
        <v>1.9431940897446456</v>
      </c>
      <c r="U115" s="333">
        <f>IF(U$7=0,0,U$7/FBT!U$5*1000)</f>
        <v>1.9375032841221724</v>
      </c>
      <c r="V115" s="333">
        <f>IF(V$7=0,0,V$7/FBT!V$5*1000)</f>
        <v>1.9808320671930961</v>
      </c>
      <c r="W115" s="333">
        <f>IF(W$7=0,0,W$7/FBT!W$5*1000)</f>
        <v>2.0676200979339638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4.1650629059365825</v>
      </c>
      <c r="C116" s="333">
        <f>IF(C$8=0,0,C$8/FBT!C$5*1000)</f>
        <v>4.4909591154936086</v>
      </c>
      <c r="D116" s="333">
        <f>IF(D$8=0,0,D$8/FBT!D$5*1000)</f>
        <v>4.4645742840791858</v>
      </c>
      <c r="E116" s="333">
        <f>IF(E$8=0,0,E$8/FBT!E$5*1000)</f>
        <v>4.5710556220965559</v>
      </c>
      <c r="F116" s="333">
        <f>IF(F$8=0,0,F$8/FBT!F$5*1000)</f>
        <v>4.5013589001511845</v>
      </c>
      <c r="G116" s="333">
        <f>IF(G$8=0,0,G$8/FBT!G$5*1000)</f>
        <v>4.4264071082461509</v>
      </c>
      <c r="H116" s="333">
        <f>IF(H$8=0,0,H$8/FBT!H$5*1000)</f>
        <v>4.5087008384317615</v>
      </c>
      <c r="I116" s="333">
        <f>IF(I$8=0,0,I$8/FBT!I$5*1000)</f>
        <v>4.6512048170856914</v>
      </c>
      <c r="J116" s="333">
        <f>IF(J$8=0,0,J$8/FBT!J$5*1000)</f>
        <v>4.6015057610376351</v>
      </c>
      <c r="K116" s="333">
        <f>IF(K$8=0,0,K$8/FBT!K$5*1000)</f>
        <v>4.5090993287561547</v>
      </c>
      <c r="L116" s="333">
        <f>IF(L$8=0,0,L$8/FBT!L$5*1000)</f>
        <v>4.5632736516937813</v>
      </c>
      <c r="M116" s="333">
        <f>IF(M$8=0,0,M$8/FBT!M$5*1000)</f>
        <v>4.4153397017639531</v>
      </c>
      <c r="N116" s="333">
        <f>IF(N$8=0,0,N$8/FBT!N$5*1000)</f>
        <v>4.5453129321584074</v>
      </c>
      <c r="O116" s="333">
        <f>IF(O$8=0,0,O$8/FBT!O$5*1000)</f>
        <v>4.4439541326135634</v>
      </c>
      <c r="P116" s="333">
        <f>IF(P$8=0,0,P$8/FBT!P$5*1000)</f>
        <v>4.2586358555298078</v>
      </c>
      <c r="Q116" s="333">
        <f>IF(Q$8=0,0,Q$8/FBT!Q$5*1000)</f>
        <v>4.2791750720920225</v>
      </c>
      <c r="R116" s="333">
        <f>IF(R$8=0,0,R$8/FBT!R$5*1000)</f>
        <v>4.469297845946854</v>
      </c>
      <c r="S116" s="333">
        <f>IF(S$8=0,0,S$8/FBT!S$5*1000)</f>
        <v>4.4952729666434452</v>
      </c>
      <c r="T116" s="333">
        <f>IF(T$8=0,0,T$8/FBT!T$5*1000)</f>
        <v>4.4415864908449025</v>
      </c>
      <c r="U116" s="333">
        <f>IF(U$8=0,0,U$8/FBT!U$5*1000)</f>
        <v>4.4285789351363931</v>
      </c>
      <c r="V116" s="333">
        <f>IF(V$8=0,0,V$8/FBT!V$5*1000)</f>
        <v>4.5276161535842219</v>
      </c>
      <c r="W116" s="333">
        <f>IF(W$8=0,0,W$8/FBT!W$5*1000)</f>
        <v>4.7259887952776323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3.123797179452438</v>
      </c>
      <c r="C117" s="333">
        <f>IF(C$9=0,0,C$9/FBT!C$5*1000)</f>
        <v>3.3682193366202058</v>
      </c>
      <c r="D117" s="333">
        <f>IF(D$9=0,0,D$9/FBT!D$5*1000)</f>
        <v>3.3484307130593898</v>
      </c>
      <c r="E117" s="333">
        <f>IF(E$9=0,0,E$9/FBT!E$5*1000)</f>
        <v>3.4282917165724167</v>
      </c>
      <c r="F117" s="333">
        <f>IF(F$9=0,0,F$9/FBT!F$5*1000)</f>
        <v>3.3760191751133863</v>
      </c>
      <c r="G117" s="333">
        <f>IF(G$9=0,0,G$9/FBT!G$5*1000)</f>
        <v>3.3198053311846123</v>
      </c>
      <c r="H117" s="333">
        <f>IF(H$9=0,0,H$9/FBT!H$5*1000)</f>
        <v>3.3815256288238218</v>
      </c>
      <c r="I117" s="333">
        <f>IF(I$9=0,0,I$9/FBT!I$5*1000)</f>
        <v>3.4884036128142681</v>
      </c>
      <c r="J117" s="333">
        <f>IF(J$9=0,0,J$9/FBT!J$5*1000)</f>
        <v>3.4511293207782248</v>
      </c>
      <c r="K117" s="333">
        <f>IF(K$9=0,0,K$9/FBT!K$5*1000)</f>
        <v>3.3818244965671167</v>
      </c>
      <c r="L117" s="333">
        <f>IF(L$9=0,0,L$9/FBT!L$5*1000)</f>
        <v>3.4224552387703366</v>
      </c>
      <c r="M117" s="333">
        <f>IF(M$9=0,0,M$9/FBT!M$5*1000)</f>
        <v>3.3115047763229652</v>
      </c>
      <c r="N117" s="333">
        <f>IF(N$9=0,0,N$9/FBT!N$5*1000)</f>
        <v>3.4089846991188053</v>
      </c>
      <c r="O117" s="333">
        <f>IF(O$9=0,0,O$9/FBT!O$5*1000)</f>
        <v>3.332965599460171</v>
      </c>
      <c r="P117" s="333">
        <f>IF(P$9=0,0,P$9/FBT!P$5*1000)</f>
        <v>3.1939768916473561</v>
      </c>
      <c r="Q117" s="333">
        <f>IF(Q$9=0,0,Q$9/FBT!Q$5*1000)</f>
        <v>3.2093813040690153</v>
      </c>
      <c r="R117" s="333">
        <f>IF(R$9=0,0,R$9/FBT!R$5*1000)</f>
        <v>3.3519733844601403</v>
      </c>
      <c r="S117" s="333">
        <f>IF(S$9=0,0,S$9/FBT!S$5*1000)</f>
        <v>3.3714547249825841</v>
      </c>
      <c r="T117" s="333">
        <f>IF(T$9=0,0,T$9/FBT!T$5*1000)</f>
        <v>3.3311898681336776</v>
      </c>
      <c r="U117" s="333">
        <f>IF(U$9=0,0,U$9/FBT!U$5*1000)</f>
        <v>3.3214342013522953</v>
      </c>
      <c r="V117" s="333">
        <f>IF(V$9=0,0,V$9/FBT!V$5*1000)</f>
        <v>3.3957121151881662</v>
      </c>
      <c r="W117" s="333">
        <f>IF(W$9=0,0,W$9/FBT!W$5*1000)</f>
        <v>3.5444915964582231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2.6540343611428723</v>
      </c>
      <c r="C118" s="334">
        <f>IF(C$10=0,0,C$10/FBT!C$5*1000)</f>
        <v>2.6387826558584342</v>
      </c>
      <c r="D118" s="334">
        <f>IF(D$10=0,0,D$10/FBT!D$5*1000)</f>
        <v>2.6990805770164932</v>
      </c>
      <c r="E118" s="334">
        <f>IF(E$10=0,0,E$10/FBT!E$5*1000)</f>
        <v>2.7114188723277648</v>
      </c>
      <c r="F118" s="334">
        <f>IF(F$10=0,0,F$10/FBT!F$5*1000)</f>
        <v>2.6596825913556388</v>
      </c>
      <c r="G118" s="334">
        <f>IF(G$10=0,0,G$10/FBT!G$5*1000)</f>
        <v>2.5596504739909163</v>
      </c>
      <c r="H118" s="334">
        <f>IF(H$10=0,0,H$10/FBT!H$5*1000)</f>
        <v>2.4563634147606592</v>
      </c>
      <c r="I118" s="334">
        <f>IF(I$10=0,0,I$10/FBT!I$5*1000)</f>
        <v>2.4433034431104526</v>
      </c>
      <c r="J118" s="334">
        <f>IF(J$10=0,0,J$10/FBT!J$5*1000)</f>
        <v>2.4312955172028472</v>
      </c>
      <c r="K118" s="334">
        <f>IF(K$10=0,0,K$10/FBT!K$5*1000)</f>
        <v>2.3369671455266356</v>
      </c>
      <c r="L118" s="334">
        <f>IF(L$10=0,0,L$10/FBT!L$5*1000)</f>
        <v>2.3958863224220801</v>
      </c>
      <c r="M118" s="334">
        <f>IF(M$10=0,0,M$10/FBT!M$5*1000)</f>
        <v>2.3945121300840757</v>
      </c>
      <c r="N118" s="334">
        <f>IF(N$10=0,0,N$10/FBT!N$5*1000)</f>
        <v>2.4137513422657975</v>
      </c>
      <c r="O118" s="334">
        <f>IF(O$10=0,0,O$10/FBT!O$5*1000)</f>
        <v>2.3695087662095697</v>
      </c>
      <c r="P118" s="334">
        <f>IF(P$10=0,0,P$10/FBT!P$5*1000)</f>
        <v>2.3398246465525916</v>
      </c>
      <c r="Q118" s="334">
        <f>IF(Q$10=0,0,Q$10/FBT!Q$5*1000)</f>
        <v>2.2954621606407581</v>
      </c>
      <c r="R118" s="334">
        <f>IF(R$10=0,0,R$10/FBT!R$5*1000)</f>
        <v>2.3262579282017168</v>
      </c>
      <c r="S118" s="334">
        <f>IF(S$10=0,0,S$10/FBT!S$5*1000)</f>
        <v>2.3281345833052409</v>
      </c>
      <c r="T118" s="334">
        <f>IF(T$10=0,0,T$10/FBT!T$5*1000)</f>
        <v>2.3577420552384445</v>
      </c>
      <c r="U118" s="334">
        <f>IF(U$10=0,0,U$10/FBT!U$5*1000)</f>
        <v>2.3140106290900753</v>
      </c>
      <c r="V118" s="334">
        <f>IF(V$10=0,0,V$10/FBT!V$5*1000)</f>
        <v>2.3429645949785356</v>
      </c>
      <c r="W118" s="334">
        <f>IF(W$10=0,0,W$10/FBT!W$5*1000)</f>
        <v>2.5156576889002156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8.0975735075540882</v>
      </c>
      <c r="C119" s="350">
        <f>IF(C$16=0,0,C$16/FBT!C$5*1000)</f>
        <v>8.0611829985600547</v>
      </c>
      <c r="D119" s="350">
        <f>IF(D$16=0,0,D$16/FBT!D$5*1000)</f>
        <v>8.2412707206927323</v>
      </c>
      <c r="E119" s="350">
        <f>IF(E$16=0,0,E$16/FBT!E$5*1000)</f>
        <v>8.2807889081715302</v>
      </c>
      <c r="F119" s="350">
        <f>IF(F$16=0,0,F$16/FBT!F$5*1000)</f>
        <v>8.1204052871122769</v>
      </c>
      <c r="G119" s="350">
        <f>IF(G$16=0,0,G$16/FBT!G$5*1000)</f>
        <v>7.8174293082938897</v>
      </c>
      <c r="H119" s="350">
        <f>IF(H$16=0,0,H$16/FBT!H$5*1000)</f>
        <v>7.5097769467123658</v>
      </c>
      <c r="I119" s="350">
        <f>IF(I$16=0,0,I$16/FBT!I$5*1000)</f>
        <v>7.4769586970159478</v>
      </c>
      <c r="J119" s="350">
        <f>IF(J$16=0,0,J$16/FBT!J$5*1000)</f>
        <v>7.4375608637416502</v>
      </c>
      <c r="K119" s="350">
        <f>IF(K$16=0,0,K$16/FBT!K$5*1000)</f>
        <v>7.1506670347467658</v>
      </c>
      <c r="L119" s="350">
        <f>IF(L$16=0,0,L$16/FBT!L$5*1000)</f>
        <v>7.3301155262137723</v>
      </c>
      <c r="M119" s="350">
        <f>IF(M$16=0,0,M$16/FBT!M$5*1000)</f>
        <v>7.321275547632113</v>
      </c>
      <c r="N119" s="350">
        <f>IF(N$16=0,0,N$16/FBT!N$5*1000)</f>
        <v>7.3830653215138584</v>
      </c>
      <c r="O119" s="350">
        <f>IF(O$16=0,0,O$16/FBT!O$5*1000)</f>
        <v>7.2462142557088756</v>
      </c>
      <c r="P119" s="350">
        <f>IF(P$16=0,0,P$16/FBT!P$5*1000)</f>
        <v>7.1531946804818425</v>
      </c>
      <c r="Q119" s="350">
        <f>IF(Q$16=0,0,Q$16/FBT!Q$5*1000)</f>
        <v>7.0186261052354659</v>
      </c>
      <c r="R119" s="350">
        <f>IF(R$16=0,0,R$16/FBT!R$5*1000)</f>
        <v>7.1161697829334924</v>
      </c>
      <c r="S119" s="350">
        <f>IF(S$16=0,0,S$16/FBT!S$5*1000)</f>
        <v>7.1233483352594655</v>
      </c>
      <c r="T119" s="350">
        <f>IF(T$16=0,0,T$16/FBT!T$5*1000)</f>
        <v>7.210398901503007</v>
      </c>
      <c r="U119" s="350">
        <f>IF(U$16=0,0,U$16/FBT!U$5*1000)</f>
        <v>7.0780392507552214</v>
      </c>
      <c r="V119" s="350">
        <f>IF(V$16=0,0,V$16/FBT!V$5*1000)</f>
        <v>7.166892758144308</v>
      </c>
      <c r="W119" s="350">
        <f>IF(W$16=0,0,W$16/FBT!W$5*1000)</f>
        <v>7.6918969873801393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6.7479779229617431</v>
      </c>
      <c r="C120" s="350">
        <f>IF(C$25=0,0,C$25/FBT!C$5*1000)</f>
        <v>6.7176524988000459</v>
      </c>
      <c r="D120" s="350">
        <f>IF(D$25=0,0,D$25/FBT!D$5*1000)</f>
        <v>6.8677256005772769</v>
      </c>
      <c r="E120" s="350">
        <f>IF(E$25=0,0,E$25/FBT!E$5*1000)</f>
        <v>6.9006574234762779</v>
      </c>
      <c r="F120" s="350">
        <f>IF(F$25=0,0,F$25/FBT!F$5*1000)</f>
        <v>6.7670044059268939</v>
      </c>
      <c r="G120" s="350">
        <f>IF(G$25=0,0,G$25/FBT!G$5*1000)</f>
        <v>6.5145244235782442</v>
      </c>
      <c r="H120" s="350">
        <f>IF(H$25=0,0,H$25/FBT!H$5*1000)</f>
        <v>6.2581474555936385</v>
      </c>
      <c r="I120" s="350">
        <f>IF(I$25=0,0,I$25/FBT!I$5*1000)</f>
        <v>6.2307989141799567</v>
      </c>
      <c r="J120" s="350">
        <f>IF(J$25=0,0,J$25/FBT!J$5*1000)</f>
        <v>6.1979673864513769</v>
      </c>
      <c r="K120" s="350">
        <f>IF(K$25=0,0,K$25/FBT!K$5*1000)</f>
        <v>5.9588891956223078</v>
      </c>
      <c r="L120" s="350">
        <f>IF(L$25=0,0,L$25/FBT!L$5*1000)</f>
        <v>6.1084296051781415</v>
      </c>
      <c r="M120" s="350">
        <f>IF(M$25=0,0,M$25/FBT!M$5*1000)</f>
        <v>6.1010629563600949</v>
      </c>
      <c r="N120" s="350">
        <f>IF(N$25=0,0,N$25/FBT!N$5*1000)</f>
        <v>6.1525544345948813</v>
      </c>
      <c r="O120" s="350">
        <f>IF(O$25=0,0,O$25/FBT!O$5*1000)</f>
        <v>6.0385118797573973</v>
      </c>
      <c r="P120" s="350">
        <f>IF(P$25=0,0,P$25/FBT!P$5*1000)</f>
        <v>5.9609955670682</v>
      </c>
      <c r="Q120" s="350">
        <f>IF(Q$25=0,0,Q$25/FBT!Q$5*1000)</f>
        <v>5.848855087696224</v>
      </c>
      <c r="R120" s="350">
        <f>IF(R$25=0,0,R$25/FBT!R$5*1000)</f>
        <v>5.9301414857779102</v>
      </c>
      <c r="S120" s="350">
        <f>IF(S$25=0,0,S$25/FBT!S$5*1000)</f>
        <v>5.9361236127162238</v>
      </c>
      <c r="T120" s="350">
        <f>IF(T$25=0,0,T$25/FBT!T$5*1000)</f>
        <v>6.0086657512525035</v>
      </c>
      <c r="U120" s="350">
        <f>IF(U$25=0,0,U$25/FBT!U$5*1000)</f>
        <v>5.8983660422960185</v>
      </c>
      <c r="V120" s="350">
        <f>IF(V$25=0,0,V$25/FBT!V$5*1000)</f>
        <v>5.9724106317869259</v>
      </c>
      <c r="W120" s="350">
        <f>IF(W$25=0,0,W$25/FBT!W$5*1000)</f>
        <v>6.4099141561501192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71.932599303983025</v>
      </c>
      <c r="C121" s="350">
        <f>IF(C$34=0,0,C$34/FBT!C$5*1000)</f>
        <v>70.726203063685603</v>
      </c>
      <c r="D121" s="350">
        <f>IF(D$34=0,0,D$34/FBT!D$5*1000)</f>
        <v>72.517027348188208</v>
      </c>
      <c r="E121" s="350">
        <f>IF(E$34=0,0,E$34/FBT!E$5*1000)</f>
        <v>72.555093806602102</v>
      </c>
      <c r="F121" s="350">
        <f>IF(F$34=0,0,F$34/FBT!F$5*1000)</f>
        <v>71.109138917238994</v>
      </c>
      <c r="G121" s="350">
        <f>IF(G$34=0,0,G$34/FBT!G$5*1000)</f>
        <v>68.179105960293754</v>
      </c>
      <c r="H121" s="350">
        <f>IF(H$34=0,0,H$34/FBT!H$5*1000)</f>
        <v>64.238827767198686</v>
      </c>
      <c r="I121" s="350">
        <f>IF(I$34=0,0,I$34/FBT!I$5*1000)</f>
        <v>63.05535876114152</v>
      </c>
      <c r="J121" s="350">
        <f>IF(J$34=0,0,J$34/FBT!J$5*1000)</f>
        <v>62.952920182545597</v>
      </c>
      <c r="K121" s="350">
        <f>IF(K$34=0,0,K$34/FBT!K$5*1000)</f>
        <v>60.054883803612753</v>
      </c>
      <c r="L121" s="350">
        <f>IF(L$34=0,0,L$34/FBT!L$5*1000)</f>
        <v>61.925136069415089</v>
      </c>
      <c r="M121" s="350">
        <f>IF(M$34=0,0,M$34/FBT!M$5*1000)</f>
        <v>62.345910965415293</v>
      </c>
      <c r="N121" s="350">
        <f>IF(N$34=0,0,N$34/FBT!N$5*1000)</f>
        <v>62.253619999744139</v>
      </c>
      <c r="O121" s="350">
        <f>IF(O$34=0,0,O$34/FBT!O$5*1000)</f>
        <v>61.341224128534847</v>
      </c>
      <c r="P121" s="350">
        <f>IF(P$34=0,0,P$34/FBT!P$5*1000)</f>
        <v>61.219047253678212</v>
      </c>
      <c r="Q121" s="350">
        <f>IF(Q$34=0,0,Q$34/FBT!Q$5*1000)</f>
        <v>59.676666190538889</v>
      </c>
      <c r="R121" s="350">
        <f>IF(R$34=0,0,R$34/FBT!R$5*1000)</f>
        <v>59.731114936489718</v>
      </c>
      <c r="S121" s="350">
        <f>IF(S$34=0,0,S$34/FBT!S$5*1000)</f>
        <v>59.793013345886727</v>
      </c>
      <c r="T121" s="350">
        <f>IF(T$34=0,0,T$34/FBT!T$5*1000)</f>
        <v>60.908421851712419</v>
      </c>
      <c r="U121" s="350">
        <f>IF(U$34=0,0,U$34/FBT!U$5*1000)</f>
        <v>58.886374945234209</v>
      </c>
      <c r="V121" s="350">
        <f>IF(V$34=0,0,V$34/FBT!V$5*1000)</f>
        <v>59.470113321141959</v>
      </c>
      <c r="W121" s="350">
        <f>IF(W$34=0,0,W$34/FBT!W$5*1000)</f>
        <v>64.499116055805899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12.921916348957749</v>
      </c>
      <c r="C122" s="350">
        <f>IF(C$45=0,0,C$45/FBT!C$5*1000)</f>
        <v>12.864602831873583</v>
      </c>
      <c r="D122" s="350">
        <f>IF(D$45=0,0,D$45/FBT!D$5*1000)</f>
        <v>13.143976586596166</v>
      </c>
      <c r="E122" s="350">
        <f>IF(E$45=0,0,E$45/FBT!E$5*1000)</f>
        <v>13.197525615803881</v>
      </c>
      <c r="F122" s="350">
        <f>IF(F$45=0,0,F$45/FBT!F$5*1000)</f>
        <v>12.942126669044177</v>
      </c>
      <c r="G122" s="350">
        <f>IF(G$45=0,0,G$45/FBT!G$5*1000)</f>
        <v>12.452411305207175</v>
      </c>
      <c r="H122" s="350">
        <f>IF(H$45=0,0,H$45/FBT!H$5*1000)</f>
        <v>11.888766063609896</v>
      </c>
      <c r="I122" s="350">
        <f>IF(I$45=0,0,I$45/FBT!I$5*1000)</f>
        <v>11.771657925799413</v>
      </c>
      <c r="J122" s="350">
        <f>IF(J$45=0,0,J$45/FBT!J$5*1000)</f>
        <v>11.727719134717598</v>
      </c>
      <c r="K122" s="350">
        <f>IF(K$45=0,0,K$45/FBT!K$5*1000)</f>
        <v>11.238316956938471</v>
      </c>
      <c r="L122" s="350">
        <f>IF(L$45=0,0,L$45/FBT!L$5*1000)</f>
        <v>11.549423430323021</v>
      </c>
      <c r="M122" s="350">
        <f>IF(M$45=0,0,M$45/FBT!M$5*1000)</f>
        <v>11.56823072651917</v>
      </c>
      <c r="N122" s="350">
        <f>IF(N$45=0,0,N$45/FBT!N$5*1000)</f>
        <v>11.620856534102355</v>
      </c>
      <c r="O122" s="350">
        <f>IF(O$45=0,0,O$45/FBT!O$5*1000)</f>
        <v>11.424603114808018</v>
      </c>
      <c r="P122" s="350">
        <f>IF(P$45=0,0,P$45/FBT!P$5*1000)</f>
        <v>11.322944009240718</v>
      </c>
      <c r="Q122" s="350">
        <f>IF(Q$45=0,0,Q$45/FBT!Q$5*1000)</f>
        <v>11.08612888455893</v>
      </c>
      <c r="R122" s="350">
        <f>IF(R$45=0,0,R$45/FBT!R$5*1000)</f>
        <v>11.181389060856622</v>
      </c>
      <c r="S122" s="350">
        <f>IF(S$45=0,0,S$45/FBT!S$5*1000)</f>
        <v>11.192741339984675</v>
      </c>
      <c r="T122" s="350">
        <f>IF(T$45=0,0,T$45/FBT!T$5*1000)</f>
        <v>11.358459240864212</v>
      </c>
      <c r="U122" s="350">
        <f>IF(U$45=0,0,U$45/FBT!U$5*1000)</f>
        <v>11.078582407551561</v>
      </c>
      <c r="V122" s="350">
        <f>IF(V$45=0,0,V$45/FBT!V$5*1000)</f>
        <v>11.206114846600546</v>
      </c>
      <c r="W122" s="350">
        <f>IF(W$45=0,0,W$45/FBT!W$5*1000)</f>
        <v>12.076308480214632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9.8560574925342515</v>
      </c>
      <c r="C123" s="350">
        <f>IF(C$66=0,0,C$66/FBT!C$5*1000)</f>
        <v>10.303007110608183</v>
      </c>
      <c r="D123" s="350">
        <f>IF(D$66=0,0,D$66/FBT!D$5*1000)</f>
        <v>10.351469592702575</v>
      </c>
      <c r="E123" s="350">
        <f>IF(E$66=0,0,E$66/FBT!E$5*1000)</f>
        <v>10.520065927041509</v>
      </c>
      <c r="F123" s="350">
        <f>IF(F$66=0,0,F$66/FBT!F$5*1000)</f>
        <v>10.34350204563545</v>
      </c>
      <c r="G123" s="350">
        <f>IF(G$66=0,0,G$66/FBT!G$5*1000)</f>
        <v>10.087734262665208</v>
      </c>
      <c r="H123" s="350">
        <f>IF(H$66=0,0,H$66/FBT!H$5*1000)</f>
        <v>10.035550483095218</v>
      </c>
      <c r="I123" s="350">
        <f>IF(I$66=0,0,I$66/FBT!I$5*1000)</f>
        <v>10.2035868136586</v>
      </c>
      <c r="J123" s="350">
        <f>IF(J$66=0,0,J$66/FBT!J$5*1000)</f>
        <v>10.119361979517279</v>
      </c>
      <c r="K123" s="350">
        <f>IF(K$66=0,0,K$66/FBT!K$5*1000)</f>
        <v>9.8393530805752665</v>
      </c>
      <c r="L123" s="350">
        <f>IF(L$66=0,0,L$66/FBT!L$5*1000)</f>
        <v>10.010571771447426</v>
      </c>
      <c r="M123" s="350">
        <f>IF(M$66=0,0,M$66/FBT!M$5*1000)</f>
        <v>9.8069177016518214</v>
      </c>
      <c r="N123" s="350">
        <f>IF(N$66=0,0,N$66/FBT!N$5*1000)</f>
        <v>10.009268824012471</v>
      </c>
      <c r="O123" s="350">
        <f>IF(O$66=0,0,O$66/FBT!O$5*1000)</f>
        <v>9.8044165471981302</v>
      </c>
      <c r="P123" s="350">
        <f>IF(P$66=0,0,P$66/FBT!P$5*1000)</f>
        <v>9.508432654443089</v>
      </c>
      <c r="Q123" s="350">
        <f>IF(Q$66=0,0,Q$66/FBT!Q$5*1000)</f>
        <v>9.4656021301722575</v>
      </c>
      <c r="R123" s="350">
        <f>IF(R$66=0,0,R$66/FBT!R$5*1000)</f>
        <v>9.7665552085264462</v>
      </c>
      <c r="S123" s="350">
        <f>IF(S$66=0,0,S$66/FBT!S$5*1000)</f>
        <v>9.8060242497524719</v>
      </c>
      <c r="T123" s="350">
        <f>IF(T$66=0,0,T$66/FBT!T$5*1000)</f>
        <v>9.7804609346905877</v>
      </c>
      <c r="U123" s="350">
        <f>IF(U$66=0,0,U$66/FBT!U$5*1000)</f>
        <v>9.6814413095655532</v>
      </c>
      <c r="V123" s="350">
        <f>IF(V$66=0,0,V$66/FBT!V$5*1000)</f>
        <v>9.861279851872979</v>
      </c>
      <c r="W123" s="350">
        <f>IF(W$66=0,0,W$66/FBT!W$5*1000)</f>
        <v>10.408563320966694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8.837222220670947</v>
      </c>
      <c r="C124" s="335">
        <f>IF(C$80=0,0,C$80/FBT!C$5*1000)</f>
        <v>9.5286925032985597</v>
      </c>
      <c r="D124" s="335">
        <f>IF(D$80=0,0,D$80/FBT!D$5*1000)</f>
        <v>9.4727104872450116</v>
      </c>
      <c r="E124" s="335">
        <f>IF(E$80=0,0,E$80/FBT!E$5*1000)</f>
        <v>9.6986372661833666</v>
      </c>
      <c r="F124" s="335">
        <f>IF(F$80=0,0,F$80/FBT!F$5*1000)</f>
        <v>9.5507582463957732</v>
      </c>
      <c r="G124" s="335">
        <f>IF(G$80=0,0,G$80/FBT!G$5*1000)</f>
        <v>9.3917292819212701</v>
      </c>
      <c r="H124" s="335">
        <f>IF(H$80=0,0,H$80/FBT!H$5*1000)</f>
        <v>9.5663360039425918</v>
      </c>
      <c r="I124" s="335">
        <f>IF(I$80=0,0,I$80/FBT!I$5*1000)</f>
        <v>9.8686938206515613</v>
      </c>
      <c r="J124" s="335">
        <f>IF(J$80=0,0,J$80/FBT!J$5*1000)</f>
        <v>9.7632448484816035</v>
      </c>
      <c r="K124" s="335">
        <f>IF(K$80=0,0,K$80/FBT!K$5*1000)</f>
        <v>9.5671815007883723</v>
      </c>
      <c r="L124" s="335">
        <f>IF(L$80=0,0,L$80/FBT!L$5*1000)</f>
        <v>9.6821258704812809</v>
      </c>
      <c r="M124" s="335">
        <f>IF(M$80=0,0,M$80/FBT!M$5*1000)</f>
        <v>9.3682470122176653</v>
      </c>
      <c r="N124" s="335">
        <f>IF(N$80=0,0,N$80/FBT!N$5*1000)</f>
        <v>9.6440177138071004</v>
      </c>
      <c r="O124" s="335">
        <f>IF(O$80=0,0,O$80/FBT!O$5*1000)</f>
        <v>9.4289596808728309</v>
      </c>
      <c r="P124" s="335">
        <f>IF(P$80=0,0,P$80/FBT!P$5*1000)</f>
        <v>9.035760626470374</v>
      </c>
      <c r="Q124" s="335">
        <f>IF(Q$80=0,0,Q$80/FBT!Q$5*1000)</f>
        <v>9.0793397092112489</v>
      </c>
      <c r="R124" s="335">
        <f>IF(R$80=0,0,R$80/FBT!R$5*1000)</f>
        <v>9.4827327046377334</v>
      </c>
      <c r="S124" s="335">
        <f>IF(S$80=0,0,S$80/FBT!S$5*1000)</f>
        <v>9.5378454169757276</v>
      </c>
      <c r="T124" s="335">
        <f>IF(T$80=0,0,T$80/FBT!T$5*1000)</f>
        <v>9.4239361369501751</v>
      </c>
      <c r="U124" s="335">
        <f>IF(U$80=0,0,U$80/FBT!U$5*1000)</f>
        <v>9.3963373556256471</v>
      </c>
      <c r="V124" s="335">
        <f>IF(V$80=0,0,V$80/FBT!V$5*1000)</f>
        <v>9.6064695738673205</v>
      </c>
      <c r="W124" s="335">
        <f>IF(W$80=0,0,W$80/FBT!W$5*1000)</f>
        <v>10.027366726380315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NL: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1147.2900621753461</v>
      </c>
      <c r="C5" s="225">
        <v>1129.4681769793001</v>
      </c>
      <c r="D5" s="225">
        <v>1141.9282835332131</v>
      </c>
      <c r="E5" s="225">
        <v>1101.937885548145</v>
      </c>
      <c r="F5" s="225">
        <v>1088.064767771288</v>
      </c>
      <c r="G5" s="225">
        <v>1069.085490653955</v>
      </c>
      <c r="H5" s="225">
        <v>1048.6654714958031</v>
      </c>
      <c r="I5" s="225">
        <v>1050.10795041336</v>
      </c>
      <c r="J5" s="225">
        <v>1005.998852908091</v>
      </c>
      <c r="K5" s="225">
        <v>875.89962108495604</v>
      </c>
      <c r="L5" s="225">
        <v>929.85983407629465</v>
      </c>
      <c r="M5" s="225">
        <v>972.79033455120566</v>
      </c>
      <c r="N5" s="225">
        <v>931.2681185379173</v>
      </c>
      <c r="O5" s="225">
        <v>918.85588261184557</v>
      </c>
      <c r="P5" s="225">
        <v>973.99553685729325</v>
      </c>
      <c r="Q5" s="225">
        <v>954.46066624775949</v>
      </c>
      <c r="R5" s="225">
        <v>968.05141657791569</v>
      </c>
      <c r="S5" s="225">
        <v>977.11391572028765</v>
      </c>
      <c r="T5" s="225">
        <v>1003.301768434185</v>
      </c>
      <c r="U5" s="225">
        <v>976.78451043062364</v>
      </c>
      <c r="V5" s="225">
        <v>964.2217348823616</v>
      </c>
      <c r="W5" s="225">
        <v>966.84347983662497</v>
      </c>
      <c r="DA5" s="89" t="s">
        <v>2230</v>
      </c>
    </row>
    <row r="6" spans="1:105" ht="12" customHeight="1" x14ac:dyDescent="0.25">
      <c r="A6" s="55" t="s">
        <v>92</v>
      </c>
      <c r="B6" s="261">
        <v>13.289961014880181</v>
      </c>
      <c r="C6" s="261">
        <v>13.989875205477089</v>
      </c>
      <c r="D6" s="261">
        <v>13.82880240254282</v>
      </c>
      <c r="E6" s="261">
        <v>13.56322402497856</v>
      </c>
      <c r="F6" s="261">
        <v>13.429926349111449</v>
      </c>
      <c r="G6" s="261">
        <v>13.43795254933247</v>
      </c>
      <c r="H6" s="261">
        <v>13.920165231898981</v>
      </c>
      <c r="I6" s="261">
        <v>14.430880292757429</v>
      </c>
      <c r="J6" s="261">
        <v>13.723335726002031</v>
      </c>
      <c r="K6" s="261">
        <v>12.164012094068941</v>
      </c>
      <c r="L6" s="261">
        <v>12.75195144584467</v>
      </c>
      <c r="M6" s="261">
        <v>12.984963847791031</v>
      </c>
      <c r="N6" s="261">
        <v>12.695863638737929</v>
      </c>
      <c r="O6" s="261">
        <v>12.45229670577177</v>
      </c>
      <c r="P6" s="261">
        <v>12.846361007562971</v>
      </c>
      <c r="Q6" s="261">
        <v>12.846939276189749</v>
      </c>
      <c r="R6" s="261">
        <v>13.40460561228336</v>
      </c>
      <c r="S6" s="261">
        <v>13.5764699740892</v>
      </c>
      <c r="T6" s="261">
        <v>13.67035784350867</v>
      </c>
      <c r="U6" s="261">
        <v>13.58161667531281</v>
      </c>
      <c r="V6" s="261">
        <v>13.50649392430476</v>
      </c>
      <c r="W6" s="261">
        <v>13.200535016283069</v>
      </c>
      <c r="DA6" s="67" t="s">
        <v>2231</v>
      </c>
    </row>
    <row r="7" spans="1:105" ht="12" customHeight="1" x14ac:dyDescent="0.25">
      <c r="A7" s="202" t="s">
        <v>93</v>
      </c>
      <c r="B7" s="226">
        <v>4.0182070866209934</v>
      </c>
      <c r="C7" s="226">
        <v>4.2298254771891974</v>
      </c>
      <c r="D7" s="226">
        <v>4.1811252682504536</v>
      </c>
      <c r="E7" s="226">
        <v>4.1008278981086503</v>
      </c>
      <c r="F7" s="226">
        <v>4.060525472450693</v>
      </c>
      <c r="G7" s="226">
        <v>4.0629521864621658</v>
      </c>
      <c r="H7" s="226">
        <v>4.2087487329063418</v>
      </c>
      <c r="I7" s="226">
        <v>4.3631629463481856</v>
      </c>
      <c r="J7" s="226">
        <v>4.1492375187977606</v>
      </c>
      <c r="K7" s="226">
        <v>3.6777775001300101</v>
      </c>
      <c r="L7" s="226">
        <v>3.85554040456317</v>
      </c>
      <c r="M7" s="226">
        <v>3.9259914829164551</v>
      </c>
      <c r="N7" s="226">
        <v>3.838582309371092</v>
      </c>
      <c r="O7" s="226">
        <v>3.7649400785913811</v>
      </c>
      <c r="P7" s="226">
        <v>3.8840850458541789</v>
      </c>
      <c r="Q7" s="226">
        <v>3.8842598848240981</v>
      </c>
      <c r="R7" s="226">
        <v>4.0528697717268782</v>
      </c>
      <c r="S7" s="226">
        <v>4.1048327982378368</v>
      </c>
      <c r="T7" s="226">
        <v>4.1332197063579326</v>
      </c>
      <c r="U7" s="226">
        <v>4.1063888984631332</v>
      </c>
      <c r="V7" s="226">
        <v>4.0836756060667847</v>
      </c>
      <c r="W7" s="226">
        <v>3.9911692209050038</v>
      </c>
      <c r="DA7" s="174" t="s">
        <v>2232</v>
      </c>
    </row>
    <row r="8" spans="1:105" ht="12" customHeight="1" x14ac:dyDescent="0.25">
      <c r="A8" s="202" t="s">
        <v>94</v>
      </c>
      <c r="B8" s="226">
        <v>50.191655256766637</v>
      </c>
      <c r="C8" s="226">
        <v>52.834992714598599</v>
      </c>
      <c r="D8" s="226">
        <v>52.226675610653267</v>
      </c>
      <c r="E8" s="226">
        <v>51.22367655328722</v>
      </c>
      <c r="F8" s="226">
        <v>50.720256642110712</v>
      </c>
      <c r="G8" s="226">
        <v>50.750568866056597</v>
      </c>
      <c r="H8" s="226">
        <v>52.571721892519172</v>
      </c>
      <c r="I8" s="226">
        <v>54.500518691873587</v>
      </c>
      <c r="J8" s="226">
        <v>51.828363902734409</v>
      </c>
      <c r="K8" s="226">
        <v>45.939329760340399</v>
      </c>
      <c r="L8" s="226">
        <v>48.159776398458703</v>
      </c>
      <c r="M8" s="226">
        <v>49.039784860180163</v>
      </c>
      <c r="N8" s="226">
        <v>47.947951858472642</v>
      </c>
      <c r="O8" s="226">
        <v>47.028082528705809</v>
      </c>
      <c r="P8" s="226">
        <v>48.516329150524847</v>
      </c>
      <c r="Q8" s="226">
        <v>48.518513074129203</v>
      </c>
      <c r="R8" s="226">
        <v>50.624628845136748</v>
      </c>
      <c r="S8" s="226">
        <v>51.273701990575219</v>
      </c>
      <c r="T8" s="226">
        <v>51.628284488553803</v>
      </c>
      <c r="U8" s="226">
        <v>51.293139327767982</v>
      </c>
      <c r="V8" s="226">
        <v>51.009426289308777</v>
      </c>
      <c r="W8" s="226">
        <v>49.853923724856777</v>
      </c>
      <c r="DA8" s="174" t="s">
        <v>2233</v>
      </c>
    </row>
    <row r="9" spans="1:105" ht="12" customHeight="1" x14ac:dyDescent="0.25">
      <c r="A9" s="202" t="s">
        <v>95</v>
      </c>
      <c r="B9" s="226">
        <v>26.603026923420749</v>
      </c>
      <c r="C9" s="226">
        <v>28.004072121046679</v>
      </c>
      <c r="D9" s="226">
        <v>27.681646486517469</v>
      </c>
      <c r="E9" s="226">
        <v>27.15002801745576</v>
      </c>
      <c r="F9" s="226">
        <v>26.883200924738809</v>
      </c>
      <c r="G9" s="226">
        <v>26.899267278908951</v>
      </c>
      <c r="H9" s="226">
        <v>27.864530981546501</v>
      </c>
      <c r="I9" s="226">
        <v>28.88684899278832</v>
      </c>
      <c r="J9" s="226">
        <v>27.47052977726625</v>
      </c>
      <c r="K9" s="226">
        <v>24.349171594484861</v>
      </c>
      <c r="L9" s="226">
        <v>25.52607244371351</v>
      </c>
      <c r="M9" s="226">
        <v>25.99250234486442</v>
      </c>
      <c r="N9" s="226">
        <v>25.413799319596329</v>
      </c>
      <c r="O9" s="226">
        <v>24.926242007118208</v>
      </c>
      <c r="P9" s="226">
        <v>25.715055700278992</v>
      </c>
      <c r="Q9" s="226">
        <v>25.71621324286545</v>
      </c>
      <c r="R9" s="226">
        <v>26.832515430416869</v>
      </c>
      <c r="S9" s="226">
        <v>27.176542944055029</v>
      </c>
      <c r="T9" s="226">
        <v>27.36448190904914</v>
      </c>
      <c r="U9" s="226">
        <v>27.18684529415712</v>
      </c>
      <c r="V9" s="226">
        <v>27.036469189562759</v>
      </c>
      <c r="W9" s="226">
        <v>26.424019457133291</v>
      </c>
      <c r="DA9" s="174" t="s">
        <v>2234</v>
      </c>
    </row>
    <row r="10" spans="1:105" ht="12" customHeight="1" x14ac:dyDescent="0.25">
      <c r="A10" s="56" t="s">
        <v>96</v>
      </c>
      <c r="B10" s="262">
        <v>33.017003481952457</v>
      </c>
      <c r="C10" s="262">
        <v>32.388851636688187</v>
      </c>
      <c r="D10" s="262">
        <v>32.813178787008219</v>
      </c>
      <c r="E10" s="262">
        <v>31.659643851175829</v>
      </c>
      <c r="F10" s="262">
        <v>31.239183262356448</v>
      </c>
      <c r="G10" s="262">
        <v>30.673686710611928</v>
      </c>
      <c r="H10" s="262">
        <v>30.203495530749539</v>
      </c>
      <c r="I10" s="262">
        <v>30.41912779712327</v>
      </c>
      <c r="J10" s="262">
        <v>29.078762177741481</v>
      </c>
      <c r="K10" s="262">
        <v>25.385596027848798</v>
      </c>
      <c r="L10" s="262">
        <v>26.89382138657216</v>
      </c>
      <c r="M10" s="262">
        <v>28.07751958094774</v>
      </c>
      <c r="N10" s="262">
        <v>26.962441856229479</v>
      </c>
      <c r="O10" s="262">
        <v>26.555609108725029</v>
      </c>
      <c r="P10" s="262">
        <v>28.080764005425049</v>
      </c>
      <c r="Q10" s="262">
        <v>27.530831455395109</v>
      </c>
      <c r="R10" s="262">
        <v>28.037590432262661</v>
      </c>
      <c r="S10" s="262">
        <v>28.31469077228585</v>
      </c>
      <c r="T10" s="262">
        <v>28.98697880254322</v>
      </c>
      <c r="U10" s="262">
        <v>28.37883844929641</v>
      </c>
      <c r="V10" s="262">
        <v>28.020255587258649</v>
      </c>
      <c r="W10" s="262">
        <v>28.029880155554959</v>
      </c>
      <c r="DA10" s="68" t="s">
        <v>2235</v>
      </c>
    </row>
    <row r="11" spans="1:105" ht="12" customHeight="1" x14ac:dyDescent="0.25">
      <c r="A11" s="37" t="s">
        <v>160</v>
      </c>
      <c r="B11" s="228">
        <v>0.19354904220981139</v>
      </c>
      <c r="C11" s="228">
        <v>0.20324331440731969</v>
      </c>
      <c r="D11" s="228">
        <v>6.2790729758053346E-2</v>
      </c>
      <c r="E11" s="228">
        <v>1.550749545076606E-2</v>
      </c>
      <c r="F11" s="228">
        <v>1.5420808102177519E-2</v>
      </c>
      <c r="G11" s="228">
        <v>0.16801294770333569</v>
      </c>
      <c r="H11" s="228">
        <v>0.29158334233157512</v>
      </c>
      <c r="I11" s="228">
        <v>0.19926700828070651</v>
      </c>
      <c r="J11" s="228">
        <v>4.2985922849858721E-2</v>
      </c>
      <c r="K11" s="228">
        <v>1.409075228457724E-2</v>
      </c>
      <c r="L11" s="228">
        <v>0</v>
      </c>
      <c r="M11" s="228">
        <v>2.8813663298683401E-2</v>
      </c>
      <c r="N11" s="228">
        <v>0.12657350039418419</v>
      </c>
      <c r="O11" s="228">
        <v>1.4202447305120439E-2</v>
      </c>
      <c r="P11" s="228">
        <v>5.8414453787600733E-2</v>
      </c>
      <c r="Q11" s="228">
        <v>0.1357245221992045</v>
      </c>
      <c r="R11" s="228">
        <v>7.2236127774222544E-2</v>
      </c>
      <c r="S11" s="228">
        <v>4.5131437046541326E-3</v>
      </c>
      <c r="T11" s="228">
        <v>0.53475685648664195</v>
      </c>
      <c r="U11" s="228">
        <v>0.39647149362714912</v>
      </c>
      <c r="V11" s="228">
        <v>0.28410262086411192</v>
      </c>
      <c r="W11" s="228">
        <v>0.1707039780167478</v>
      </c>
      <c r="DA11" s="69" t="s">
        <v>2236</v>
      </c>
    </row>
    <row r="12" spans="1:105" ht="12" customHeight="1" x14ac:dyDescent="0.25">
      <c r="A12" s="37" t="s">
        <v>162</v>
      </c>
      <c r="B12" s="228">
        <v>26.54957249516459</v>
      </c>
      <c r="C12" s="228">
        <v>24.363280184574659</v>
      </c>
      <c r="D12" s="228">
        <v>25.522144959590531</v>
      </c>
      <c r="E12" s="228">
        <v>24.294559344180751</v>
      </c>
      <c r="F12" s="228">
        <v>23.910245317907261</v>
      </c>
      <c r="G12" s="228">
        <v>22.84329868572803</v>
      </c>
      <c r="H12" s="228">
        <v>21.006737922969531</v>
      </c>
      <c r="I12" s="228">
        <v>20.213663110478361</v>
      </c>
      <c r="J12" s="228">
        <v>19.635884935695181</v>
      </c>
      <c r="K12" s="228">
        <v>16.688987601476569</v>
      </c>
      <c r="L12" s="228">
        <v>18.01458685770023</v>
      </c>
      <c r="M12" s="228">
        <v>19.752342281051831</v>
      </c>
      <c r="N12" s="228">
        <v>18.428847838204</v>
      </c>
      <c r="O12" s="228">
        <v>18.307967319155111</v>
      </c>
      <c r="P12" s="228">
        <v>20.001656929177241</v>
      </c>
      <c r="Q12" s="228">
        <v>18.945612145833309</v>
      </c>
      <c r="R12" s="228">
        <v>18.612870819365021</v>
      </c>
      <c r="S12" s="228">
        <v>18.62427535526848</v>
      </c>
      <c r="T12" s="228">
        <v>19.35285613507974</v>
      </c>
      <c r="U12" s="228">
        <v>18.99591275077427</v>
      </c>
      <c r="V12" s="228">
        <v>18.588347404433499</v>
      </c>
      <c r="W12" s="228">
        <v>19.43489444580301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6.2738819445780667</v>
      </c>
      <c r="C15" s="228">
        <v>7.8223281377062204</v>
      </c>
      <c r="D15" s="228">
        <v>7.2282430976596368</v>
      </c>
      <c r="E15" s="228">
        <v>7.349577011544314</v>
      </c>
      <c r="F15" s="228">
        <v>7.3135171363470048</v>
      </c>
      <c r="G15" s="228">
        <v>7.6623750771805588</v>
      </c>
      <c r="H15" s="228">
        <v>8.9051742654484318</v>
      </c>
      <c r="I15" s="228">
        <v>10.006197678364209</v>
      </c>
      <c r="J15" s="228">
        <v>9.3998913191964473</v>
      </c>
      <c r="K15" s="228">
        <v>8.6825176740876557</v>
      </c>
      <c r="L15" s="228">
        <v>8.8792345288719314</v>
      </c>
      <c r="M15" s="228">
        <v>8.2963636365972278</v>
      </c>
      <c r="N15" s="228">
        <v>8.4070205176312953</v>
      </c>
      <c r="O15" s="228">
        <v>8.2334393422647967</v>
      </c>
      <c r="P15" s="228">
        <v>8.0206926224602046</v>
      </c>
      <c r="Q15" s="228">
        <v>8.449494787362589</v>
      </c>
      <c r="R15" s="228">
        <v>9.3524834851234129</v>
      </c>
      <c r="S15" s="228">
        <v>9.6859022733127205</v>
      </c>
      <c r="T15" s="228">
        <v>9.0993658109768454</v>
      </c>
      <c r="U15" s="228">
        <v>8.98645420489499</v>
      </c>
      <c r="V15" s="228">
        <v>9.1478055619610465</v>
      </c>
      <c r="W15" s="228">
        <v>8.4242817317351992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79.855740803801311</v>
      </c>
      <c r="C16" s="263">
        <f t="shared" si="0"/>
        <v>78.39540832806</v>
      </c>
      <c r="D16" s="263">
        <f t="shared" si="0"/>
        <v>79.397478434326402</v>
      </c>
      <c r="E16" s="263">
        <f t="shared" si="0"/>
        <v>76.631755550417367</v>
      </c>
      <c r="F16" s="263">
        <f t="shared" si="0"/>
        <v>75.663542583044602</v>
      </c>
      <c r="G16" s="263">
        <f t="shared" si="0"/>
        <v>74.322299130175665</v>
      </c>
      <c r="H16" s="263">
        <f t="shared" si="0"/>
        <v>73.205982160462412</v>
      </c>
      <c r="I16" s="263">
        <f t="shared" si="0"/>
        <v>73.620675418008872</v>
      </c>
      <c r="J16" s="263">
        <f t="shared" si="0"/>
        <v>70.448095143601748</v>
      </c>
      <c r="K16" s="263">
        <f t="shared" si="0"/>
        <v>61.506017355997109</v>
      </c>
      <c r="L16" s="263">
        <f t="shared" si="0"/>
        <v>65.155584947893175</v>
      </c>
      <c r="M16" s="263">
        <f t="shared" si="0"/>
        <v>68.040923840714285</v>
      </c>
      <c r="N16" s="263">
        <f t="shared" si="0"/>
        <v>65.332807969147595</v>
      </c>
      <c r="O16" s="263">
        <f t="shared" si="0"/>
        <v>64.373583334324351</v>
      </c>
      <c r="P16" s="263">
        <f t="shared" si="0"/>
        <v>68.030188166499101</v>
      </c>
      <c r="Q16" s="263">
        <f t="shared" si="0"/>
        <v>66.755876556420077</v>
      </c>
      <c r="R16" s="263">
        <f t="shared" si="0"/>
        <v>67.993194696452946</v>
      </c>
      <c r="S16" s="263">
        <f t="shared" si="0"/>
        <v>68.623108773919895</v>
      </c>
      <c r="T16" s="263">
        <f t="shared" si="0"/>
        <v>70.311995569665555</v>
      </c>
      <c r="U16" s="263">
        <f t="shared" si="0"/>
        <v>68.849516623102318</v>
      </c>
      <c r="V16" s="263">
        <f t="shared" si="0"/>
        <v>68.014515730079225</v>
      </c>
      <c r="W16" s="263">
        <f t="shared" si="0"/>
        <v>68.001689521378864</v>
      </c>
      <c r="DA16" s="70"/>
    </row>
    <row r="17" spans="1:105" ht="12" customHeight="1" x14ac:dyDescent="0.25">
      <c r="A17" s="60" t="s">
        <v>2150</v>
      </c>
      <c r="B17" s="331">
        <v>63.701811582391748</v>
      </c>
      <c r="C17" s="331">
        <v>58.576558822290167</v>
      </c>
      <c r="D17" s="331">
        <v>60.961779886534458</v>
      </c>
      <c r="E17" s="331">
        <v>57.934489923294812</v>
      </c>
      <c r="F17" s="331">
        <v>56.987487841466283</v>
      </c>
      <c r="G17" s="331">
        <v>54.824444124180047</v>
      </c>
      <c r="H17" s="331">
        <v>50.79319899108841</v>
      </c>
      <c r="I17" s="331">
        <v>48.798162947670747</v>
      </c>
      <c r="J17" s="331">
        <v>46.972819048878051</v>
      </c>
      <c r="K17" s="331">
        <v>39.87296093918745</v>
      </c>
      <c r="L17" s="331">
        <v>43.020593962355512</v>
      </c>
      <c r="M17" s="331">
        <v>47.167672483360519</v>
      </c>
      <c r="N17" s="331">
        <v>44.279717524308623</v>
      </c>
      <c r="O17" s="331">
        <v>43.688898933467883</v>
      </c>
      <c r="P17" s="331">
        <v>47.83667913726083</v>
      </c>
      <c r="Q17" s="331">
        <v>45.489138449894753</v>
      </c>
      <c r="R17" s="331">
        <v>44.561680281388142</v>
      </c>
      <c r="S17" s="331">
        <v>44.461351586137319</v>
      </c>
      <c r="T17" s="331">
        <v>47.444803075403641</v>
      </c>
      <c r="U17" s="331">
        <v>46.249950191247137</v>
      </c>
      <c r="V17" s="331">
        <v>44.983467868323473</v>
      </c>
      <c r="W17" s="331">
        <v>46.717558849266027</v>
      </c>
      <c r="DA17" s="72" t="s">
        <v>2241</v>
      </c>
    </row>
    <row r="18" spans="1:105" ht="12" customHeight="1" x14ac:dyDescent="0.25">
      <c r="A18" s="59" t="s">
        <v>30</v>
      </c>
      <c r="B18" s="232">
        <v>0.87703924235259911</v>
      </c>
      <c r="C18" s="232">
        <v>0.84804860054180808</v>
      </c>
      <c r="D18" s="232">
        <v>0.92364219221087174</v>
      </c>
      <c r="E18" s="232">
        <v>0.6552253592435261</v>
      </c>
      <c r="F18" s="232">
        <v>0.42071654278008841</v>
      </c>
      <c r="G18" s="232">
        <v>0.46295791003905762</v>
      </c>
      <c r="H18" s="232">
        <v>0.7263703765247923</v>
      </c>
      <c r="I18" s="232">
        <v>1.276269210555331</v>
      </c>
      <c r="J18" s="232">
        <v>0.83855809868560449</v>
      </c>
      <c r="K18" s="232">
        <v>0.761180025800405</v>
      </c>
      <c r="L18" s="232">
        <v>0.77158528549076766</v>
      </c>
      <c r="M18" s="232">
        <v>0.69385809518023378</v>
      </c>
      <c r="N18" s="232">
        <v>0.78088691333567006</v>
      </c>
      <c r="O18" s="232">
        <v>0.59890112295533249</v>
      </c>
      <c r="P18" s="232">
        <v>0.75451899060220984</v>
      </c>
      <c r="Q18" s="232">
        <v>0.55538923682265273</v>
      </c>
      <c r="R18" s="232">
        <v>0.5895085090285257</v>
      </c>
      <c r="S18" s="232">
        <v>0.75356551434056118</v>
      </c>
      <c r="T18" s="232">
        <v>0.62652570813301334</v>
      </c>
      <c r="U18" s="232">
        <v>0.59351310933925283</v>
      </c>
      <c r="V18" s="232">
        <v>0.42913043919121902</v>
      </c>
      <c r="W18" s="232">
        <v>0.46911975747412121</v>
      </c>
      <c r="DA18" s="71" t="s">
        <v>2242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3.8493455858687742E-2</v>
      </c>
      <c r="K19" s="232">
        <v>0</v>
      </c>
      <c r="L19" s="232">
        <v>0.11511529487633369</v>
      </c>
      <c r="M19" s="232">
        <v>3.8818632374881097E-2</v>
      </c>
      <c r="N19" s="232">
        <v>3.7783750838410443E-2</v>
      </c>
      <c r="O19" s="232">
        <v>3.8292673837922377E-2</v>
      </c>
      <c r="P19" s="232">
        <v>3.9321013414311039E-2</v>
      </c>
      <c r="Q19" s="232">
        <v>1.9677584556719429E-2</v>
      </c>
      <c r="R19" s="232">
        <v>2.5561247662238058E-2</v>
      </c>
      <c r="S19" s="232">
        <v>3.3486304795081169E-2</v>
      </c>
      <c r="T19" s="232">
        <v>2.0030962996265399E-2</v>
      </c>
      <c r="U19" s="232">
        <v>1.565300567552445E-2</v>
      </c>
      <c r="V19" s="232">
        <v>1.499379854424575E-2</v>
      </c>
      <c r="W19" s="232">
        <v>1.3387735204796761E-2</v>
      </c>
      <c r="DA19" s="71" t="s">
        <v>2243</v>
      </c>
    </row>
    <row r="20" spans="1:105" ht="12" customHeight="1" x14ac:dyDescent="0.25">
      <c r="A20" s="59" t="s">
        <v>160</v>
      </c>
      <c r="B20" s="232">
        <v>0.46471048630560458</v>
      </c>
      <c r="C20" s="232">
        <v>0.48719346459109192</v>
      </c>
      <c r="D20" s="232">
        <v>0.15069317098033411</v>
      </c>
      <c r="E20" s="232">
        <v>3.7235287091970777E-2</v>
      </c>
      <c r="F20" s="232">
        <v>3.719646078810953E-2</v>
      </c>
      <c r="G20" s="232">
        <v>0.40532223575711868</v>
      </c>
      <c r="H20" s="232">
        <v>0.70156985658856219</v>
      </c>
      <c r="I20" s="232">
        <v>0.47485839993388018</v>
      </c>
      <c r="J20" s="232">
        <v>0.10308520344173799</v>
      </c>
      <c r="K20" s="232">
        <v>3.380352748213266E-2</v>
      </c>
      <c r="L20" s="232">
        <v>0</v>
      </c>
      <c r="M20" s="232">
        <v>6.9295089237810983E-2</v>
      </c>
      <c r="N20" s="232">
        <v>0.30368632725273098</v>
      </c>
      <c r="O20" s="232">
        <v>3.4189609405407211E-2</v>
      </c>
      <c r="P20" s="232">
        <v>0.1403382651151758</v>
      </c>
      <c r="Q20" s="232">
        <v>0.32725171738391351</v>
      </c>
      <c r="R20" s="232">
        <v>0.17404791457925081</v>
      </c>
      <c r="S20" s="232">
        <v>1.0840359295040229E-2</v>
      </c>
      <c r="T20" s="232">
        <v>1.2883760669457469</v>
      </c>
      <c r="U20" s="232">
        <v>0.95552453423234407</v>
      </c>
      <c r="V20" s="232">
        <v>0.68668279579212377</v>
      </c>
      <c r="W20" s="232">
        <v>0.41235178985181398</v>
      </c>
      <c r="DA20" s="71" t="s">
        <v>2244</v>
      </c>
    </row>
    <row r="21" spans="1:105" ht="12" customHeight="1" x14ac:dyDescent="0.25">
      <c r="A21" s="59" t="s">
        <v>70</v>
      </c>
      <c r="B21" s="232">
        <v>0.14103396925317391</v>
      </c>
      <c r="C21" s="232">
        <v>0.23864813558682771</v>
      </c>
      <c r="D21" s="232">
        <v>0.1028270004744294</v>
      </c>
      <c r="E21" s="232">
        <v>0.3048020891052039</v>
      </c>
      <c r="F21" s="232">
        <v>0.2367864730414212</v>
      </c>
      <c r="G21" s="232">
        <v>0.16750219799484389</v>
      </c>
      <c r="H21" s="232">
        <v>3.1856050823816817E-2</v>
      </c>
      <c r="I21" s="232">
        <v>3.078495695059421E-2</v>
      </c>
      <c r="J21" s="232">
        <v>3.111826012949374E-2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2245</v>
      </c>
    </row>
    <row r="22" spans="1:105" ht="12" customHeight="1" x14ac:dyDescent="0.25">
      <c r="A22" s="59" t="s">
        <v>162</v>
      </c>
      <c r="B22" s="232">
        <v>62.219027884480369</v>
      </c>
      <c r="C22" s="232">
        <v>57.002668621570443</v>
      </c>
      <c r="D22" s="232">
        <v>59.784617522868821</v>
      </c>
      <c r="E22" s="232">
        <v>56.937227187854113</v>
      </c>
      <c r="F22" s="232">
        <v>56.292788364856648</v>
      </c>
      <c r="G22" s="232">
        <v>53.788661780389027</v>
      </c>
      <c r="H22" s="232">
        <v>49.333402707151237</v>
      </c>
      <c r="I22" s="232">
        <v>47.016250380230943</v>
      </c>
      <c r="J22" s="232">
        <v>45.961564030762517</v>
      </c>
      <c r="K22" s="232">
        <v>39.077977385904923</v>
      </c>
      <c r="L22" s="232">
        <v>42.133893381988401</v>
      </c>
      <c r="M22" s="232">
        <v>46.365700666567591</v>
      </c>
      <c r="N22" s="232">
        <v>43.157360532881803</v>
      </c>
      <c r="O22" s="232">
        <v>43.017515527269218</v>
      </c>
      <c r="P22" s="232">
        <v>46.902500868129131</v>
      </c>
      <c r="Q22" s="232">
        <v>44.586819911131471</v>
      </c>
      <c r="R22" s="232">
        <v>43.772562610118129</v>
      </c>
      <c r="S22" s="232">
        <v>43.66345940770664</v>
      </c>
      <c r="T22" s="232">
        <v>45.509870337328607</v>
      </c>
      <c r="U22" s="232">
        <v>44.685259542000033</v>
      </c>
      <c r="V22" s="232">
        <v>43.852660834795877</v>
      </c>
      <c r="W22" s="232">
        <v>45.822699566735302</v>
      </c>
      <c r="DA22" s="71" t="s">
        <v>2246</v>
      </c>
    </row>
    <row r="23" spans="1:105" ht="12" customHeight="1" x14ac:dyDescent="0.25">
      <c r="A23" s="60" t="s">
        <v>2157</v>
      </c>
      <c r="B23" s="331">
        <v>14.648201010865129</v>
      </c>
      <c r="C23" s="331">
        <v>18.233822301002451</v>
      </c>
      <c r="D23" s="331">
        <v>16.868920596205829</v>
      </c>
      <c r="E23" s="331">
        <v>17.160577218670628</v>
      </c>
      <c r="F23" s="331">
        <v>17.154468715347711</v>
      </c>
      <c r="G23" s="331">
        <v>17.9753596259992</v>
      </c>
      <c r="H23" s="331">
        <v>20.835653976772001</v>
      </c>
      <c r="I23" s="331">
        <v>23.187520197940518</v>
      </c>
      <c r="J23" s="331">
        <v>21.92044732417445</v>
      </c>
      <c r="K23" s="331">
        <v>20.254896154116931</v>
      </c>
      <c r="L23" s="331">
        <v>20.690218272509931</v>
      </c>
      <c r="M23" s="331">
        <v>19.402078766506641</v>
      </c>
      <c r="N23" s="331">
        <v>19.614672377497069</v>
      </c>
      <c r="O23" s="331">
        <v>19.27386202034258</v>
      </c>
      <c r="P23" s="331">
        <v>18.738039886005421</v>
      </c>
      <c r="Q23" s="331">
        <v>19.81120344651756</v>
      </c>
      <c r="R23" s="331">
        <v>21.91279718188115</v>
      </c>
      <c r="S23" s="331">
        <v>22.62356803758815</v>
      </c>
      <c r="T23" s="331">
        <v>21.318366020643101</v>
      </c>
      <c r="U23" s="331">
        <v>21.060794169850649</v>
      </c>
      <c r="V23" s="331">
        <v>21.500786869672929</v>
      </c>
      <c r="W23" s="331">
        <v>19.788534263211229</v>
      </c>
      <c r="DA23" s="72" t="s">
        <v>2247</v>
      </c>
    </row>
    <row r="24" spans="1:105" ht="12" customHeight="1" x14ac:dyDescent="0.25">
      <c r="A24" s="60" t="s">
        <v>2159</v>
      </c>
      <c r="B24" s="331">
        <v>1.5057282105444381</v>
      </c>
      <c r="C24" s="331">
        <v>1.5850272047673819</v>
      </c>
      <c r="D24" s="331">
        <v>1.566777951586124</v>
      </c>
      <c r="E24" s="331">
        <v>1.536688408451921</v>
      </c>
      <c r="F24" s="331">
        <v>1.5215860262306049</v>
      </c>
      <c r="G24" s="331">
        <v>1.522495379996408</v>
      </c>
      <c r="H24" s="331">
        <v>1.5771291926020079</v>
      </c>
      <c r="I24" s="331">
        <v>1.6349922723976129</v>
      </c>
      <c r="J24" s="331">
        <v>1.5548287705492481</v>
      </c>
      <c r="K24" s="331">
        <v>1.3781602626927241</v>
      </c>
      <c r="L24" s="331">
        <v>1.4447727130277339</v>
      </c>
      <c r="M24" s="331">
        <v>1.471172590847128</v>
      </c>
      <c r="N24" s="331">
        <v>1.438418067341894</v>
      </c>
      <c r="O24" s="331">
        <v>1.410822380513896</v>
      </c>
      <c r="P24" s="331">
        <v>1.4554691432328499</v>
      </c>
      <c r="Q24" s="331">
        <v>1.4555346600077781</v>
      </c>
      <c r="R24" s="331">
        <v>1.5187172331836469</v>
      </c>
      <c r="S24" s="331">
        <v>1.538189150194428</v>
      </c>
      <c r="T24" s="331">
        <v>1.5488264736188171</v>
      </c>
      <c r="U24" s="331">
        <v>1.5387722620045341</v>
      </c>
      <c r="V24" s="331">
        <v>1.5302609920828341</v>
      </c>
      <c r="W24" s="331">
        <v>1.4955964089016029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36.298064001727887</v>
      </c>
      <c r="C25" s="263">
        <f t="shared" si="1"/>
        <v>35.634276512754546</v>
      </c>
      <c r="D25" s="263">
        <f t="shared" si="1"/>
        <v>36.089762924693794</v>
      </c>
      <c r="E25" s="263">
        <f t="shared" si="1"/>
        <v>34.832616159280619</v>
      </c>
      <c r="F25" s="263">
        <f t="shared" si="1"/>
        <v>34.392519355929352</v>
      </c>
      <c r="G25" s="263">
        <f t="shared" si="1"/>
        <v>33.782863240988938</v>
      </c>
      <c r="H25" s="263">
        <f t="shared" si="1"/>
        <v>33.275446436573816</v>
      </c>
      <c r="I25" s="263">
        <f t="shared" si="1"/>
        <v>33.463943371822218</v>
      </c>
      <c r="J25" s="263">
        <f t="shared" si="1"/>
        <v>32.021861428909887</v>
      </c>
      <c r="K25" s="263">
        <f t="shared" si="1"/>
        <v>27.957280616362333</v>
      </c>
      <c r="L25" s="263">
        <f t="shared" si="1"/>
        <v>29.616174976315069</v>
      </c>
      <c r="M25" s="263">
        <f t="shared" si="1"/>
        <v>30.927692654870125</v>
      </c>
      <c r="N25" s="263">
        <f t="shared" si="1"/>
        <v>29.69673089506707</v>
      </c>
      <c r="O25" s="263">
        <f t="shared" si="1"/>
        <v>29.260719697420154</v>
      </c>
      <c r="P25" s="263">
        <f t="shared" si="1"/>
        <v>30.922812802954134</v>
      </c>
      <c r="Q25" s="263">
        <f t="shared" si="1"/>
        <v>30.343580252918226</v>
      </c>
      <c r="R25" s="263">
        <f t="shared" si="1"/>
        <v>30.905997589296785</v>
      </c>
      <c r="S25" s="263">
        <f t="shared" si="1"/>
        <v>31.192322169963592</v>
      </c>
      <c r="T25" s="263">
        <f t="shared" si="1"/>
        <v>31.959997986211608</v>
      </c>
      <c r="U25" s="263">
        <f t="shared" si="1"/>
        <v>31.295234828682879</v>
      </c>
      <c r="V25" s="263">
        <f t="shared" si="1"/>
        <v>30.915688968217836</v>
      </c>
      <c r="W25" s="263">
        <f t="shared" si="1"/>
        <v>30.909858873354029</v>
      </c>
      <c r="DA25" s="70"/>
    </row>
    <row r="26" spans="1:105" ht="12" customHeight="1" x14ac:dyDescent="0.25">
      <c r="A26" s="60" t="s">
        <v>2162</v>
      </c>
      <c r="B26" s="331">
        <v>28.955368901087169</v>
      </c>
      <c r="C26" s="331">
        <v>26.625708555586439</v>
      </c>
      <c r="D26" s="331">
        <v>27.709899948424731</v>
      </c>
      <c r="E26" s="331">
        <v>26.333859056043099</v>
      </c>
      <c r="F26" s="331">
        <v>25.903403564302842</v>
      </c>
      <c r="G26" s="331">
        <v>24.920201874627299</v>
      </c>
      <c r="H26" s="331">
        <v>23.087817723221999</v>
      </c>
      <c r="I26" s="331">
        <v>22.180983158032159</v>
      </c>
      <c r="J26" s="331">
        <v>21.35128138585366</v>
      </c>
      <c r="K26" s="331">
        <v>18.12407315417612</v>
      </c>
      <c r="L26" s="331">
        <v>19.554815437434311</v>
      </c>
      <c r="M26" s="331">
        <v>21.439851128800228</v>
      </c>
      <c r="N26" s="331">
        <v>20.127144329231179</v>
      </c>
      <c r="O26" s="331">
        <v>19.858590424303578</v>
      </c>
      <c r="P26" s="331">
        <v>21.74394506239128</v>
      </c>
      <c r="Q26" s="331">
        <v>20.676881113588529</v>
      </c>
      <c r="R26" s="331">
        <v>20.255309218812791</v>
      </c>
      <c r="S26" s="331">
        <v>20.209705266426059</v>
      </c>
      <c r="T26" s="331">
        <v>21.56581957972892</v>
      </c>
      <c r="U26" s="331">
        <v>21.022704632385071</v>
      </c>
      <c r="V26" s="331">
        <v>20.44703084923794</v>
      </c>
      <c r="W26" s="331">
        <v>21.235254022393651</v>
      </c>
      <c r="DA26" s="72" t="s">
        <v>2249</v>
      </c>
    </row>
    <row r="27" spans="1:105" ht="12" customHeight="1" x14ac:dyDescent="0.25">
      <c r="A27" s="59" t="s">
        <v>30</v>
      </c>
      <c r="B27" s="232">
        <v>0.39865420106936328</v>
      </c>
      <c r="C27" s="232">
        <v>0.38547663660991272</v>
      </c>
      <c r="D27" s="232">
        <v>0.41983736009585071</v>
      </c>
      <c r="E27" s="232">
        <v>0.29782970874705739</v>
      </c>
      <c r="F27" s="232">
        <v>0.1912347921727674</v>
      </c>
      <c r="G27" s="232">
        <v>0.21043541365411719</v>
      </c>
      <c r="H27" s="232">
        <v>0.33016835296581459</v>
      </c>
      <c r="I27" s="232">
        <v>0.58012236843424114</v>
      </c>
      <c r="J27" s="232">
        <v>0.38116277212982019</v>
      </c>
      <c r="K27" s="232">
        <v>0.34599092081836602</v>
      </c>
      <c r="L27" s="232">
        <v>0.35072058431398517</v>
      </c>
      <c r="M27" s="232">
        <v>0.31539004326374259</v>
      </c>
      <c r="N27" s="232">
        <v>0.35494859697075909</v>
      </c>
      <c r="O27" s="232">
        <v>0.27222778316151469</v>
      </c>
      <c r="P27" s="232">
        <v>0.34296317754645889</v>
      </c>
      <c r="Q27" s="232">
        <v>0.25244965310120582</v>
      </c>
      <c r="R27" s="232">
        <v>0.26795841319478442</v>
      </c>
      <c r="S27" s="232">
        <v>0.34252977924570971</v>
      </c>
      <c r="T27" s="232">
        <v>0.28478441278773342</v>
      </c>
      <c r="U27" s="232">
        <v>0.26977868606329669</v>
      </c>
      <c r="V27" s="232">
        <v>0.1950592905414632</v>
      </c>
      <c r="W27" s="232">
        <v>0.21323625339732791</v>
      </c>
      <c r="DA27" s="71" t="s">
        <v>2250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1.7497025390312611E-2</v>
      </c>
      <c r="K28" s="232">
        <v>0</v>
      </c>
      <c r="L28" s="232">
        <v>5.2325134034697143E-2</v>
      </c>
      <c r="M28" s="232">
        <v>1.764483289767322E-2</v>
      </c>
      <c r="N28" s="232">
        <v>1.7174432199277469E-2</v>
      </c>
      <c r="O28" s="232">
        <v>1.7405760835419261E-2</v>
      </c>
      <c r="P28" s="232">
        <v>1.7873187915595921E-2</v>
      </c>
      <c r="Q28" s="232">
        <v>8.9443566166906522E-3</v>
      </c>
      <c r="R28" s="232">
        <v>1.161874893738093E-2</v>
      </c>
      <c r="S28" s="232">
        <v>1.52210476341278E-2</v>
      </c>
      <c r="T28" s="232">
        <v>9.1049831801206342E-3</v>
      </c>
      <c r="U28" s="232">
        <v>7.1150025797838377E-3</v>
      </c>
      <c r="V28" s="232">
        <v>6.8153629746571598E-3</v>
      </c>
      <c r="W28" s="232">
        <v>6.0853341839985269E-3</v>
      </c>
      <c r="DA28" s="71" t="s">
        <v>2251</v>
      </c>
    </row>
    <row r="29" spans="1:105" ht="12" customHeight="1" x14ac:dyDescent="0.25">
      <c r="A29" s="59" t="s">
        <v>160</v>
      </c>
      <c r="B29" s="232">
        <v>0.21123203922982031</v>
      </c>
      <c r="C29" s="232">
        <v>0.22145157481413261</v>
      </c>
      <c r="D29" s="232">
        <v>6.8496895900151872E-2</v>
      </c>
      <c r="E29" s="232">
        <v>1.692513049635036E-2</v>
      </c>
      <c r="F29" s="232">
        <v>1.690748217641341E-2</v>
      </c>
      <c r="G29" s="232">
        <v>0.18423737988959951</v>
      </c>
      <c r="H29" s="232">
        <v>0.3188953893584372</v>
      </c>
      <c r="I29" s="232">
        <v>0.21584472724267281</v>
      </c>
      <c r="J29" s="232">
        <v>4.6856910655335447E-2</v>
      </c>
      <c r="K29" s="232">
        <v>1.536523976460576E-2</v>
      </c>
      <c r="L29" s="232">
        <v>0</v>
      </c>
      <c r="M29" s="232">
        <v>3.1497767835368617E-2</v>
      </c>
      <c r="N29" s="232">
        <v>0.13803923966033221</v>
      </c>
      <c r="O29" s="232">
        <v>1.554073154791237E-2</v>
      </c>
      <c r="P29" s="232">
        <v>6.3790120506898057E-2</v>
      </c>
      <c r="Q29" s="232">
        <v>0.14875078062905159</v>
      </c>
      <c r="R29" s="232">
        <v>7.9112688445114002E-2</v>
      </c>
      <c r="S29" s="232">
        <v>4.9274360432001053E-3</v>
      </c>
      <c r="T29" s="232">
        <v>0.58562548497533939</v>
      </c>
      <c r="U29" s="232">
        <v>0.43432933374197441</v>
      </c>
      <c r="V29" s="232">
        <v>0.31212854354187453</v>
      </c>
      <c r="W29" s="232">
        <v>0.18743263175082461</v>
      </c>
      <c r="DA29" s="71" t="s">
        <v>2252</v>
      </c>
    </row>
    <row r="30" spans="1:105" ht="12" customHeight="1" x14ac:dyDescent="0.25">
      <c r="A30" s="59" t="s">
        <v>70</v>
      </c>
      <c r="B30" s="232">
        <v>6.4106349660533635E-2</v>
      </c>
      <c r="C30" s="232">
        <v>0.1084764252667399</v>
      </c>
      <c r="D30" s="232">
        <v>4.6739545670195178E-2</v>
      </c>
      <c r="E30" s="232">
        <v>0.1385464041387291</v>
      </c>
      <c r="F30" s="232">
        <v>0.1076302150188278</v>
      </c>
      <c r="G30" s="232">
        <v>7.6137362724929047E-2</v>
      </c>
      <c r="H30" s="232">
        <v>1.4480023101734921E-2</v>
      </c>
      <c r="I30" s="232">
        <v>1.39931622502701E-2</v>
      </c>
      <c r="J30" s="232">
        <v>1.414466369522443E-2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2253</v>
      </c>
    </row>
    <row r="31" spans="1:105" ht="12" customHeight="1" x14ac:dyDescent="0.25">
      <c r="A31" s="59" t="s">
        <v>162</v>
      </c>
      <c r="B31" s="232">
        <v>28.281376311127449</v>
      </c>
      <c r="C31" s="232">
        <v>25.91030391889565</v>
      </c>
      <c r="D31" s="232">
        <v>27.174826146758541</v>
      </c>
      <c r="E31" s="232">
        <v>25.88055781266096</v>
      </c>
      <c r="F31" s="232">
        <v>25.58763107493483</v>
      </c>
      <c r="G31" s="232">
        <v>24.449391718358662</v>
      </c>
      <c r="H31" s="232">
        <v>22.424273957796011</v>
      </c>
      <c r="I31" s="232">
        <v>21.371022900104968</v>
      </c>
      <c r="J31" s="232">
        <v>20.891620013982969</v>
      </c>
      <c r="K31" s="232">
        <v>17.762716993593141</v>
      </c>
      <c r="L31" s="232">
        <v>19.151769719085621</v>
      </c>
      <c r="M31" s="232">
        <v>21.07531848480345</v>
      </c>
      <c r="N31" s="232">
        <v>19.616982060400812</v>
      </c>
      <c r="O31" s="232">
        <v>19.553416148758728</v>
      </c>
      <c r="P31" s="232">
        <v>21.319318576422329</v>
      </c>
      <c r="Q31" s="232">
        <v>20.266736323241581</v>
      </c>
      <c r="R31" s="232">
        <v>19.89661936823552</v>
      </c>
      <c r="S31" s="232">
        <v>19.847027003503019</v>
      </c>
      <c r="T31" s="232">
        <v>20.686304698785719</v>
      </c>
      <c r="U31" s="232">
        <v>20.311481610000008</v>
      </c>
      <c r="V31" s="232">
        <v>19.933027652179941</v>
      </c>
      <c r="W31" s="232">
        <v>20.828499803061501</v>
      </c>
      <c r="DA31" s="71" t="s">
        <v>2254</v>
      </c>
    </row>
    <row r="32" spans="1:105" ht="12" customHeight="1" x14ac:dyDescent="0.25">
      <c r="A32" s="60" t="s">
        <v>2169</v>
      </c>
      <c r="B32" s="331">
        <v>6.6582731867568814</v>
      </c>
      <c r="C32" s="331">
        <v>8.2881010459102047</v>
      </c>
      <c r="D32" s="331">
        <v>7.6676911800935539</v>
      </c>
      <c r="E32" s="331">
        <v>7.8002623721230133</v>
      </c>
      <c r="F32" s="331">
        <v>7.7974857797035044</v>
      </c>
      <c r="G32" s="331">
        <v>8.1706180118178207</v>
      </c>
      <c r="H32" s="331">
        <v>9.4707518076236354</v>
      </c>
      <c r="I32" s="331">
        <v>10.539781908154779</v>
      </c>
      <c r="J32" s="331">
        <v>9.9638396928065642</v>
      </c>
      <c r="K32" s="331">
        <v>9.2067709791440624</v>
      </c>
      <c r="L32" s="331">
        <v>9.4046446693226962</v>
      </c>
      <c r="M32" s="331">
        <v>8.819126712048476</v>
      </c>
      <c r="N32" s="331">
        <v>8.9157601715895769</v>
      </c>
      <c r="O32" s="331">
        <v>8.7608463728829875</v>
      </c>
      <c r="P32" s="331">
        <v>8.517290857275194</v>
      </c>
      <c r="Q32" s="331">
        <v>9.0050924756897999</v>
      </c>
      <c r="R32" s="331">
        <v>9.9603623554005214</v>
      </c>
      <c r="S32" s="331">
        <v>10.283440017085519</v>
      </c>
      <c r="T32" s="331">
        <v>9.6901663730195899</v>
      </c>
      <c r="U32" s="331">
        <v>9.5730882590230202</v>
      </c>
      <c r="V32" s="331">
        <v>9.773084940760425</v>
      </c>
      <c r="W32" s="331">
        <v>8.9947883014596499</v>
      </c>
      <c r="DA32" s="72" t="s">
        <v>2255</v>
      </c>
    </row>
    <row r="33" spans="1:105" ht="12" customHeight="1" x14ac:dyDescent="0.25">
      <c r="A33" s="60" t="s">
        <v>2171</v>
      </c>
      <c r="B33" s="331">
        <v>0.68442191388383533</v>
      </c>
      <c r="C33" s="331">
        <v>0.72046691125790119</v>
      </c>
      <c r="D33" s="331">
        <v>0.71217179617551085</v>
      </c>
      <c r="E33" s="331">
        <v>0.69849473111450966</v>
      </c>
      <c r="F33" s="331">
        <v>0.69163001192300189</v>
      </c>
      <c r="G33" s="331">
        <v>0.69204335454382171</v>
      </c>
      <c r="H33" s="331">
        <v>0.71687690572818552</v>
      </c>
      <c r="I33" s="331">
        <v>0.74317830563527854</v>
      </c>
      <c r="J33" s="331">
        <v>0.7067403502496582</v>
      </c>
      <c r="K33" s="331">
        <v>0.62643648304214739</v>
      </c>
      <c r="L33" s="331">
        <v>0.65671486955806091</v>
      </c>
      <c r="M33" s="331">
        <v>0.66871481402142186</v>
      </c>
      <c r="N33" s="331">
        <v>0.65382639424631517</v>
      </c>
      <c r="O33" s="331">
        <v>0.64128290023358914</v>
      </c>
      <c r="P33" s="331">
        <v>0.66157688328765918</v>
      </c>
      <c r="Q33" s="331">
        <v>0.66160666363989884</v>
      </c>
      <c r="R33" s="331">
        <v>0.69032601508347569</v>
      </c>
      <c r="S33" s="331">
        <v>0.69917688645201281</v>
      </c>
      <c r="T33" s="331">
        <v>0.70401203346309871</v>
      </c>
      <c r="U33" s="331">
        <v>0.69944193727478832</v>
      </c>
      <c r="V33" s="331">
        <v>0.69557317821946973</v>
      </c>
      <c r="W33" s="331">
        <v>0.67981654950072867</v>
      </c>
      <c r="DA33" s="72" t="s">
        <v>2256</v>
      </c>
    </row>
    <row r="34" spans="1:105" ht="12" customHeight="1" x14ac:dyDescent="0.25">
      <c r="A34" s="57" t="s">
        <v>2173</v>
      </c>
      <c r="B34" s="263">
        <v>611.98039568219792</v>
      </c>
      <c r="C34" s="263">
        <v>587.22225501856394</v>
      </c>
      <c r="D34" s="263">
        <v>598.80590451269927</v>
      </c>
      <c r="E34" s="263">
        <v>574.00825785758866</v>
      </c>
      <c r="F34" s="263">
        <v>566.1770120972385</v>
      </c>
      <c r="G34" s="263">
        <v>552.18349021803078</v>
      </c>
      <c r="H34" s="263">
        <v>528.23274551345298</v>
      </c>
      <c r="I34" s="263">
        <v>519.82520296779865</v>
      </c>
      <c r="J34" s="263">
        <v>499.97831800681968</v>
      </c>
      <c r="K34" s="263">
        <v>431.31796204318931</v>
      </c>
      <c r="L34" s="263">
        <v>460.93395709028289</v>
      </c>
      <c r="M34" s="263">
        <v>488.42236789460901</v>
      </c>
      <c r="N34" s="263">
        <v>462.55672339617217</v>
      </c>
      <c r="O34" s="263">
        <v>457.93837494163489</v>
      </c>
      <c r="P34" s="263">
        <v>491.88453076605259</v>
      </c>
      <c r="Q34" s="263">
        <v>477.48948400741261</v>
      </c>
      <c r="R34" s="263">
        <v>477.28432084248959</v>
      </c>
      <c r="S34" s="263">
        <v>481.03203632450737</v>
      </c>
      <c r="T34" s="263">
        <v>498.71501657080103</v>
      </c>
      <c r="U34" s="263">
        <v>479.7738285877976</v>
      </c>
      <c r="V34" s="263">
        <v>471.87816316469969</v>
      </c>
      <c r="W34" s="263">
        <v>479.38163905234978</v>
      </c>
      <c r="DA34" s="70" t="s">
        <v>2257</v>
      </c>
    </row>
    <row r="35" spans="1:105" ht="12" customHeight="1" x14ac:dyDescent="0.25">
      <c r="A35" s="64" t="s">
        <v>30</v>
      </c>
      <c r="B35" s="231">
        <v>7.1329939502400874</v>
      </c>
      <c r="C35" s="231">
        <v>7.1708393399163226</v>
      </c>
      <c r="D35" s="231">
        <v>7.7700212387448264</v>
      </c>
      <c r="E35" s="231">
        <v>5.5915250374189798</v>
      </c>
      <c r="F35" s="231">
        <v>3.5948360053032</v>
      </c>
      <c r="G35" s="231">
        <v>3.9997652927869929</v>
      </c>
      <c r="H35" s="231">
        <v>6.6643129423732423</v>
      </c>
      <c r="I35" s="231">
        <v>12.191815311310791</v>
      </c>
      <c r="J35" s="231">
        <v>7.9053777548709672</v>
      </c>
      <c r="K35" s="231">
        <v>7.3165288455905486</v>
      </c>
      <c r="L35" s="231">
        <v>7.2990326692737399</v>
      </c>
      <c r="M35" s="231">
        <v>6.4869954673708428</v>
      </c>
      <c r="N35" s="231">
        <v>7.5423265341193586</v>
      </c>
      <c r="O35" s="231">
        <v>5.6889067579304848</v>
      </c>
      <c r="P35" s="231">
        <v>6.9467762144916554</v>
      </c>
      <c r="Q35" s="231">
        <v>5.186499483317963</v>
      </c>
      <c r="R35" s="231">
        <v>5.7097756481566027</v>
      </c>
      <c r="S35" s="231">
        <v>7.2571782924487618</v>
      </c>
      <c r="T35" s="231">
        <v>5.9915650145810373</v>
      </c>
      <c r="U35" s="231">
        <v>6.0532576912517717</v>
      </c>
      <c r="V35" s="231">
        <v>4.3895817238628796</v>
      </c>
      <c r="W35" s="231">
        <v>4.6727126265606422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0.36650830431591891</v>
      </c>
      <c r="K37" s="231">
        <v>0</v>
      </c>
      <c r="L37" s="231">
        <v>1.0998205944906241</v>
      </c>
      <c r="M37" s="231">
        <v>0.36653935589165698</v>
      </c>
      <c r="N37" s="231">
        <v>0.36857824804737549</v>
      </c>
      <c r="O37" s="231">
        <v>0.36736419665037789</v>
      </c>
      <c r="P37" s="231">
        <v>0.36563291309828588</v>
      </c>
      <c r="Q37" s="231">
        <v>0.18559065903009189</v>
      </c>
      <c r="R37" s="231">
        <v>0.25004516480458472</v>
      </c>
      <c r="S37" s="231">
        <v>0.32570276843648838</v>
      </c>
      <c r="T37" s="231">
        <v>0.19346867423658279</v>
      </c>
      <c r="U37" s="231">
        <v>0.16123675014991931</v>
      </c>
      <c r="V37" s="231">
        <v>0.15490054152909069</v>
      </c>
      <c r="W37" s="231">
        <v>0.1346790080855709</v>
      </c>
      <c r="DA37" s="73" t="s">
        <v>2260</v>
      </c>
    </row>
    <row r="38" spans="1:105" ht="12" customHeight="1" x14ac:dyDescent="0.25">
      <c r="A38" s="64" t="s">
        <v>160</v>
      </c>
      <c r="B38" s="231">
        <v>3.8897716987277589</v>
      </c>
      <c r="C38" s="231">
        <v>4.2397428290071799</v>
      </c>
      <c r="D38" s="231">
        <v>1.304670444182753</v>
      </c>
      <c r="E38" s="231">
        <v>0.32702661029556013</v>
      </c>
      <c r="F38" s="231">
        <v>0.32709953201973152</v>
      </c>
      <c r="G38" s="231">
        <v>3.6039788875285468</v>
      </c>
      <c r="H38" s="231">
        <v>6.6245592566940434</v>
      </c>
      <c r="I38" s="231">
        <v>4.6685177842196701</v>
      </c>
      <c r="J38" s="231">
        <v>1.000171814948964</v>
      </c>
      <c r="K38" s="231">
        <v>0.33440174724098881</v>
      </c>
      <c r="L38" s="231">
        <v>0</v>
      </c>
      <c r="M38" s="231">
        <v>0.6667518097817845</v>
      </c>
      <c r="N38" s="231">
        <v>3.0187784085930831</v>
      </c>
      <c r="O38" s="231">
        <v>0.33423862606150628</v>
      </c>
      <c r="P38" s="231">
        <v>1.3297746414752381</v>
      </c>
      <c r="Q38" s="231">
        <v>3.1451953441035649</v>
      </c>
      <c r="R38" s="231">
        <v>1.734948547783508</v>
      </c>
      <c r="S38" s="231">
        <v>0.10744328151023411</v>
      </c>
      <c r="T38" s="231">
        <v>12.680396650013449</v>
      </c>
      <c r="U38" s="231">
        <v>10.02973593471957</v>
      </c>
      <c r="V38" s="231">
        <v>7.2290094822608841</v>
      </c>
      <c r="W38" s="231">
        <v>4.2270953312057182</v>
      </c>
      <c r="DA38" s="73" t="s">
        <v>2261</v>
      </c>
    </row>
    <row r="39" spans="1:105" ht="12" customHeight="1" x14ac:dyDescent="0.25">
      <c r="A39" s="64" t="s">
        <v>70</v>
      </c>
      <c r="B39" s="231">
        <v>1.1444656392846371</v>
      </c>
      <c r="C39" s="231">
        <v>2.013415909857895</v>
      </c>
      <c r="D39" s="231">
        <v>0.8630815036413656</v>
      </c>
      <c r="E39" s="231">
        <v>2.595276983893803</v>
      </c>
      <c r="F39" s="231">
        <v>2.0187037146733582</v>
      </c>
      <c r="G39" s="231">
        <v>1.4439086186699539</v>
      </c>
      <c r="H39" s="231">
        <v>0.29161871608123191</v>
      </c>
      <c r="I39" s="231">
        <v>0.29342075696305769</v>
      </c>
      <c r="J39" s="231">
        <v>0.29270556282414267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0.38965653583735249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2.7274655615750161E-2</v>
      </c>
      <c r="U40" s="231">
        <v>1.54274305034156E-2</v>
      </c>
      <c r="V40" s="231">
        <v>1.887744660755804E-3</v>
      </c>
      <c r="W40" s="231">
        <v>1.822650017281609E-3</v>
      </c>
      <c r="DA40" s="73" t="s">
        <v>2263</v>
      </c>
    </row>
    <row r="41" spans="1:105" ht="12" customHeight="1" x14ac:dyDescent="0.25">
      <c r="A41" s="64" t="s">
        <v>162</v>
      </c>
      <c r="B41" s="231">
        <v>509.84586975715541</v>
      </c>
      <c r="C41" s="231">
        <v>485.63199628143008</v>
      </c>
      <c r="D41" s="231">
        <v>506.72315725915911</v>
      </c>
      <c r="E41" s="231">
        <v>489.55190403834092</v>
      </c>
      <c r="F41" s="231">
        <v>484.62421370200138</v>
      </c>
      <c r="G41" s="231">
        <v>468.21636889615201</v>
      </c>
      <c r="H41" s="231">
        <v>456.038159303827</v>
      </c>
      <c r="I41" s="231">
        <v>452.51911358025927</v>
      </c>
      <c r="J41" s="231">
        <v>436.56319875219612</v>
      </c>
      <c r="K41" s="231">
        <v>378.45359698494798</v>
      </c>
      <c r="L41" s="231">
        <v>401.58345971302367</v>
      </c>
      <c r="M41" s="231">
        <v>436.74970105316248</v>
      </c>
      <c r="N41" s="231">
        <v>419.98609898262788</v>
      </c>
      <c r="O41" s="231">
        <v>411.7009477277341</v>
      </c>
      <c r="P41" s="231">
        <v>435.08287336072948</v>
      </c>
      <c r="Q41" s="231">
        <v>419.51378130494078</v>
      </c>
      <c r="R41" s="231">
        <v>427.16316216934422</v>
      </c>
      <c r="S41" s="231">
        <v>423.67005884985213</v>
      </c>
      <c r="T41" s="231">
        <v>438.50023723572372</v>
      </c>
      <c r="U41" s="231">
        <v>459.18319509261897</v>
      </c>
      <c r="V41" s="231">
        <v>451.9523222620561</v>
      </c>
      <c r="W41" s="231">
        <v>459.86342984799131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2266</v>
      </c>
    </row>
    <row r="44" spans="1:105" ht="12" customHeight="1" x14ac:dyDescent="0.25">
      <c r="A44" s="64" t="s">
        <v>79</v>
      </c>
      <c r="B44" s="231">
        <v>89.967294636789987</v>
      </c>
      <c r="C44" s="231">
        <v>88.166260658352385</v>
      </c>
      <c r="D44" s="231">
        <v>82.144974066971301</v>
      </c>
      <c r="E44" s="231">
        <v>75.94252518763949</v>
      </c>
      <c r="F44" s="231">
        <v>75.612159143240802</v>
      </c>
      <c r="G44" s="231">
        <v>74.919468522893311</v>
      </c>
      <c r="H44" s="231">
        <v>58.614095294477409</v>
      </c>
      <c r="I44" s="231">
        <v>50.152335535045843</v>
      </c>
      <c r="J44" s="231">
        <v>53.85035581766364</v>
      </c>
      <c r="K44" s="231">
        <v>44.823777929572358</v>
      </c>
      <c r="L44" s="231">
        <v>50.951644113494808</v>
      </c>
      <c r="M44" s="231">
        <v>44.152380208402157</v>
      </c>
      <c r="N44" s="231">
        <v>31.640941222784459</v>
      </c>
      <c r="O44" s="231">
        <v>39.846917633258492</v>
      </c>
      <c r="P44" s="231">
        <v>48.1594736362579</v>
      </c>
      <c r="Q44" s="231">
        <v>49.458417216020152</v>
      </c>
      <c r="R44" s="231">
        <v>42.426389312400779</v>
      </c>
      <c r="S44" s="231">
        <v>49.671653132259863</v>
      </c>
      <c r="T44" s="231">
        <v>41.32207434063055</v>
      </c>
      <c r="U44" s="231">
        <v>4.3309756885539166</v>
      </c>
      <c r="V44" s="231">
        <v>8.1504614103299957</v>
      </c>
      <c r="W44" s="231">
        <v>10.4818995884893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98.214938194767697</v>
      </c>
      <c r="C45" s="263">
        <f t="shared" si="2"/>
        <v>95.347206573998633</v>
      </c>
      <c r="D45" s="263">
        <f t="shared" si="2"/>
        <v>96.929041229561022</v>
      </c>
      <c r="E45" s="263">
        <f t="shared" si="2"/>
        <v>93.231432711838266</v>
      </c>
      <c r="F45" s="263">
        <f t="shared" si="2"/>
        <v>92.001577893168516</v>
      </c>
      <c r="G45" s="263">
        <f t="shared" si="2"/>
        <v>90.016292194498632</v>
      </c>
      <c r="H45" s="263">
        <f t="shared" si="2"/>
        <v>87.222041369443303</v>
      </c>
      <c r="I45" s="263">
        <f t="shared" si="2"/>
        <v>86.582636691736099</v>
      </c>
      <c r="J45" s="263">
        <f t="shared" si="2"/>
        <v>83.083415773493741</v>
      </c>
      <c r="K45" s="263">
        <f t="shared" si="2"/>
        <v>71.988982038498065</v>
      </c>
      <c r="L45" s="263">
        <f t="shared" si="2"/>
        <v>76.674078440023834</v>
      </c>
      <c r="M45" s="263">
        <f t="shared" si="2"/>
        <v>80.874088719530604</v>
      </c>
      <c r="N45" s="263">
        <f t="shared" si="2"/>
        <v>77.05633346130567</v>
      </c>
      <c r="O45" s="263">
        <f t="shared" si="2"/>
        <v>76.096482441011972</v>
      </c>
      <c r="P45" s="263">
        <f t="shared" si="2"/>
        <v>81.195619908858831</v>
      </c>
      <c r="Q45" s="263">
        <f t="shared" si="2"/>
        <v>79.129787326176597</v>
      </c>
      <c r="R45" s="263">
        <f t="shared" si="2"/>
        <v>79.686406493274077</v>
      </c>
      <c r="S45" s="263">
        <f t="shared" si="2"/>
        <v>80.300591991850339</v>
      </c>
      <c r="T45" s="263">
        <f t="shared" si="2"/>
        <v>82.969083372076753</v>
      </c>
      <c r="U45" s="263">
        <f t="shared" si="2"/>
        <v>80.5769998112537</v>
      </c>
      <c r="V45" s="263">
        <f t="shared" si="2"/>
        <v>79.350036739266812</v>
      </c>
      <c r="W45" s="263">
        <f t="shared" si="2"/>
        <v>80.125259770389803</v>
      </c>
      <c r="DA45" s="70"/>
    </row>
    <row r="46" spans="1:105" ht="12" customHeight="1" x14ac:dyDescent="0.25">
      <c r="A46" s="165" t="s">
        <v>2186</v>
      </c>
      <c r="B46" s="348">
        <v>44.185988496553918</v>
      </c>
      <c r="C46" s="348">
        <v>42.389215211233711</v>
      </c>
      <c r="D46" s="348">
        <v>43.320084106484728</v>
      </c>
      <c r="E46" s="348">
        <v>41.565881550377838</v>
      </c>
      <c r="F46" s="348">
        <v>40.994290202480087</v>
      </c>
      <c r="G46" s="348">
        <v>39.963450954381713</v>
      </c>
      <c r="H46" s="348">
        <v>38.380781145091653</v>
      </c>
      <c r="I46" s="348">
        <v>37.859106793277618</v>
      </c>
      <c r="J46" s="348">
        <v>36.361191618362227</v>
      </c>
      <c r="K46" s="348">
        <v>31.389968593340999</v>
      </c>
      <c r="L46" s="348">
        <v>33.510139324271861</v>
      </c>
      <c r="M46" s="348">
        <v>35.611162300792877</v>
      </c>
      <c r="N46" s="348">
        <v>33.831397882608982</v>
      </c>
      <c r="O46" s="348">
        <v>33.408342922878013</v>
      </c>
      <c r="P46" s="348">
        <v>35.819619195345858</v>
      </c>
      <c r="Q46" s="348">
        <v>34.742536278999992</v>
      </c>
      <c r="R46" s="348">
        <v>34.810899244702767</v>
      </c>
      <c r="S46" s="348">
        <v>35.012712114310681</v>
      </c>
      <c r="T46" s="348">
        <v>36.38140046912325</v>
      </c>
      <c r="U46" s="348">
        <v>35.370951486168302</v>
      </c>
      <c r="V46" s="348">
        <v>34.754274002775247</v>
      </c>
      <c r="W46" s="348">
        <v>35.289448929911117</v>
      </c>
      <c r="DA46" s="167" t="s">
        <v>2268</v>
      </c>
    </row>
    <row r="47" spans="1:105" ht="12" customHeight="1" x14ac:dyDescent="0.25">
      <c r="A47" s="59" t="s">
        <v>30</v>
      </c>
      <c r="B47" s="232">
        <v>0.60834762640141715</v>
      </c>
      <c r="C47" s="232">
        <v>0.61369454540700896</v>
      </c>
      <c r="D47" s="232">
        <v>0.65634988882125822</v>
      </c>
      <c r="E47" s="232">
        <v>0.47010027545214089</v>
      </c>
      <c r="F47" s="232">
        <v>0.30264496121833823</v>
      </c>
      <c r="G47" s="232">
        <v>0.33746618004703111</v>
      </c>
      <c r="H47" s="232">
        <v>0.54886604910565207</v>
      </c>
      <c r="I47" s="232">
        <v>0.99016867481673787</v>
      </c>
      <c r="J47" s="232">
        <v>0.64911947647232093</v>
      </c>
      <c r="K47" s="232">
        <v>0.59923859530257684</v>
      </c>
      <c r="L47" s="232">
        <v>0.60101286467542803</v>
      </c>
      <c r="M47" s="232">
        <v>0.52385653012450462</v>
      </c>
      <c r="N47" s="232">
        <v>0.59662747062192234</v>
      </c>
      <c r="O47" s="232">
        <v>0.45797203823008509</v>
      </c>
      <c r="P47" s="232">
        <v>0.56497615232610121</v>
      </c>
      <c r="Q47" s="232">
        <v>0.42418105435280612</v>
      </c>
      <c r="R47" s="232">
        <v>0.46051498018260312</v>
      </c>
      <c r="S47" s="232">
        <v>0.59342263497686709</v>
      </c>
      <c r="T47" s="232">
        <v>0.48042949310090038</v>
      </c>
      <c r="U47" s="232">
        <v>0.45390585957466761</v>
      </c>
      <c r="V47" s="232">
        <v>0.3315466230891721</v>
      </c>
      <c r="W47" s="232">
        <v>0.35436307313937021</v>
      </c>
      <c r="DA47" s="71" t="s">
        <v>2269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2.9797400983625759E-2</v>
      </c>
      <c r="K48" s="232">
        <v>0</v>
      </c>
      <c r="L48" s="232">
        <v>8.9667045811502658E-2</v>
      </c>
      <c r="M48" s="232">
        <v>2.930771320726859E-2</v>
      </c>
      <c r="N48" s="232">
        <v>2.8868230864613761E-2</v>
      </c>
      <c r="O48" s="232">
        <v>2.9281918524873281E-2</v>
      </c>
      <c r="P48" s="232">
        <v>2.944317524287823E-2</v>
      </c>
      <c r="Q48" s="232">
        <v>1.502884465701497E-2</v>
      </c>
      <c r="R48" s="232">
        <v>1.9968053523123221E-2</v>
      </c>
      <c r="S48" s="232">
        <v>2.6370011430956981E-2</v>
      </c>
      <c r="T48" s="232">
        <v>1.53600487157912E-2</v>
      </c>
      <c r="U48" s="232">
        <v>1.197107677029397E-2</v>
      </c>
      <c r="V48" s="232">
        <v>1.158422433046959E-2</v>
      </c>
      <c r="W48" s="232">
        <v>1.0112810031902401E-2</v>
      </c>
      <c r="DA48" s="71" t="s">
        <v>2270</v>
      </c>
    </row>
    <row r="49" spans="1:105" ht="12" customHeight="1" x14ac:dyDescent="0.25">
      <c r="A49" s="59" t="s">
        <v>160</v>
      </c>
      <c r="B49" s="232">
        <v>0.32234078893610751</v>
      </c>
      <c r="C49" s="232">
        <v>0.35255994949638009</v>
      </c>
      <c r="D49" s="232">
        <v>0.1070841575375804</v>
      </c>
      <c r="E49" s="232">
        <v>2.6714959168680809E-2</v>
      </c>
      <c r="F49" s="232">
        <v>2.6757496527920289E-2</v>
      </c>
      <c r="G49" s="232">
        <v>0.29545352530543711</v>
      </c>
      <c r="H49" s="232">
        <v>0.53012607314698201</v>
      </c>
      <c r="I49" s="232">
        <v>0.36840966521752683</v>
      </c>
      <c r="J49" s="232">
        <v>7.9797229786497503E-2</v>
      </c>
      <c r="K49" s="232">
        <v>2.6611810134356852E-2</v>
      </c>
      <c r="L49" s="232">
        <v>0</v>
      </c>
      <c r="M49" s="232">
        <v>5.2317160028749407E-2</v>
      </c>
      <c r="N49" s="232">
        <v>0.23202796998772779</v>
      </c>
      <c r="O49" s="232">
        <v>2.614435756677088E-2</v>
      </c>
      <c r="P49" s="232">
        <v>0.1050838667236324</v>
      </c>
      <c r="Q49" s="232">
        <v>0.2499399867970454</v>
      </c>
      <c r="R49" s="232">
        <v>0.13596355388554479</v>
      </c>
      <c r="S49" s="232">
        <v>8.5366361046764934E-3</v>
      </c>
      <c r="T49" s="232">
        <v>0.98794646848659917</v>
      </c>
      <c r="U49" s="232">
        <v>0.7307642884893758</v>
      </c>
      <c r="V49" s="232">
        <v>0.53053184133801845</v>
      </c>
      <c r="W49" s="232">
        <v>0.31148175948327927</v>
      </c>
      <c r="DA49" s="71" t="s">
        <v>2271</v>
      </c>
    </row>
    <row r="50" spans="1:105" ht="12" customHeight="1" x14ac:dyDescent="0.25">
      <c r="A50" s="59" t="s">
        <v>70</v>
      </c>
      <c r="B50" s="232">
        <v>9.7826501134649677E-2</v>
      </c>
      <c r="C50" s="232">
        <v>0.17269889837400679</v>
      </c>
      <c r="D50" s="232">
        <v>7.3069951652670703E-2</v>
      </c>
      <c r="E50" s="232">
        <v>0.21868437175901351</v>
      </c>
      <c r="F50" s="232">
        <v>0.17033376552560811</v>
      </c>
      <c r="G50" s="232">
        <v>0.1220981987369706</v>
      </c>
      <c r="H50" s="232">
        <v>2.4071335121663519E-2</v>
      </c>
      <c r="I50" s="232">
        <v>2.3883910836332661E-2</v>
      </c>
      <c r="J50" s="232">
        <v>2.4088335388624899E-2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2272</v>
      </c>
    </row>
    <row r="51" spans="1:105" ht="12" customHeight="1" x14ac:dyDescent="0.25">
      <c r="A51" s="59" t="s">
        <v>162</v>
      </c>
      <c r="B51" s="232">
        <v>43.157473580081742</v>
      </c>
      <c r="C51" s="232">
        <v>41.250261817956307</v>
      </c>
      <c r="D51" s="232">
        <v>42.48358010847322</v>
      </c>
      <c r="E51" s="232">
        <v>40.850381943998002</v>
      </c>
      <c r="F51" s="232">
        <v>40.49455397920822</v>
      </c>
      <c r="G51" s="232">
        <v>39.208433050292271</v>
      </c>
      <c r="H51" s="232">
        <v>37.277717687717349</v>
      </c>
      <c r="I51" s="232">
        <v>36.476644542407023</v>
      </c>
      <c r="J51" s="232">
        <v>35.578389175731168</v>
      </c>
      <c r="K51" s="232">
        <v>30.764118187904071</v>
      </c>
      <c r="L51" s="232">
        <v>32.819459413784926</v>
      </c>
      <c r="M51" s="232">
        <v>35.005680897432363</v>
      </c>
      <c r="N51" s="232">
        <v>32.973874211134721</v>
      </c>
      <c r="O51" s="232">
        <v>32.89494460855628</v>
      </c>
      <c r="P51" s="232">
        <v>35.120116001053248</v>
      </c>
      <c r="Q51" s="232">
        <v>34.053386393193122</v>
      </c>
      <c r="R51" s="232">
        <v>34.194452657111498</v>
      </c>
      <c r="S51" s="232">
        <v>34.384382831798177</v>
      </c>
      <c r="T51" s="232">
        <v>34.89766445881996</v>
      </c>
      <c r="U51" s="232">
        <v>34.174310261333957</v>
      </c>
      <c r="V51" s="232">
        <v>33.880611314017592</v>
      </c>
      <c r="W51" s="232">
        <v>34.613491287256558</v>
      </c>
      <c r="DA51" s="71" t="s">
        <v>2273</v>
      </c>
    </row>
    <row r="52" spans="1:105" ht="12" customHeight="1" x14ac:dyDescent="0.25">
      <c r="A52" s="165" t="s">
        <v>2193</v>
      </c>
      <c r="B52" s="348">
        <v>42.057119484726307</v>
      </c>
      <c r="C52" s="348">
        <v>40.355666158023922</v>
      </c>
      <c r="D52" s="348">
        <v>41.15172912716686</v>
      </c>
      <c r="E52" s="348">
        <v>39.447560830809209</v>
      </c>
      <c r="F52" s="348">
        <v>38.909374246759967</v>
      </c>
      <c r="G52" s="348">
        <v>37.947697654113703</v>
      </c>
      <c r="H52" s="348">
        <v>36.301730987704858</v>
      </c>
      <c r="I52" s="348">
        <v>35.723939568387657</v>
      </c>
      <c r="J52" s="348">
        <v>34.360002393124013</v>
      </c>
      <c r="K52" s="348">
        <v>29.64145778777392</v>
      </c>
      <c r="L52" s="348">
        <v>31.67675736786293</v>
      </c>
      <c r="M52" s="348">
        <v>33.565843008186519</v>
      </c>
      <c r="N52" s="348">
        <v>31.788278712180659</v>
      </c>
      <c r="O52" s="348">
        <v>31.470892021128169</v>
      </c>
      <c r="P52" s="348">
        <v>33.803773174883403</v>
      </c>
      <c r="Q52" s="348">
        <v>32.814502594015401</v>
      </c>
      <c r="R52" s="348">
        <v>32.800403168932682</v>
      </c>
      <c r="S52" s="348">
        <v>33.057957363371003</v>
      </c>
      <c r="T52" s="348">
        <v>34.273184547626457</v>
      </c>
      <c r="U52" s="348">
        <v>32.971489572094093</v>
      </c>
      <c r="V52" s="348">
        <v>32.428875876535301</v>
      </c>
      <c r="W52" s="348">
        <v>32.944537136575953</v>
      </c>
      <c r="DA52" s="167" t="s">
        <v>2274</v>
      </c>
    </row>
    <row r="53" spans="1:105" ht="12" customHeight="1" x14ac:dyDescent="0.25">
      <c r="A53" s="64" t="s">
        <v>30</v>
      </c>
      <c r="B53" s="231">
        <v>0.49020063545444709</v>
      </c>
      <c r="C53" s="231">
        <v>0.49280148359727871</v>
      </c>
      <c r="D53" s="231">
        <v>0.53397905217612862</v>
      </c>
      <c r="E53" s="231">
        <v>0.38426629065204482</v>
      </c>
      <c r="F53" s="231">
        <v>0.24704786047026461</v>
      </c>
      <c r="G53" s="231">
        <v>0.27487580977505682</v>
      </c>
      <c r="H53" s="231">
        <v>0.4579914776331333</v>
      </c>
      <c r="I53" s="231">
        <v>0.83785793940658537</v>
      </c>
      <c r="J53" s="231">
        <v>0.54328115598847004</v>
      </c>
      <c r="K53" s="231">
        <v>0.50281370129418901</v>
      </c>
      <c r="L53" s="231">
        <v>0.50161131183355667</v>
      </c>
      <c r="M53" s="231">
        <v>0.4458056914780183</v>
      </c>
      <c r="N53" s="231">
        <v>0.51833119243088643</v>
      </c>
      <c r="O53" s="231">
        <v>0.39095865315920492</v>
      </c>
      <c r="P53" s="231">
        <v>0.47740319681457571</v>
      </c>
      <c r="Q53" s="231">
        <v>0.35643172561797148</v>
      </c>
      <c r="R53" s="231">
        <v>0.392392825586861</v>
      </c>
      <c r="S53" s="231">
        <v>0.49873495412748248</v>
      </c>
      <c r="T53" s="231">
        <v>0.41175823195747929</v>
      </c>
      <c r="U53" s="231">
        <v>0.41599793684407388</v>
      </c>
      <c r="V53" s="231">
        <v>0.30166515847730158</v>
      </c>
      <c r="W53" s="231">
        <v>0.32112275922496009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2.518754465913265E-2</v>
      </c>
      <c r="K55" s="231">
        <v>0</v>
      </c>
      <c r="L55" s="231">
        <v>7.5582954095600313E-2</v>
      </c>
      <c r="M55" s="231">
        <v>2.5189678616102881E-2</v>
      </c>
      <c r="N55" s="231">
        <v>2.5329797370910258E-2</v>
      </c>
      <c r="O55" s="231">
        <v>2.524636413510014E-2</v>
      </c>
      <c r="P55" s="231">
        <v>2.5127385161711448E-2</v>
      </c>
      <c r="Q55" s="231">
        <v>1.275434405603253E-2</v>
      </c>
      <c r="R55" s="231">
        <v>1.7183850082389839E-2</v>
      </c>
      <c r="S55" s="231">
        <v>2.2383266433510039E-2</v>
      </c>
      <c r="T55" s="231">
        <v>1.3295744776022149E-2</v>
      </c>
      <c r="U55" s="231">
        <v>1.1080670744076541E-2</v>
      </c>
      <c r="V55" s="231">
        <v>1.0645227574774881E-2</v>
      </c>
      <c r="W55" s="231">
        <v>9.2555434375069523E-3</v>
      </c>
      <c r="DA55" s="73" t="s">
        <v>2277</v>
      </c>
    </row>
    <row r="56" spans="1:105" ht="12" customHeight="1" x14ac:dyDescent="0.25">
      <c r="A56" s="64" t="s">
        <v>160</v>
      </c>
      <c r="B56" s="231">
        <v>0.2673167216726563</v>
      </c>
      <c r="C56" s="231">
        <v>0.29136778237037481</v>
      </c>
      <c r="D56" s="231">
        <v>8.9660847220471074E-2</v>
      </c>
      <c r="E56" s="231">
        <v>2.247424479758622E-2</v>
      </c>
      <c r="F56" s="231">
        <v>2.2479256196134528E-2</v>
      </c>
      <c r="G56" s="231">
        <v>0.24767618662727731</v>
      </c>
      <c r="H56" s="231">
        <v>0.4552594856929264</v>
      </c>
      <c r="I56" s="231">
        <v>0.32083447713815039</v>
      </c>
      <c r="J56" s="231">
        <v>6.8734792524968738E-2</v>
      </c>
      <c r="K56" s="231">
        <v>2.298108622243995E-2</v>
      </c>
      <c r="L56" s="231">
        <v>0</v>
      </c>
      <c r="M56" s="231">
        <v>4.5821174548231883E-2</v>
      </c>
      <c r="N56" s="231">
        <v>0.20745946295646081</v>
      </c>
      <c r="O56" s="231">
        <v>2.2969876048087329E-2</v>
      </c>
      <c r="P56" s="231">
        <v>9.1386082591648723E-2</v>
      </c>
      <c r="Q56" s="231">
        <v>0.2161472121052396</v>
      </c>
      <c r="R56" s="231">
        <v>0.1192308428322191</v>
      </c>
      <c r="S56" s="231">
        <v>7.3838230116338461E-3</v>
      </c>
      <c r="T56" s="231">
        <v>0.87143470736321182</v>
      </c>
      <c r="U56" s="231">
        <v>0.68927339108066243</v>
      </c>
      <c r="V56" s="231">
        <v>0.49679910941060468</v>
      </c>
      <c r="W56" s="231">
        <v>0.29049860857008353</v>
      </c>
      <c r="DA56" s="73" t="s">
        <v>2278</v>
      </c>
    </row>
    <row r="57" spans="1:105" ht="12" customHeight="1" x14ac:dyDescent="0.25">
      <c r="A57" s="64" t="s">
        <v>70</v>
      </c>
      <c r="B57" s="231">
        <v>7.8651094834340324E-2</v>
      </c>
      <c r="C57" s="231">
        <v>0.13836795114808881</v>
      </c>
      <c r="D57" s="231">
        <v>5.9313537132571988E-2</v>
      </c>
      <c r="E57" s="231">
        <v>0.17835518094645539</v>
      </c>
      <c r="F57" s="231">
        <v>0.13873134487851699</v>
      </c>
      <c r="G57" s="231">
        <v>9.9229710181702846E-2</v>
      </c>
      <c r="H57" s="231">
        <v>2.004090861854976E-2</v>
      </c>
      <c r="I57" s="231">
        <v>2.0164750246840508E-2</v>
      </c>
      <c r="J57" s="231">
        <v>2.0115599970839278E-2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2.6778360224183211E-2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1.8743957457291701E-3</v>
      </c>
      <c r="U58" s="231">
        <v>1.060219073359665E-3</v>
      </c>
      <c r="V58" s="231">
        <v>1.2973144779508569E-4</v>
      </c>
      <c r="W58" s="231">
        <v>1.2525794959526509E-4</v>
      </c>
      <c r="DA58" s="73" t="s">
        <v>2280</v>
      </c>
    </row>
    <row r="59" spans="1:105" ht="12" customHeight="1" x14ac:dyDescent="0.25">
      <c r="A59" s="64" t="s">
        <v>162</v>
      </c>
      <c r="B59" s="231">
        <v>35.038130002952073</v>
      </c>
      <c r="C59" s="231">
        <v>33.374080341979813</v>
      </c>
      <c r="D59" s="231">
        <v>34.823527879140087</v>
      </c>
      <c r="E59" s="231">
        <v>33.643468103523581</v>
      </c>
      <c r="F59" s="231">
        <v>33.304822515002513</v>
      </c>
      <c r="G59" s="231">
        <v>32.177226444351881</v>
      </c>
      <c r="H59" s="231">
        <v>31.340303530565581</v>
      </c>
      <c r="I59" s="231">
        <v>31.098464204481729</v>
      </c>
      <c r="J59" s="231">
        <v>30.00192611086533</v>
      </c>
      <c r="K59" s="231">
        <v>26.008460826718959</v>
      </c>
      <c r="L59" s="231">
        <v>27.598014033461151</v>
      </c>
      <c r="M59" s="231">
        <v>30.014743105676381</v>
      </c>
      <c r="N59" s="231">
        <v>28.86269833390071</v>
      </c>
      <c r="O59" s="231">
        <v>28.293318009408999</v>
      </c>
      <c r="P59" s="231">
        <v>29.900193731357032</v>
      </c>
      <c r="Q59" s="231">
        <v>28.830239253274289</v>
      </c>
      <c r="R59" s="231">
        <v>29.355927538827579</v>
      </c>
      <c r="S59" s="231">
        <v>29.115871052187</v>
      </c>
      <c r="T59" s="231">
        <v>30.135045177297869</v>
      </c>
      <c r="U59" s="231">
        <v>31.55643977755355</v>
      </c>
      <c r="V59" s="231">
        <v>31.05951261328574</v>
      </c>
      <c r="W59" s="231">
        <v>31.603187540367848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2283</v>
      </c>
    </row>
    <row r="62" spans="1:105" ht="12" customHeight="1" x14ac:dyDescent="0.25">
      <c r="A62" s="64" t="s">
        <v>79</v>
      </c>
      <c r="B62" s="231">
        <v>6.1828210298128026</v>
      </c>
      <c r="C62" s="231">
        <v>6.0590485989283698</v>
      </c>
      <c r="D62" s="231">
        <v>5.6452478114975877</v>
      </c>
      <c r="E62" s="231">
        <v>5.2189970108895443</v>
      </c>
      <c r="F62" s="231">
        <v>5.1962932702125517</v>
      </c>
      <c r="G62" s="231">
        <v>5.148689503177776</v>
      </c>
      <c r="H62" s="231">
        <v>4.0281355851946614</v>
      </c>
      <c r="I62" s="231">
        <v>3.4466181971143568</v>
      </c>
      <c r="J62" s="231">
        <v>3.7007571891152771</v>
      </c>
      <c r="K62" s="231">
        <v>3.0804238133141562</v>
      </c>
      <c r="L62" s="231">
        <v>3.5015490684726149</v>
      </c>
      <c r="M62" s="231">
        <v>3.0342833578677841</v>
      </c>
      <c r="N62" s="231">
        <v>2.1744599255216919</v>
      </c>
      <c r="O62" s="231">
        <v>2.738399118376774</v>
      </c>
      <c r="P62" s="231">
        <v>3.309662778958435</v>
      </c>
      <c r="Q62" s="231">
        <v>3.3989300589618732</v>
      </c>
      <c r="R62" s="231">
        <v>2.9156681116036269</v>
      </c>
      <c r="S62" s="231">
        <v>3.413584267611371</v>
      </c>
      <c r="T62" s="231">
        <v>2.8397762904861561</v>
      </c>
      <c r="U62" s="231">
        <v>0.29763757679836977</v>
      </c>
      <c r="V62" s="231">
        <v>0.56012403633907937</v>
      </c>
      <c r="W62" s="231">
        <v>0.72034742702595633</v>
      </c>
      <c r="DA62" s="73" t="s">
        <v>2284</v>
      </c>
    </row>
    <row r="63" spans="1:105" ht="12" customHeight="1" x14ac:dyDescent="0.25">
      <c r="A63" s="166" t="s">
        <v>2205</v>
      </c>
      <c r="B63" s="349">
        <v>4.6857219383477222</v>
      </c>
      <c r="C63" s="349">
        <v>4.9324949179049078</v>
      </c>
      <c r="D63" s="349">
        <v>4.8757045055376151</v>
      </c>
      <c r="E63" s="349">
        <v>4.7820679306289096</v>
      </c>
      <c r="F63" s="349">
        <v>4.7350703628074564</v>
      </c>
      <c r="G63" s="349">
        <v>4.7379002087652529</v>
      </c>
      <c r="H63" s="349">
        <v>4.9079168508849316</v>
      </c>
      <c r="I63" s="349">
        <v>5.0879827489134968</v>
      </c>
      <c r="J63" s="349">
        <v>4.8385194814823569</v>
      </c>
      <c r="K63" s="349">
        <v>4.2887393171197914</v>
      </c>
      <c r="L63" s="349">
        <v>4.4960326504823858</v>
      </c>
      <c r="M63" s="349">
        <v>4.5781872423946348</v>
      </c>
      <c r="N63" s="349">
        <v>4.4762574330878726</v>
      </c>
      <c r="O63" s="349">
        <v>4.3903815663356864</v>
      </c>
      <c r="P63" s="349">
        <v>4.5293192006865546</v>
      </c>
      <c r="Q63" s="349">
        <v>4.5295230843539134</v>
      </c>
      <c r="R63" s="349">
        <v>4.7261428774734027</v>
      </c>
      <c r="S63" s="349">
        <v>4.7867381350239793</v>
      </c>
      <c r="T63" s="349">
        <v>4.8198407490189279</v>
      </c>
      <c r="U63" s="349">
        <v>4.78855273860382</v>
      </c>
      <c r="V63" s="349">
        <v>4.7620662559065883</v>
      </c>
      <c r="W63" s="349">
        <v>4.6541924731359012</v>
      </c>
      <c r="DA63" s="168" t="s">
        <v>2285</v>
      </c>
    </row>
    <row r="64" spans="1:105" ht="12" customHeight="1" x14ac:dyDescent="0.25">
      <c r="A64" s="60" t="s">
        <v>2207</v>
      </c>
      <c r="B64" s="264">
        <v>5.4438726236024371</v>
      </c>
      <c r="C64" s="264">
        <v>5.7305735173669268</v>
      </c>
      <c r="D64" s="264">
        <v>5.6645944056660698</v>
      </c>
      <c r="E64" s="264">
        <v>5.5558074154390864</v>
      </c>
      <c r="F64" s="264">
        <v>5.501205632361593</v>
      </c>
      <c r="G64" s="264">
        <v>5.5044933479241793</v>
      </c>
      <c r="H64" s="264">
        <v>5.7020187145101664</v>
      </c>
      <c r="I64" s="264">
        <v>5.911219308489021</v>
      </c>
      <c r="J64" s="264">
        <v>5.6213928377698306</v>
      </c>
      <c r="K64" s="264">
        <v>4.9826581400749044</v>
      </c>
      <c r="L64" s="264">
        <v>5.22349157351288</v>
      </c>
      <c r="M64" s="264">
        <v>5.3189387937489183</v>
      </c>
      <c r="N64" s="264">
        <v>5.2005167222484996</v>
      </c>
      <c r="O64" s="264">
        <v>5.1007461242080172</v>
      </c>
      <c r="P64" s="264">
        <v>5.2621638937604036</v>
      </c>
      <c r="Q64" s="264">
        <v>5.2624007658432426</v>
      </c>
      <c r="R64" s="264">
        <v>5.4908336782321916</v>
      </c>
      <c r="S64" s="264">
        <v>5.5612332597780059</v>
      </c>
      <c r="T64" s="264">
        <v>5.5996918829032873</v>
      </c>
      <c r="U64" s="264">
        <v>5.5633414665561647</v>
      </c>
      <c r="V64" s="264">
        <v>5.5325694660089404</v>
      </c>
      <c r="W64" s="264">
        <v>5.4072416850273699</v>
      </c>
      <c r="DA64" s="72" t="s">
        <v>2286</v>
      </c>
    </row>
    <row r="65" spans="1:105" ht="12" customHeight="1" x14ac:dyDescent="0.25">
      <c r="A65" s="101" t="s">
        <v>2209</v>
      </c>
      <c r="B65" s="280">
        <v>1.842235651537323</v>
      </c>
      <c r="C65" s="280">
        <v>1.939256769469184</v>
      </c>
      <c r="D65" s="280">
        <v>1.9169290847057501</v>
      </c>
      <c r="E65" s="280">
        <v>1.8801149845832219</v>
      </c>
      <c r="F65" s="280">
        <v>1.8616374487594129</v>
      </c>
      <c r="G65" s="280">
        <v>1.8627500293137871</v>
      </c>
      <c r="H65" s="280">
        <v>1.929593671251699</v>
      </c>
      <c r="I65" s="280">
        <v>2.000388272668292</v>
      </c>
      <c r="J65" s="280">
        <v>1.90230944275533</v>
      </c>
      <c r="K65" s="280">
        <v>1.686158200188447</v>
      </c>
      <c r="L65" s="280">
        <v>1.7676575238937799</v>
      </c>
      <c r="M65" s="280">
        <v>1.79995737440766</v>
      </c>
      <c r="N65" s="280">
        <v>1.7598827111796651</v>
      </c>
      <c r="O65" s="280">
        <v>1.7261198064620771</v>
      </c>
      <c r="P65" s="280">
        <v>1.780744444182615</v>
      </c>
      <c r="Q65" s="280">
        <v>1.780824602964062</v>
      </c>
      <c r="R65" s="280">
        <v>1.8581275239330219</v>
      </c>
      <c r="S65" s="280">
        <v>1.881951119366668</v>
      </c>
      <c r="T65" s="280">
        <v>1.8949657234048409</v>
      </c>
      <c r="U65" s="280">
        <v>1.8826645478313051</v>
      </c>
      <c r="V65" s="280">
        <v>1.8722511380407389</v>
      </c>
      <c r="W65" s="280">
        <v>1.8298395457394609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112.13232096562908</v>
      </c>
      <c r="C66" s="263">
        <f t="shared" si="3"/>
        <v>115.43053654677689</v>
      </c>
      <c r="D66" s="263">
        <f t="shared" si="3"/>
        <v>114.97384929685289</v>
      </c>
      <c r="E66" s="263">
        <f t="shared" si="3"/>
        <v>112.16802187602687</v>
      </c>
      <c r="F66" s="263">
        <f t="shared" si="3"/>
        <v>110.9479564017318</v>
      </c>
      <c r="G66" s="263">
        <f t="shared" si="3"/>
        <v>110.357717239919</v>
      </c>
      <c r="H66" s="263">
        <f t="shared" si="3"/>
        <v>112.39819966308133</v>
      </c>
      <c r="I66" s="263">
        <f t="shared" si="3"/>
        <v>115.3133721509937</v>
      </c>
      <c r="J66" s="263">
        <f t="shared" si="3"/>
        <v>109.86438169847349</v>
      </c>
      <c r="K66" s="263">
        <f t="shared" si="3"/>
        <v>96.845558062582256</v>
      </c>
      <c r="L66" s="263">
        <f t="shared" si="3"/>
        <v>101.91108469698889</v>
      </c>
      <c r="M66" s="263">
        <f t="shared" si="3"/>
        <v>104.69046162529304</v>
      </c>
      <c r="N66" s="263">
        <f t="shared" si="3"/>
        <v>101.72984414947658</v>
      </c>
      <c r="O66" s="263">
        <f t="shared" si="3"/>
        <v>99.919632953999994</v>
      </c>
      <c r="P66" s="263">
        <f t="shared" si="3"/>
        <v>103.95769585484098</v>
      </c>
      <c r="Q66" s="263">
        <f t="shared" si="3"/>
        <v>103.27953230770177</v>
      </c>
      <c r="R66" s="263">
        <f t="shared" si="3"/>
        <v>106.83585780103847</v>
      </c>
      <c r="S66" s="263">
        <f t="shared" si="3"/>
        <v>108.069798709857</v>
      </c>
      <c r="T66" s="263">
        <f t="shared" si="3"/>
        <v>109.53543697202468</v>
      </c>
      <c r="U66" s="263">
        <f t="shared" si="3"/>
        <v>108.26064768893681</v>
      </c>
      <c r="V66" s="263">
        <f t="shared" si="3"/>
        <v>107.38730875113922</v>
      </c>
      <c r="W66" s="263">
        <f t="shared" si="3"/>
        <v>105.78642666167357</v>
      </c>
      <c r="DA66" s="70"/>
    </row>
    <row r="67" spans="1:105" ht="12" customHeight="1" x14ac:dyDescent="0.25">
      <c r="A67" s="165" t="s">
        <v>2212</v>
      </c>
      <c r="B67" s="348">
        <v>20.12128675738926</v>
      </c>
      <c r="C67" s="348">
        <v>19.311465024056609</v>
      </c>
      <c r="D67" s="348">
        <v>19.723974888750629</v>
      </c>
      <c r="E67" s="348">
        <v>18.919535261422741</v>
      </c>
      <c r="F67" s="348">
        <v>18.64425349022736</v>
      </c>
      <c r="G67" s="348">
        <v>18.184377383403891</v>
      </c>
      <c r="H67" s="348">
        <v>17.483822769331539</v>
      </c>
      <c r="I67" s="348">
        <v>17.27640899612863</v>
      </c>
      <c r="J67" s="348">
        <v>16.561149439726471</v>
      </c>
      <c r="K67" s="348">
        <v>14.297369351468991</v>
      </c>
      <c r="L67" s="348">
        <v>15.259475674997169</v>
      </c>
      <c r="M67" s="348">
        <v>16.208685831798348</v>
      </c>
      <c r="N67" s="348">
        <v>15.41210996370523</v>
      </c>
      <c r="O67" s="348">
        <v>15.202792609700751</v>
      </c>
      <c r="P67" s="348">
        <v>16.308077133331452</v>
      </c>
      <c r="Q67" s="348">
        <v>15.812599332465121</v>
      </c>
      <c r="R67" s="348">
        <v>15.843085857725599</v>
      </c>
      <c r="S67" s="348">
        <v>15.941083468675259</v>
      </c>
      <c r="T67" s="348">
        <v>16.583762566855452</v>
      </c>
      <c r="U67" s="348">
        <v>16.115655539703781</v>
      </c>
      <c r="V67" s="348">
        <v>15.819846876273759</v>
      </c>
      <c r="W67" s="348">
        <v>16.05771068772134</v>
      </c>
      <c r="DA67" s="167" t="s">
        <v>2288</v>
      </c>
    </row>
    <row r="68" spans="1:105" ht="12" customHeight="1" x14ac:dyDescent="0.25">
      <c r="A68" s="165" t="s">
        <v>2214</v>
      </c>
      <c r="B68" s="348">
        <v>7.9221166896437376</v>
      </c>
      <c r="C68" s="348">
        <v>7.6016213261651702</v>
      </c>
      <c r="D68" s="348">
        <v>7.751572245560518</v>
      </c>
      <c r="E68" s="348">
        <v>7.4305654750554746</v>
      </c>
      <c r="F68" s="348">
        <v>7.3291896088079742</v>
      </c>
      <c r="G68" s="348">
        <v>7.1480427714119994</v>
      </c>
      <c r="H68" s="348">
        <v>6.8379991888197509</v>
      </c>
      <c r="I68" s="348">
        <v>6.7291631319954641</v>
      </c>
      <c r="J68" s="348">
        <v>6.4722442180953816</v>
      </c>
      <c r="K68" s="348">
        <v>5.5834324918798526</v>
      </c>
      <c r="L68" s="348">
        <v>5.9668130222013271</v>
      </c>
      <c r="M68" s="348">
        <v>6.3226518685780677</v>
      </c>
      <c r="N68" s="348">
        <v>5.9878198128207334</v>
      </c>
      <c r="O68" s="348">
        <v>5.9280350621515669</v>
      </c>
      <c r="P68" s="348">
        <v>6.3674697393132167</v>
      </c>
      <c r="Q68" s="348">
        <v>6.1811251423630136</v>
      </c>
      <c r="R68" s="348">
        <v>6.1784692949790054</v>
      </c>
      <c r="S68" s="348">
        <v>6.2269836584743139</v>
      </c>
      <c r="T68" s="348">
        <v>6.4558907181124638</v>
      </c>
      <c r="U68" s="348">
        <v>6.2106960966825433</v>
      </c>
      <c r="V68" s="348">
        <v>6.1084863146936286</v>
      </c>
      <c r="W68" s="348">
        <v>6.2056191836209544</v>
      </c>
      <c r="DA68" s="167" t="s">
        <v>2289</v>
      </c>
    </row>
    <row r="69" spans="1:105" ht="12" customHeight="1" x14ac:dyDescent="0.25">
      <c r="A69" s="64" t="s">
        <v>30</v>
      </c>
      <c r="B69" s="231">
        <v>9.233696180305373E-2</v>
      </c>
      <c r="C69" s="231">
        <v>9.2826872256551091E-2</v>
      </c>
      <c r="D69" s="231">
        <v>0.10058331176724861</v>
      </c>
      <c r="E69" s="231">
        <v>7.2382569984318648E-2</v>
      </c>
      <c r="F69" s="231">
        <v>4.6535331058110758E-2</v>
      </c>
      <c r="G69" s="231">
        <v>5.1777160844055023E-2</v>
      </c>
      <c r="H69" s="231">
        <v>8.6269862822861684E-2</v>
      </c>
      <c r="I69" s="231">
        <v>0.15782365617630981</v>
      </c>
      <c r="J69" s="231">
        <v>0.1023355086072464</v>
      </c>
      <c r="K69" s="231">
        <v>9.471283016067826E-2</v>
      </c>
      <c r="L69" s="231">
        <v>9.448634128720737E-2</v>
      </c>
      <c r="M69" s="231">
        <v>8.3974479281177933E-2</v>
      </c>
      <c r="N69" s="231">
        <v>9.7635792480056188E-2</v>
      </c>
      <c r="O69" s="231">
        <v>7.3643181204503944E-2</v>
      </c>
      <c r="P69" s="231">
        <v>8.9926363942911758E-2</v>
      </c>
      <c r="Q69" s="231">
        <v>6.7139494022221774E-2</v>
      </c>
      <c r="R69" s="231">
        <v>7.3913330027441909E-2</v>
      </c>
      <c r="S69" s="231">
        <v>9.3944534295481455E-2</v>
      </c>
      <c r="T69" s="231">
        <v>7.7561107404732987E-2</v>
      </c>
      <c r="U69" s="231">
        <v>7.8359722175614988E-2</v>
      </c>
      <c r="V69" s="231">
        <v>5.6823353951403061E-2</v>
      </c>
      <c r="W69" s="231">
        <v>6.0488497582540927E-2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4.7444682460416046E-3</v>
      </c>
      <c r="K71" s="231">
        <v>0</v>
      </c>
      <c r="L71" s="231">
        <v>1.4237232350417789E-2</v>
      </c>
      <c r="M71" s="231">
        <v>4.7448702102354428E-3</v>
      </c>
      <c r="N71" s="231">
        <v>4.7712637706977777E-3</v>
      </c>
      <c r="O71" s="231">
        <v>4.7555478149219109E-3</v>
      </c>
      <c r="P71" s="231">
        <v>4.7331362631478626E-3</v>
      </c>
      <c r="Q71" s="231">
        <v>2.4024803208039119E-3</v>
      </c>
      <c r="R71" s="231">
        <v>3.2368471069321551E-3</v>
      </c>
      <c r="S71" s="231">
        <v>4.2162385525725283E-3</v>
      </c>
      <c r="T71" s="231">
        <v>2.504461619860128E-3</v>
      </c>
      <c r="U71" s="231">
        <v>2.0872177578869942E-3</v>
      </c>
      <c r="V71" s="231">
        <v>2.0051952218412519E-3</v>
      </c>
      <c r="W71" s="231">
        <v>1.7434264646827499E-3</v>
      </c>
      <c r="DA71" s="73" t="s">
        <v>2292</v>
      </c>
    </row>
    <row r="72" spans="1:105" ht="12" customHeight="1" x14ac:dyDescent="0.25">
      <c r="A72" s="64" t="s">
        <v>160</v>
      </c>
      <c r="B72" s="231">
        <v>5.0353288292910331E-2</v>
      </c>
      <c r="C72" s="231">
        <v>5.4883681997743718E-2</v>
      </c>
      <c r="D72" s="231">
        <v>1.6889023853163529E-2</v>
      </c>
      <c r="E72" s="231">
        <v>4.2333757513458806E-3</v>
      </c>
      <c r="F72" s="231">
        <v>4.2343197266957004E-3</v>
      </c>
      <c r="G72" s="231">
        <v>4.6653686123697663E-2</v>
      </c>
      <c r="H72" s="231">
        <v>8.5755249382601081E-2</v>
      </c>
      <c r="I72" s="231">
        <v>6.0434195139596233E-2</v>
      </c>
      <c r="J72" s="231">
        <v>1.294727393822126E-2</v>
      </c>
      <c r="K72" s="231">
        <v>4.3288472662767778E-3</v>
      </c>
      <c r="L72" s="231">
        <v>0</v>
      </c>
      <c r="M72" s="231">
        <v>8.6311353719661175E-3</v>
      </c>
      <c r="N72" s="231">
        <v>3.9078236789582652E-2</v>
      </c>
      <c r="O72" s="231">
        <v>4.3267356544873636E-3</v>
      </c>
      <c r="P72" s="231">
        <v>1.7213998936931051E-2</v>
      </c>
      <c r="Q72" s="231">
        <v>4.0714710313452342E-2</v>
      </c>
      <c r="R72" s="231">
        <v>2.2458995325736551E-2</v>
      </c>
      <c r="S72" s="231">
        <v>1.3908586282301979E-3</v>
      </c>
      <c r="T72" s="231">
        <v>0.1641483659299125</v>
      </c>
      <c r="U72" s="231">
        <v>0.1298354310068838</v>
      </c>
      <c r="V72" s="231">
        <v>9.3579887645210857E-2</v>
      </c>
      <c r="W72" s="231">
        <v>5.4719959509046158E-2</v>
      </c>
      <c r="DA72" s="73" t="s">
        <v>2293</v>
      </c>
    </row>
    <row r="73" spans="1:105" ht="12" customHeight="1" x14ac:dyDescent="0.25">
      <c r="A73" s="64" t="s">
        <v>70</v>
      </c>
      <c r="B73" s="231">
        <v>1.4815164677936679E-2</v>
      </c>
      <c r="C73" s="231">
        <v>2.6063769191329741E-2</v>
      </c>
      <c r="D73" s="231">
        <v>1.117263303328226E-2</v>
      </c>
      <c r="E73" s="231">
        <v>3.3595989762767203E-2</v>
      </c>
      <c r="F73" s="231">
        <v>2.6132220087920089E-2</v>
      </c>
      <c r="G73" s="231">
        <v>1.8691468953894171E-2</v>
      </c>
      <c r="H73" s="231">
        <v>3.77501879795397E-3</v>
      </c>
      <c r="I73" s="231">
        <v>3.798346306884086E-3</v>
      </c>
      <c r="J73" s="231">
        <v>3.7890880831497808E-3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5.044123255524815E-3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3.5307177481879099E-4</v>
      </c>
      <c r="U74" s="231">
        <v>1.9970885592370419E-4</v>
      </c>
      <c r="V74" s="231">
        <v>2.4436948615140799E-5</v>
      </c>
      <c r="W74" s="231">
        <v>2.3594295214620559E-5</v>
      </c>
      <c r="DA74" s="73" t="s">
        <v>2295</v>
      </c>
    </row>
    <row r="75" spans="1:105" ht="12" customHeight="1" x14ac:dyDescent="0.25">
      <c r="A75" s="64" t="s">
        <v>162</v>
      </c>
      <c r="B75" s="231">
        <v>6.5999801667610543</v>
      </c>
      <c r="C75" s="231">
        <v>6.2865303691263899</v>
      </c>
      <c r="D75" s="231">
        <v>6.5595564980097718</v>
      </c>
      <c r="E75" s="231">
        <v>6.3372737701928079</v>
      </c>
      <c r="F75" s="231">
        <v>6.2734845734630769</v>
      </c>
      <c r="G75" s="231">
        <v>6.0610842055842893</v>
      </c>
      <c r="H75" s="231">
        <v>5.9034366761176171</v>
      </c>
      <c r="I75" s="231">
        <v>5.8578824540298031</v>
      </c>
      <c r="J75" s="231">
        <v>5.6513323422128581</v>
      </c>
      <c r="K75" s="231">
        <v>4.8991006543404128</v>
      </c>
      <c r="L75" s="231">
        <v>5.1985178788791098</v>
      </c>
      <c r="M75" s="231">
        <v>5.6537466237839151</v>
      </c>
      <c r="N75" s="231">
        <v>5.4367409604023491</v>
      </c>
      <c r="O75" s="231">
        <v>5.3294892649302277</v>
      </c>
      <c r="P75" s="231">
        <v>5.6321694563220994</v>
      </c>
      <c r="Q75" s="231">
        <v>5.4306267845502836</v>
      </c>
      <c r="R75" s="231">
        <v>5.5296484006655797</v>
      </c>
      <c r="S75" s="231">
        <v>5.4844300042900702</v>
      </c>
      <c r="T75" s="231">
        <v>5.6764074018178814</v>
      </c>
      <c r="U75" s="231">
        <v>5.9441493209796166</v>
      </c>
      <c r="V75" s="231">
        <v>5.8505453121978679</v>
      </c>
      <c r="W75" s="231">
        <v>5.9529549937534991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2298</v>
      </c>
    </row>
    <row r="78" spans="1:105" ht="12" customHeight="1" x14ac:dyDescent="0.25">
      <c r="A78" s="64" t="s">
        <v>79</v>
      </c>
      <c r="B78" s="231">
        <v>1.164631108108783</v>
      </c>
      <c r="C78" s="231">
        <v>1.141316633593155</v>
      </c>
      <c r="D78" s="231">
        <v>1.063370778897053</v>
      </c>
      <c r="E78" s="231">
        <v>0.98307976936423513</v>
      </c>
      <c r="F78" s="231">
        <v>0.97880316447217064</v>
      </c>
      <c r="G78" s="231">
        <v>0.96983624990606321</v>
      </c>
      <c r="H78" s="231">
        <v>0.75876238169871713</v>
      </c>
      <c r="I78" s="231">
        <v>0.64922448034287072</v>
      </c>
      <c r="J78" s="231">
        <v>0.69709553700786386</v>
      </c>
      <c r="K78" s="231">
        <v>0.58024603685696019</v>
      </c>
      <c r="L78" s="231">
        <v>0.65957156968459241</v>
      </c>
      <c r="M78" s="231">
        <v>0.57155475993077354</v>
      </c>
      <c r="N78" s="231">
        <v>0.40959355937804731</v>
      </c>
      <c r="O78" s="231">
        <v>0.51582033254742554</v>
      </c>
      <c r="P78" s="231">
        <v>0.623426783848126</v>
      </c>
      <c r="Q78" s="231">
        <v>0.64024167315625335</v>
      </c>
      <c r="R78" s="231">
        <v>0.54921172185331457</v>
      </c>
      <c r="S78" s="231">
        <v>0.64300202270795914</v>
      </c>
      <c r="T78" s="231">
        <v>0.53491630956525926</v>
      </c>
      <c r="U78" s="231">
        <v>5.6064695906618132E-2</v>
      </c>
      <c r="V78" s="231">
        <v>0.10550812872869091</v>
      </c>
      <c r="W78" s="231">
        <v>0.13568871201596949</v>
      </c>
      <c r="DA78" s="73" t="s">
        <v>2299</v>
      </c>
    </row>
    <row r="79" spans="1:105" ht="12" customHeight="1" x14ac:dyDescent="0.25">
      <c r="A79" s="165" t="s">
        <v>2226</v>
      </c>
      <c r="B79" s="348">
        <v>84.088917518596077</v>
      </c>
      <c r="C79" s="348">
        <v>88.517450196555117</v>
      </c>
      <c r="D79" s="348">
        <v>87.498302162541748</v>
      </c>
      <c r="E79" s="348">
        <v>85.817921139548659</v>
      </c>
      <c r="F79" s="348">
        <v>84.974513302696465</v>
      </c>
      <c r="G79" s="348">
        <v>85.025297085103105</v>
      </c>
      <c r="H79" s="348">
        <v>88.076377704930039</v>
      </c>
      <c r="I79" s="348">
        <v>91.307800022869614</v>
      </c>
      <c r="J79" s="348">
        <v>86.830988040651647</v>
      </c>
      <c r="K79" s="348">
        <v>76.964756219233408</v>
      </c>
      <c r="L79" s="348">
        <v>80.684795999790396</v>
      </c>
      <c r="M79" s="348">
        <v>82.159123924916628</v>
      </c>
      <c r="N79" s="348">
        <v>80.329914372950611</v>
      </c>
      <c r="O79" s="348">
        <v>78.788805282147678</v>
      </c>
      <c r="P79" s="348">
        <v>81.282148982196304</v>
      </c>
      <c r="Q79" s="348">
        <v>81.28580783287363</v>
      </c>
      <c r="R79" s="348">
        <v>84.814302648333864</v>
      </c>
      <c r="S79" s="348">
        <v>85.901731582707427</v>
      </c>
      <c r="T79" s="348">
        <v>86.495783687056772</v>
      </c>
      <c r="U79" s="348">
        <v>85.934296052550494</v>
      </c>
      <c r="V79" s="348">
        <v>85.458975560171837</v>
      </c>
      <c r="W79" s="348">
        <v>83.52309679033128</v>
      </c>
      <c r="DA79" s="167" t="s">
        <v>2300</v>
      </c>
    </row>
    <row r="80" spans="1:105" ht="12" customHeight="1" x14ac:dyDescent="0.25">
      <c r="A80" s="132" t="s">
        <v>2228</v>
      </c>
      <c r="B80" s="318">
        <v>81.688748763580975</v>
      </c>
      <c r="C80" s="318">
        <v>85.990876844146385</v>
      </c>
      <c r="D80" s="318">
        <v>85.000818580107023</v>
      </c>
      <c r="E80" s="318">
        <v>83.368401047986723</v>
      </c>
      <c r="F80" s="318">
        <v>82.549066789407192</v>
      </c>
      <c r="G80" s="318">
        <v>82.598401038969456</v>
      </c>
      <c r="H80" s="318">
        <v>85.56239398316869</v>
      </c>
      <c r="I80" s="318">
        <v>88.701581092109862</v>
      </c>
      <c r="J80" s="318">
        <v>84.352551754250712</v>
      </c>
      <c r="K80" s="318">
        <v>74.767933991454001</v>
      </c>
      <c r="L80" s="318">
        <v>78.381791845638475</v>
      </c>
      <c r="M80" s="318">
        <v>79.814037699488793</v>
      </c>
      <c r="N80" s="318">
        <v>78.037039684340726</v>
      </c>
      <c r="O80" s="318">
        <v>76.539918814542006</v>
      </c>
      <c r="P80" s="318">
        <v>78.962094448441533</v>
      </c>
      <c r="Q80" s="318">
        <v>78.965648863726713</v>
      </c>
      <c r="R80" s="318">
        <v>82.393429063537056</v>
      </c>
      <c r="S80" s="318">
        <v>83.449819270946321</v>
      </c>
      <c r="T80" s="318">
        <v>84.026915213392471</v>
      </c>
      <c r="U80" s="318">
        <v>83.481454245853001</v>
      </c>
      <c r="V80" s="318">
        <v>83.0197009324569</v>
      </c>
      <c r="W80" s="318">
        <v>81.13907838274595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1</v>
      </c>
      <c r="D84" s="234">
        <f t="shared" si="4"/>
        <v>0.99999999999999967</v>
      </c>
      <c r="E84" s="234">
        <f t="shared" si="4"/>
        <v>0.99999999999999956</v>
      </c>
      <c r="F84" s="234">
        <f t="shared" si="4"/>
        <v>1.0000000000000002</v>
      </c>
      <c r="G84" s="234">
        <f t="shared" si="4"/>
        <v>0.99999999999999956</v>
      </c>
      <c r="H84" s="234">
        <f t="shared" si="4"/>
        <v>0.99999999999999989</v>
      </c>
      <c r="I84" s="234">
        <f t="shared" si="4"/>
        <v>1</v>
      </c>
      <c r="J84" s="234">
        <f t="shared" si="4"/>
        <v>1.0000000000000002</v>
      </c>
      <c r="K84" s="234">
        <f t="shared" si="4"/>
        <v>1.0000000000000002</v>
      </c>
      <c r="L84" s="234">
        <f t="shared" si="4"/>
        <v>0.99999999999999989</v>
      </c>
      <c r="M84" s="234">
        <f t="shared" si="4"/>
        <v>0.99999999999999989</v>
      </c>
      <c r="N84" s="234">
        <f t="shared" si="4"/>
        <v>1</v>
      </c>
      <c r="O84" s="234">
        <f t="shared" si="4"/>
        <v>0.99999999999999989</v>
      </c>
      <c r="P84" s="234">
        <f t="shared" si="4"/>
        <v>0.99999999999999978</v>
      </c>
      <c r="Q84" s="234">
        <f t="shared" si="4"/>
        <v>1.0000000000000002</v>
      </c>
      <c r="R84" s="234">
        <f t="shared" si="4"/>
        <v>0.99999999999999978</v>
      </c>
      <c r="S84" s="234">
        <f t="shared" si="4"/>
        <v>1</v>
      </c>
      <c r="T84" s="234">
        <f t="shared" si="4"/>
        <v>1</v>
      </c>
      <c r="U84" s="234">
        <f t="shared" si="4"/>
        <v>1</v>
      </c>
      <c r="V84" s="234">
        <f t="shared" si="4"/>
        <v>0.99999999999999967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1.1583784653099357E-2</v>
      </c>
      <c r="C85" s="301">
        <f t="shared" si="5"/>
        <v>1.2386249998554394E-2</v>
      </c>
      <c r="D85" s="301">
        <f t="shared" si="5"/>
        <v>1.2110044564055679E-2</v>
      </c>
      <c r="E85" s="301">
        <f t="shared" si="5"/>
        <v>1.2308519566174736E-2</v>
      </c>
      <c r="F85" s="301">
        <f t="shared" si="5"/>
        <v>1.2342947540356742E-2</v>
      </c>
      <c r="G85" s="301">
        <f t="shared" si="5"/>
        <v>1.2569577144960159E-2</v>
      </c>
      <c r="H85" s="301">
        <f t="shared" si="5"/>
        <v>1.3274171420980833E-2</v>
      </c>
      <c r="I85" s="301">
        <f t="shared" si="5"/>
        <v>1.3742282673964061E-2</v>
      </c>
      <c r="J85" s="301">
        <f t="shared" si="5"/>
        <v>1.3641502359899617E-2</v>
      </c>
      <c r="K85" s="301">
        <f t="shared" si="5"/>
        <v>1.3887449887238983E-2</v>
      </c>
      <c r="L85" s="301">
        <f t="shared" si="5"/>
        <v>1.3713842644372547E-2</v>
      </c>
      <c r="M85" s="301">
        <f t="shared" si="5"/>
        <v>1.3348162894506565E-2</v>
      </c>
      <c r="N85" s="301">
        <f t="shared" si="5"/>
        <v>1.3632876919130789E-2</v>
      </c>
      <c r="O85" s="301">
        <f t="shared" si="5"/>
        <v>1.3551958409817379E-2</v>
      </c>
      <c r="P85" s="301">
        <f t="shared" si="5"/>
        <v>1.3189342785915844E-2</v>
      </c>
      <c r="Q85" s="301">
        <f t="shared" si="5"/>
        <v>1.3459893875663318E-2</v>
      </c>
      <c r="R85" s="301">
        <f t="shared" si="5"/>
        <v>1.3846997569270601E-2</v>
      </c>
      <c r="S85" s="301">
        <f t="shared" si="5"/>
        <v>1.3894459750970993E-2</v>
      </c>
      <c r="T85" s="301">
        <f t="shared" si="5"/>
        <v>1.3625370026849926E-2</v>
      </c>
      <c r="U85" s="301">
        <f t="shared" si="5"/>
        <v>1.3904414464276508E-2</v>
      </c>
      <c r="V85" s="301">
        <f t="shared" si="5"/>
        <v>1.400766383465998E-2</v>
      </c>
      <c r="W85" s="301">
        <f t="shared" si="5"/>
        <v>1.3653228564476295E-2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3.5023462846023247E-3</v>
      </c>
      <c r="C86" s="235">
        <f t="shared" si="6"/>
        <v>3.7449709194123828E-3</v>
      </c>
      <c r="D86" s="235">
        <f t="shared" si="6"/>
        <v>3.6614604687027577E-3</v>
      </c>
      <c r="E86" s="235">
        <f t="shared" si="6"/>
        <v>3.7214691970307795E-3</v>
      </c>
      <c r="F86" s="235">
        <f t="shared" si="6"/>
        <v>3.7318784623161499E-3</v>
      </c>
      <c r="G86" s="235">
        <f t="shared" si="6"/>
        <v>3.8003997079568215E-3</v>
      </c>
      <c r="H86" s="235">
        <f t="shared" si="6"/>
        <v>4.0134331179065485E-3</v>
      </c>
      <c r="I86" s="235">
        <f t="shared" si="6"/>
        <v>4.1549661105133896E-3</v>
      </c>
      <c r="J86" s="235">
        <f t="shared" si="6"/>
        <v>4.1244952783031042E-3</v>
      </c>
      <c r="K86" s="235">
        <f t="shared" si="6"/>
        <v>4.1988572795298561E-3</v>
      </c>
      <c r="L86" s="235">
        <f t="shared" si="6"/>
        <v>4.1463672945860619E-3</v>
      </c>
      <c r="M86" s="235">
        <f t="shared" si="6"/>
        <v>4.0358043696308941E-3</v>
      </c>
      <c r="N86" s="235">
        <f t="shared" si="6"/>
        <v>4.121887384481316E-3</v>
      </c>
      <c r="O86" s="235">
        <f t="shared" si="6"/>
        <v>4.0974217500676473E-3</v>
      </c>
      <c r="P86" s="235">
        <f t="shared" si="6"/>
        <v>3.9877852606867367E-3</v>
      </c>
      <c r="Q86" s="235">
        <f t="shared" si="6"/>
        <v>4.0695861256327768E-3</v>
      </c>
      <c r="R86" s="235">
        <f t="shared" si="6"/>
        <v>4.1866265596241436E-3</v>
      </c>
      <c r="S86" s="235">
        <f t="shared" si="6"/>
        <v>4.2009767051694536E-3</v>
      </c>
      <c r="T86" s="235">
        <f t="shared" si="6"/>
        <v>4.1196176827321771E-3</v>
      </c>
      <c r="U86" s="235">
        <f t="shared" si="6"/>
        <v>4.2039865032798248E-3</v>
      </c>
      <c r="V86" s="235">
        <f t="shared" si="6"/>
        <v>4.23520385232242E-3</v>
      </c>
      <c r="W86" s="235">
        <f t="shared" si="6"/>
        <v>4.1280406851162948E-3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4.3748008382117058E-2</v>
      </c>
      <c r="C87" s="235">
        <f t="shared" si="7"/>
        <v>4.6778646615704439E-2</v>
      </c>
      <c r="D87" s="235">
        <f t="shared" si="7"/>
        <v>4.5735512784620728E-2</v>
      </c>
      <c r="E87" s="235">
        <f t="shared" si="7"/>
        <v>4.6485085253064565E-2</v>
      </c>
      <c r="F87" s="235">
        <f t="shared" si="7"/>
        <v>4.6615107982958003E-2</v>
      </c>
      <c r="G87" s="235">
        <f t="shared" si="7"/>
        <v>4.7471010793545321E-2</v>
      </c>
      <c r="H87" s="235">
        <f t="shared" si="7"/>
        <v>5.0132023339656197E-2</v>
      </c>
      <c r="I87" s="235">
        <f t="shared" si="7"/>
        <v>5.18999200705225E-2</v>
      </c>
      <c r="J87" s="235">
        <f t="shared" si="7"/>
        <v>5.1519307157171776E-2</v>
      </c>
      <c r="K87" s="235">
        <f t="shared" si="7"/>
        <v>5.2448167180888197E-2</v>
      </c>
      <c r="L87" s="235">
        <f t="shared" si="7"/>
        <v>5.1792511767431833E-2</v>
      </c>
      <c r="M87" s="235">
        <f t="shared" si="7"/>
        <v>5.0411463928457453E-2</v>
      </c>
      <c r="N87" s="235">
        <f t="shared" si="7"/>
        <v>5.1486731805820328E-2</v>
      </c>
      <c r="O87" s="235">
        <f t="shared" si="7"/>
        <v>5.1181130162685141E-2</v>
      </c>
      <c r="P87" s="235">
        <f t="shared" si="7"/>
        <v>4.9811654483621425E-2</v>
      </c>
      <c r="Q87" s="235">
        <f t="shared" si="7"/>
        <v>5.0833433780847641E-2</v>
      </c>
      <c r="R87" s="235">
        <f t="shared" si="7"/>
        <v>5.2295392556829252E-2</v>
      </c>
      <c r="S87" s="235">
        <f t="shared" si="7"/>
        <v>5.2474641048150854E-2</v>
      </c>
      <c r="T87" s="235">
        <f t="shared" si="7"/>
        <v>5.1458380831051566E-2</v>
      </c>
      <c r="U87" s="235">
        <f t="shared" si="7"/>
        <v>5.2512236609029532E-2</v>
      </c>
      <c r="V87" s="235">
        <f t="shared" si="7"/>
        <v>5.2902174306962813E-2</v>
      </c>
      <c r="W87" s="235">
        <f t="shared" si="7"/>
        <v>5.1563593037087019E-2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2.318770797419744E-2</v>
      </c>
      <c r="C88" s="235">
        <f t="shared" si="8"/>
        <v>2.479403376900978E-2</v>
      </c>
      <c r="D88" s="235">
        <f t="shared" si="8"/>
        <v>2.4241142710703642E-2</v>
      </c>
      <c r="E88" s="235">
        <f t="shared" si="8"/>
        <v>2.4638437768159976E-2</v>
      </c>
      <c r="F88" s="235">
        <f t="shared" si="8"/>
        <v>2.4707353570325032E-2</v>
      </c>
      <c r="G88" s="235">
        <f t="shared" si="8"/>
        <v>2.5161006780154489E-2</v>
      </c>
      <c r="H88" s="235">
        <f t="shared" si="8"/>
        <v>2.6571420285060866E-2</v>
      </c>
      <c r="I88" s="235">
        <f t="shared" si="8"/>
        <v>2.7508456612881965E-2</v>
      </c>
      <c r="J88" s="235">
        <f t="shared" si="8"/>
        <v>2.730672077592914E-2</v>
      </c>
      <c r="K88" s="235">
        <f t="shared" si="8"/>
        <v>2.7799043415870098E-2</v>
      </c>
      <c r="L88" s="235">
        <f t="shared" si="8"/>
        <v>2.7451527110073135E-2</v>
      </c>
      <c r="M88" s="235">
        <f t="shared" si="8"/>
        <v>2.6719531867939451E-2</v>
      </c>
      <c r="N88" s="235">
        <f t="shared" si="8"/>
        <v>2.7289454898870337E-2</v>
      </c>
      <c r="O88" s="235">
        <f t="shared" si="8"/>
        <v>2.7127477201610146E-2</v>
      </c>
      <c r="P88" s="235">
        <f t="shared" si="8"/>
        <v>2.6401615538456703E-2</v>
      </c>
      <c r="Q88" s="235">
        <f t="shared" si="8"/>
        <v>2.6943188077055886E-2</v>
      </c>
      <c r="R88" s="235">
        <f t="shared" si="8"/>
        <v>2.7718068452676239E-2</v>
      </c>
      <c r="S88" s="235">
        <f t="shared" si="8"/>
        <v>2.7813075330138569E-2</v>
      </c>
      <c r="T88" s="235">
        <f t="shared" si="8"/>
        <v>2.7274428063408927E-2</v>
      </c>
      <c r="U88" s="235">
        <f t="shared" si="8"/>
        <v>2.7833002063240714E-2</v>
      </c>
      <c r="V88" s="235">
        <f t="shared" si="8"/>
        <v>2.8039680305341076E-2</v>
      </c>
      <c r="W88" s="235">
        <f t="shared" si="8"/>
        <v>2.7330193571350723E-2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2.87782528328972E-2</v>
      </c>
      <c r="C89" s="302">
        <f t="shared" si="9"/>
        <v>2.8676196724116983E-2</v>
      </c>
      <c r="D89" s="302">
        <f t="shared" si="9"/>
        <v>2.8734885771882053E-2</v>
      </c>
      <c r="E89" s="302">
        <f t="shared" si="9"/>
        <v>2.8730878814850022E-2</v>
      </c>
      <c r="F89" s="302">
        <f t="shared" si="9"/>
        <v>2.8710775486595803E-2</v>
      </c>
      <c r="G89" s="302">
        <f t="shared" si="9"/>
        <v>2.8691519040118078E-2</v>
      </c>
      <c r="H89" s="302">
        <f t="shared" si="9"/>
        <v>2.8801840388305775E-2</v>
      </c>
      <c r="I89" s="302">
        <f t="shared" si="9"/>
        <v>2.8967619743426584E-2</v>
      </c>
      <c r="J89" s="302">
        <f t="shared" si="9"/>
        <v>2.8905363155914202E-2</v>
      </c>
      <c r="K89" s="302">
        <f t="shared" si="9"/>
        <v>2.8982311918806705E-2</v>
      </c>
      <c r="L89" s="302">
        <f t="shared" si="9"/>
        <v>2.8922446589262539E-2</v>
      </c>
      <c r="M89" s="302">
        <f t="shared" si="9"/>
        <v>2.8862868578871347E-2</v>
      </c>
      <c r="N89" s="302">
        <f t="shared" si="9"/>
        <v>2.895239439589135E-2</v>
      </c>
      <c r="O89" s="302">
        <f t="shared" si="9"/>
        <v>2.8900733631089977E-2</v>
      </c>
      <c r="P89" s="302">
        <f t="shared" si="9"/>
        <v>2.8830485297736384E-2</v>
      </c>
      <c r="Q89" s="302">
        <f t="shared" si="9"/>
        <v>2.8844385556113256E-2</v>
      </c>
      <c r="R89" s="302">
        <f t="shared" si="9"/>
        <v>2.8962914523048989E-2</v>
      </c>
      <c r="S89" s="302">
        <f t="shared" si="9"/>
        <v>2.8977880999078231E-2</v>
      </c>
      <c r="T89" s="302">
        <f t="shared" si="9"/>
        <v>2.8891585477599725E-2</v>
      </c>
      <c r="U89" s="302">
        <f t="shared" si="9"/>
        <v>2.9053325627353941E-2</v>
      </c>
      <c r="V89" s="302">
        <f t="shared" si="9"/>
        <v>2.9059970931558828E-2</v>
      </c>
      <c r="W89" s="302">
        <f t="shared" si="9"/>
        <v>2.8991124975359387E-2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6.9603793701820252E-2</v>
      </c>
      <c r="C90" s="303">
        <f t="shared" si="10"/>
        <v>6.9409134250886254E-2</v>
      </c>
      <c r="D90" s="303">
        <f t="shared" si="10"/>
        <v>6.9529303704313691E-2</v>
      </c>
      <c r="E90" s="303">
        <f t="shared" si="10"/>
        <v>6.9542717929421113E-2</v>
      </c>
      <c r="F90" s="303">
        <f t="shared" si="10"/>
        <v>6.9539557592723317E-2</v>
      </c>
      <c r="G90" s="303">
        <f t="shared" si="10"/>
        <v>6.9519509693011572E-2</v>
      </c>
      <c r="H90" s="303">
        <f t="shared" si="10"/>
        <v>6.980870844926583E-2</v>
      </c>
      <c r="I90" s="303">
        <f t="shared" si="10"/>
        <v>7.0107721200500531E-2</v>
      </c>
      <c r="J90" s="303">
        <f t="shared" si="10"/>
        <v>7.0028007427596892E-2</v>
      </c>
      <c r="K90" s="303">
        <f t="shared" si="10"/>
        <v>7.022039498066121E-2</v>
      </c>
      <c r="L90" s="303">
        <f t="shared" si="10"/>
        <v>7.0070329484246963E-2</v>
      </c>
      <c r="M90" s="303">
        <f t="shared" si="10"/>
        <v>6.9944078825685277E-2</v>
      </c>
      <c r="N90" s="303">
        <f t="shared" si="10"/>
        <v>7.0154670463453125E-2</v>
      </c>
      <c r="O90" s="303">
        <f t="shared" si="10"/>
        <v>7.0058411283543828E-2</v>
      </c>
      <c r="P90" s="303">
        <f t="shared" si="10"/>
        <v>6.9846509139052312E-2</v>
      </c>
      <c r="Q90" s="303">
        <f t="shared" si="10"/>
        <v>6.9940940383489358E-2</v>
      </c>
      <c r="R90" s="303">
        <f t="shared" si="10"/>
        <v>7.0237172873327813E-2</v>
      </c>
      <c r="S90" s="303">
        <f t="shared" si="10"/>
        <v>7.0230407805965803E-2</v>
      </c>
      <c r="T90" s="303">
        <f t="shared" si="10"/>
        <v>7.0080605638121046E-2</v>
      </c>
      <c r="U90" s="303">
        <f t="shared" si="10"/>
        <v>7.0485880854877017E-2</v>
      </c>
      <c r="V90" s="303">
        <f t="shared" si="10"/>
        <v>7.053825201148077E-2</v>
      </c>
      <c r="W90" s="303">
        <f t="shared" si="10"/>
        <v>7.0333710615568965E-2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5.5523719486952103E-2</v>
      </c>
      <c r="C91" s="304">
        <f t="shared" si="11"/>
        <v>5.1862071031474229E-2</v>
      </c>
      <c r="D91" s="304">
        <f t="shared" si="11"/>
        <v>5.3384946117556585E-2</v>
      </c>
      <c r="E91" s="304">
        <f t="shared" si="11"/>
        <v>5.2575095822643428E-2</v>
      </c>
      <c r="F91" s="304">
        <f t="shared" si="11"/>
        <v>5.2375087889478554E-2</v>
      </c>
      <c r="G91" s="304">
        <f t="shared" si="11"/>
        <v>5.1281627712152535E-2</v>
      </c>
      <c r="H91" s="304">
        <f t="shared" si="11"/>
        <v>4.8436036440331766E-2</v>
      </c>
      <c r="I91" s="304">
        <f t="shared" si="11"/>
        <v>4.6469663360287912E-2</v>
      </c>
      <c r="J91" s="304">
        <f t="shared" si="11"/>
        <v>4.6692716311844081E-2</v>
      </c>
      <c r="K91" s="304">
        <f t="shared" si="11"/>
        <v>4.5522294997453888E-2</v>
      </c>
      <c r="L91" s="304">
        <f t="shared" si="11"/>
        <v>4.6265676165151669E-2</v>
      </c>
      <c r="M91" s="304">
        <f t="shared" si="11"/>
        <v>4.8486987183236359E-2</v>
      </c>
      <c r="N91" s="304">
        <f t="shared" si="11"/>
        <v>4.7547764862634179E-2</v>
      </c>
      <c r="O91" s="304">
        <f t="shared" si="11"/>
        <v>4.7547063429884448E-2</v>
      </c>
      <c r="P91" s="304">
        <f t="shared" si="11"/>
        <v>4.9113858664703212E-2</v>
      </c>
      <c r="Q91" s="304">
        <f t="shared" si="11"/>
        <v>4.7659521296697052E-2</v>
      </c>
      <c r="R91" s="304">
        <f t="shared" si="11"/>
        <v>4.603234861110448E-2</v>
      </c>
      <c r="S91" s="304">
        <f t="shared" si="11"/>
        <v>4.5502730920951286E-2</v>
      </c>
      <c r="T91" s="304">
        <f t="shared" si="11"/>
        <v>4.728866684791052E-2</v>
      </c>
      <c r="U91" s="304">
        <f t="shared" si="11"/>
        <v>4.7349184694644122E-2</v>
      </c>
      <c r="V91" s="304">
        <f t="shared" si="11"/>
        <v>4.6652617588849116E-2</v>
      </c>
      <c r="W91" s="304">
        <f t="shared" si="11"/>
        <v>4.8319670994895939E-2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1.2767652657158964E-2</v>
      </c>
      <c r="C92" s="304">
        <f t="shared" si="12"/>
        <v>1.6143723809702897E-2</v>
      </c>
      <c r="D92" s="304">
        <f t="shared" si="12"/>
        <v>1.477231174624391E-2</v>
      </c>
      <c r="E92" s="304">
        <f t="shared" si="12"/>
        <v>1.5573089412507419E-2</v>
      </c>
      <c r="F92" s="304">
        <f t="shared" si="12"/>
        <v>1.57660363826371E-2</v>
      </c>
      <c r="G92" s="304">
        <f t="shared" si="12"/>
        <v>1.6813771941665535E-2</v>
      </c>
      <c r="H92" s="304">
        <f t="shared" si="12"/>
        <v>1.9868732730421921E-2</v>
      </c>
      <c r="I92" s="304">
        <f t="shared" si="12"/>
        <v>2.2081082415206059E-2</v>
      </c>
      <c r="J92" s="304">
        <f t="shared" si="12"/>
        <v>2.1789733915508872E-2</v>
      </c>
      <c r="K92" s="304">
        <f t="shared" si="12"/>
        <v>2.3124677379158666E-2</v>
      </c>
      <c r="L92" s="304">
        <f t="shared" si="12"/>
        <v>2.2250900097285316E-2</v>
      </c>
      <c r="M92" s="304">
        <f t="shared" si="12"/>
        <v>1.9944769265679167E-2</v>
      </c>
      <c r="N92" s="304">
        <f t="shared" si="12"/>
        <v>2.1062325647195922E-2</v>
      </c>
      <c r="O92" s="304">
        <f t="shared" si="12"/>
        <v>2.0975935818745236E-2</v>
      </c>
      <c r="P92" s="304">
        <f t="shared" si="12"/>
        <v>1.9238322124622693E-2</v>
      </c>
      <c r="Q92" s="304">
        <f t="shared" si="12"/>
        <v>2.0756437794760791E-2</v>
      </c>
      <c r="R92" s="304">
        <f t="shared" si="12"/>
        <v>2.2635984831615039E-2</v>
      </c>
      <c r="S92" s="304">
        <f t="shared" si="12"/>
        <v>2.3153460076260401E-2</v>
      </c>
      <c r="T92" s="304">
        <f t="shared" si="12"/>
        <v>2.1248209353716047E-2</v>
      </c>
      <c r="U92" s="304">
        <f t="shared" si="12"/>
        <v>2.1561351500717207E-2</v>
      </c>
      <c r="V92" s="304">
        <f t="shared" si="12"/>
        <v>2.2298591798800407E-2</v>
      </c>
      <c r="W92" s="304">
        <f t="shared" si="12"/>
        <v>2.0467153862955202E-2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1.3124215577091872E-3</v>
      </c>
      <c r="C93" s="304">
        <f t="shared" si="13"/>
        <v>1.4033394097091333E-3</v>
      </c>
      <c r="D93" s="304">
        <f t="shared" si="13"/>
        <v>1.3720458405132008E-3</v>
      </c>
      <c r="E93" s="304">
        <f t="shared" si="13"/>
        <v>1.3945326942702537E-3</v>
      </c>
      <c r="F93" s="304">
        <f t="shared" si="13"/>
        <v>1.3984333206076601E-3</v>
      </c>
      <c r="G93" s="304">
        <f t="shared" si="13"/>
        <v>1.4241100391935019E-3</v>
      </c>
      <c r="H93" s="304">
        <f t="shared" si="13"/>
        <v>1.503939278512156E-3</v>
      </c>
      <c r="I93" s="304">
        <f t="shared" si="13"/>
        <v>1.556975425006564E-3</v>
      </c>
      <c r="J93" s="304">
        <f t="shared" si="13"/>
        <v>1.5455572002439437E-3</v>
      </c>
      <c r="K93" s="304">
        <f t="shared" si="13"/>
        <v>1.5734226040486578E-3</v>
      </c>
      <c r="L93" s="304">
        <f t="shared" si="13"/>
        <v>1.5537532218099775E-3</v>
      </c>
      <c r="M93" s="304">
        <f t="shared" si="13"/>
        <v>1.5123223767697586E-3</v>
      </c>
      <c r="N93" s="304">
        <f t="shared" si="13"/>
        <v>1.5445799536230207E-3</v>
      </c>
      <c r="O93" s="304">
        <f t="shared" si="13"/>
        <v>1.5354120349141552E-3</v>
      </c>
      <c r="P93" s="304">
        <f t="shared" si="13"/>
        <v>1.4943283497264122E-3</v>
      </c>
      <c r="Q93" s="304">
        <f t="shared" si="13"/>
        <v>1.5249812920315247E-3</v>
      </c>
      <c r="R93" s="304">
        <f t="shared" si="13"/>
        <v>1.5688394306082913E-3</v>
      </c>
      <c r="S93" s="304">
        <f t="shared" si="13"/>
        <v>1.5742168087541145E-3</v>
      </c>
      <c r="T93" s="304">
        <f t="shared" si="13"/>
        <v>1.5437294364944775E-3</v>
      </c>
      <c r="U93" s="304">
        <f t="shared" si="13"/>
        <v>1.5753446595156934E-3</v>
      </c>
      <c r="V93" s="304">
        <f t="shared" si="13"/>
        <v>1.5870426238312615E-3</v>
      </c>
      <c r="W93" s="304">
        <f t="shared" si="13"/>
        <v>1.5468857577178113E-3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3.1638088046281945E-2</v>
      </c>
      <c r="C94" s="303">
        <f t="shared" si="14"/>
        <v>3.1549606477675574E-2</v>
      </c>
      <c r="D94" s="303">
        <f t="shared" si="14"/>
        <v>3.1604228956506199E-2</v>
      </c>
      <c r="E94" s="303">
        <f t="shared" si="14"/>
        <v>3.1610326331555048E-2</v>
      </c>
      <c r="F94" s="303">
        <f t="shared" si="14"/>
        <v>3.1608889814874225E-2</v>
      </c>
      <c r="G94" s="303">
        <f t="shared" si="14"/>
        <v>3.1599777133187082E-2</v>
      </c>
      <c r="H94" s="303">
        <f t="shared" si="14"/>
        <v>3.1731231113302644E-2</v>
      </c>
      <c r="I94" s="303">
        <f t="shared" si="14"/>
        <v>3.1867146000227518E-2</v>
      </c>
      <c r="J94" s="303">
        <f t="shared" si="14"/>
        <v>3.1830912467089495E-2</v>
      </c>
      <c r="K94" s="303">
        <f t="shared" si="14"/>
        <v>3.191836135484602E-2</v>
      </c>
      <c r="L94" s="303">
        <f t="shared" si="14"/>
        <v>3.1850149765566792E-2</v>
      </c>
      <c r="M94" s="303">
        <f t="shared" si="14"/>
        <v>3.1792763102584214E-2</v>
      </c>
      <c r="N94" s="303">
        <f t="shared" si="14"/>
        <v>3.1888486574296854E-2</v>
      </c>
      <c r="O94" s="303">
        <f t="shared" si="14"/>
        <v>3.1844732401610829E-2</v>
      </c>
      <c r="P94" s="303">
        <f t="shared" si="14"/>
        <v>3.1748413245023775E-2</v>
      </c>
      <c r="Q94" s="303">
        <f t="shared" si="14"/>
        <v>3.1791336537949716E-2</v>
      </c>
      <c r="R94" s="303">
        <f t="shared" si="14"/>
        <v>3.1925987669694456E-2</v>
      </c>
      <c r="S94" s="303">
        <f t="shared" si="14"/>
        <v>3.1922912639075367E-2</v>
      </c>
      <c r="T94" s="303">
        <f t="shared" si="14"/>
        <v>3.1854820744600464E-2</v>
      </c>
      <c r="U94" s="303">
        <f t="shared" si="14"/>
        <v>3.2039036752216837E-2</v>
      </c>
      <c r="V94" s="303">
        <f t="shared" si="14"/>
        <v>3.2062841823400356E-2</v>
      </c>
      <c r="W94" s="303">
        <f t="shared" si="14"/>
        <v>3.1969868461622253E-2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2.5238054312250964E-2</v>
      </c>
      <c r="C95" s="304">
        <f t="shared" si="15"/>
        <v>2.3573668650670104E-2</v>
      </c>
      <c r="D95" s="304">
        <f t="shared" si="15"/>
        <v>2.4265884598889335E-2</v>
      </c>
      <c r="E95" s="304">
        <f t="shared" si="15"/>
        <v>2.3897770828474288E-2</v>
      </c>
      <c r="F95" s="304">
        <f t="shared" si="15"/>
        <v>2.3806858131581149E-2</v>
      </c>
      <c r="G95" s="304">
        <f t="shared" si="15"/>
        <v>2.3309830778251155E-2</v>
      </c>
      <c r="H95" s="304">
        <f t="shared" si="15"/>
        <v>2.2016380200150797E-2</v>
      </c>
      <c r="I95" s="304">
        <f t="shared" si="15"/>
        <v>2.1122574254676323E-2</v>
      </c>
      <c r="J95" s="304">
        <f t="shared" si="15"/>
        <v>2.1223961959929129E-2</v>
      </c>
      <c r="K95" s="304">
        <f t="shared" si="15"/>
        <v>2.0691952271569957E-2</v>
      </c>
      <c r="L95" s="304">
        <f t="shared" si="15"/>
        <v>2.1029852802341653E-2</v>
      </c>
      <c r="M95" s="304">
        <f t="shared" si="15"/>
        <v>2.2039539628743793E-2</v>
      </c>
      <c r="N95" s="304">
        <f t="shared" si="15"/>
        <v>2.161262039210643E-2</v>
      </c>
      <c r="O95" s="304">
        <f t="shared" si="15"/>
        <v>2.1612301559038382E-2</v>
      </c>
      <c r="P95" s="304">
        <f t="shared" si="15"/>
        <v>2.2324481211228726E-2</v>
      </c>
      <c r="Q95" s="304">
        <f t="shared" si="15"/>
        <v>2.1663418771225938E-2</v>
      </c>
      <c r="R95" s="304">
        <f t="shared" si="15"/>
        <v>2.0923794823229307E-2</v>
      </c>
      <c r="S95" s="304">
        <f t="shared" si="15"/>
        <v>2.0683059509523316E-2</v>
      </c>
      <c r="T95" s="304">
        <f t="shared" si="15"/>
        <v>2.1494848567232046E-2</v>
      </c>
      <c r="U95" s="304">
        <f t="shared" si="15"/>
        <v>2.1522356679383702E-2</v>
      </c>
      <c r="V95" s="304">
        <f t="shared" si="15"/>
        <v>2.1205735267658687E-2</v>
      </c>
      <c r="W95" s="304">
        <f t="shared" si="15"/>
        <v>2.1963486815861796E-2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5.8034784805268049E-3</v>
      </c>
      <c r="C96" s="304">
        <f t="shared" si="16"/>
        <v>7.3380562771376799E-3</v>
      </c>
      <c r="D96" s="304">
        <f t="shared" si="16"/>
        <v>6.714687157383591E-3</v>
      </c>
      <c r="E96" s="304">
        <f t="shared" si="16"/>
        <v>7.0786770056851904E-3</v>
      </c>
      <c r="F96" s="304">
        <f t="shared" si="16"/>
        <v>7.1663801739259535E-3</v>
      </c>
      <c r="G96" s="304">
        <f t="shared" si="16"/>
        <v>7.6426236098479728E-3</v>
      </c>
      <c r="H96" s="304">
        <f t="shared" si="16"/>
        <v>9.031242150191781E-3</v>
      </c>
      <c r="I96" s="304">
        <f t="shared" si="16"/>
        <v>1.0036855643275479E-2</v>
      </c>
      <c r="J96" s="304">
        <f t="shared" si="16"/>
        <v>9.9044245070494825E-3</v>
      </c>
      <c r="K96" s="304">
        <f t="shared" si="16"/>
        <v>1.051121699052667E-2</v>
      </c>
      <c r="L96" s="304">
        <f t="shared" si="16"/>
        <v>1.0114045498766053E-2</v>
      </c>
      <c r="M96" s="304">
        <f t="shared" si="16"/>
        <v>9.0658042116723517E-3</v>
      </c>
      <c r="N96" s="304">
        <f t="shared" si="16"/>
        <v>9.5737843850890562E-3</v>
      </c>
      <c r="O96" s="304">
        <f t="shared" si="16"/>
        <v>9.5345162812478304E-3</v>
      </c>
      <c r="P96" s="304">
        <f t="shared" si="16"/>
        <v>8.7446918748284985E-3</v>
      </c>
      <c r="Q96" s="304">
        <f t="shared" si="16"/>
        <v>9.4347444521639956E-3</v>
      </c>
      <c r="R96" s="304">
        <f t="shared" si="16"/>
        <v>1.0289084014370471E-2</v>
      </c>
      <c r="S96" s="304">
        <f t="shared" si="16"/>
        <v>1.0524300034663816E-2</v>
      </c>
      <c r="T96" s="304">
        <f t="shared" si="16"/>
        <v>9.658276978961839E-3</v>
      </c>
      <c r="U96" s="304">
        <f t="shared" si="16"/>
        <v>9.8006143185078182E-3</v>
      </c>
      <c r="V96" s="304">
        <f t="shared" si="16"/>
        <v>1.0135723544909278E-2</v>
      </c>
      <c r="W96" s="304">
        <f t="shared" si="16"/>
        <v>9.3032517558887286E-3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5.965552535041759E-4</v>
      </c>
      <c r="C97" s="304">
        <f t="shared" si="17"/>
        <v>6.378815498677881E-4</v>
      </c>
      <c r="D97" s="304">
        <f t="shared" si="17"/>
        <v>6.2365720023327301E-4</v>
      </c>
      <c r="E97" s="304">
        <f t="shared" si="17"/>
        <v>6.3387849739556987E-4</v>
      </c>
      <c r="F97" s="304">
        <f t="shared" si="17"/>
        <v>6.3565150936711792E-4</v>
      </c>
      <c r="G97" s="304">
        <f t="shared" si="17"/>
        <v>6.4732274508795529E-4</v>
      </c>
      <c r="H97" s="304">
        <f t="shared" si="17"/>
        <v>6.8360876296007093E-4</v>
      </c>
      <c r="I97" s="304">
        <f t="shared" si="17"/>
        <v>7.0771610227571085E-4</v>
      </c>
      <c r="J97" s="304">
        <f t="shared" si="17"/>
        <v>7.025260001108835E-4</v>
      </c>
      <c r="K97" s="304">
        <f t="shared" si="17"/>
        <v>7.1519209274938989E-4</v>
      </c>
      <c r="L97" s="304">
        <f t="shared" si="17"/>
        <v>7.0625146445908076E-4</v>
      </c>
      <c r="M97" s="304">
        <f t="shared" si="17"/>
        <v>6.8741926216807218E-4</v>
      </c>
      <c r="N97" s="304">
        <f t="shared" si="17"/>
        <v>7.0208179710137266E-4</v>
      </c>
      <c r="O97" s="304">
        <f t="shared" si="17"/>
        <v>6.9791456132461613E-4</v>
      </c>
      <c r="P97" s="304">
        <f t="shared" si="17"/>
        <v>6.7924015896655109E-4</v>
      </c>
      <c r="Q97" s="304">
        <f t="shared" si="17"/>
        <v>6.9317331455978366E-4</v>
      </c>
      <c r="R97" s="304">
        <f t="shared" si="17"/>
        <v>7.1310883209467762E-4</v>
      </c>
      <c r="S97" s="304">
        <f t="shared" si="17"/>
        <v>7.1555309488823395E-4</v>
      </c>
      <c r="T97" s="304">
        <f t="shared" si="17"/>
        <v>7.0169519840658067E-4</v>
      </c>
      <c r="U97" s="304">
        <f t="shared" si="17"/>
        <v>7.1606575432531531E-4</v>
      </c>
      <c r="V97" s="304">
        <f t="shared" si="17"/>
        <v>7.2138301083239122E-4</v>
      </c>
      <c r="W97" s="304">
        <f t="shared" si="17"/>
        <v>7.0312988987173244E-4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0.53341383827716438</v>
      </c>
      <c r="C98" s="303">
        <f t="shared" si="18"/>
        <v>0.51991040295536017</v>
      </c>
      <c r="D98" s="303">
        <f t="shared" si="18"/>
        <v>0.52438135839839972</v>
      </c>
      <c r="E98" s="303">
        <f t="shared" si="18"/>
        <v>0.52090799797853904</v>
      </c>
      <c r="F98" s="303">
        <f t="shared" si="18"/>
        <v>0.5203523070202466</v>
      </c>
      <c r="G98" s="303">
        <f t="shared" si="18"/>
        <v>0.51650078038217739</v>
      </c>
      <c r="H98" s="303">
        <f t="shared" si="18"/>
        <v>0.50371902181540174</v>
      </c>
      <c r="I98" s="303">
        <f t="shared" si="18"/>
        <v>0.49502072883380882</v>
      </c>
      <c r="J98" s="303">
        <f t="shared" si="18"/>
        <v>0.4969969066679425</v>
      </c>
      <c r="K98" s="303">
        <f t="shared" si="18"/>
        <v>0.49242852909209622</v>
      </c>
      <c r="L98" s="303">
        <f t="shared" si="18"/>
        <v>0.49570262118931724</v>
      </c>
      <c r="M98" s="303">
        <f t="shared" si="18"/>
        <v>0.50208390292029514</v>
      </c>
      <c r="N98" s="303">
        <f t="shared" si="18"/>
        <v>0.49669554254942405</v>
      </c>
      <c r="O98" s="303">
        <f t="shared" si="18"/>
        <v>0.49837889010401304</v>
      </c>
      <c r="P98" s="303">
        <f t="shared" si="18"/>
        <v>0.50501723278237354</v>
      </c>
      <c r="Q98" s="303">
        <f t="shared" si="18"/>
        <v>0.5002715155193892</v>
      </c>
      <c r="R98" s="303">
        <f t="shared" si="18"/>
        <v>0.49303612666535912</v>
      </c>
      <c r="S98" s="303">
        <f t="shared" si="18"/>
        <v>0.49229882881149084</v>
      </c>
      <c r="T98" s="303">
        <f t="shared" si="18"/>
        <v>0.49707379400828394</v>
      </c>
      <c r="U98" s="303">
        <f t="shared" si="18"/>
        <v>0.49117673700239706</v>
      </c>
      <c r="V98" s="303">
        <f t="shared" si="18"/>
        <v>0.48938760255416819</v>
      </c>
      <c r="W98" s="303">
        <f t="shared" si="18"/>
        <v>0.49582134962874719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8.5606021905693996E-2</v>
      </c>
      <c r="C99" s="303">
        <f t="shared" si="19"/>
        <v>8.4417789289999684E-2</v>
      </c>
      <c r="D99" s="303">
        <f t="shared" si="19"/>
        <v>8.4881899001271063E-2</v>
      </c>
      <c r="E99" s="303">
        <f t="shared" si="19"/>
        <v>8.4606794933329177E-2</v>
      </c>
      <c r="F99" s="303">
        <f t="shared" si="19"/>
        <v>8.4555240292926492E-2</v>
      </c>
      <c r="G99" s="303">
        <f t="shared" si="19"/>
        <v>8.4199339511600746E-2</v>
      </c>
      <c r="H99" s="303">
        <f t="shared" si="19"/>
        <v>8.3174323690691263E-2</v>
      </c>
      <c r="I99" s="303">
        <f t="shared" si="19"/>
        <v>8.2451177193405764E-2</v>
      </c>
      <c r="J99" s="303">
        <f t="shared" si="19"/>
        <v>8.2587982613817473E-2</v>
      </c>
      <c r="K99" s="303">
        <f t="shared" si="19"/>
        <v>8.2188621053776709E-2</v>
      </c>
      <c r="L99" s="303">
        <f t="shared" si="19"/>
        <v>8.2457673329002779E-2</v>
      </c>
      <c r="M99" s="303">
        <f t="shared" si="19"/>
        <v>8.3136196821735134E-2</v>
      </c>
      <c r="N99" s="303">
        <f t="shared" si="19"/>
        <v>8.274344619708815E-2</v>
      </c>
      <c r="O99" s="303">
        <f t="shared" si="19"/>
        <v>8.2816559028503919E-2</v>
      </c>
      <c r="P99" s="303">
        <f t="shared" si="19"/>
        <v>8.336344144948106E-2</v>
      </c>
      <c r="Q99" s="303">
        <f t="shared" si="19"/>
        <v>8.2905236563866988E-2</v>
      </c>
      <c r="R99" s="303">
        <f t="shared" si="19"/>
        <v>8.2316295527945588E-2</v>
      </c>
      <c r="S99" s="303">
        <f t="shared" si="19"/>
        <v>8.2181402495589362E-2</v>
      </c>
      <c r="T99" s="303">
        <f t="shared" si="19"/>
        <v>8.2696040196922463E-2</v>
      </c>
      <c r="U99" s="303">
        <f t="shared" si="19"/>
        <v>8.2492094162847293E-2</v>
      </c>
      <c r="V99" s="303">
        <f t="shared" si="19"/>
        <v>8.2294387140057351E-2</v>
      </c>
      <c r="W99" s="303">
        <f t="shared" si="19"/>
        <v>8.2873041439891784E-2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3.8513354166751904E-2</v>
      </c>
      <c r="C100" s="304">
        <f t="shared" si="20"/>
        <v>3.7530243060589198E-2</v>
      </c>
      <c r="D100" s="304">
        <f t="shared" si="20"/>
        <v>3.7935906073233501E-2</v>
      </c>
      <c r="E100" s="304">
        <f t="shared" si="20"/>
        <v>3.7720711934413093E-2</v>
      </c>
      <c r="F100" s="304">
        <f t="shared" si="20"/>
        <v>3.7676332711746363E-2</v>
      </c>
      <c r="G100" s="304">
        <f t="shared" si="20"/>
        <v>3.7380968410614425E-2</v>
      </c>
      <c r="H100" s="304">
        <f t="shared" si="20"/>
        <v>3.6599642296170763E-2</v>
      </c>
      <c r="I100" s="304">
        <f t="shared" si="20"/>
        <v>3.6052585620721112E-2</v>
      </c>
      <c r="J100" s="304">
        <f t="shared" si="20"/>
        <v>3.6144366878004999E-2</v>
      </c>
      <c r="K100" s="304">
        <f t="shared" si="20"/>
        <v>3.5837404010357933E-2</v>
      </c>
      <c r="L100" s="304">
        <f t="shared" si="20"/>
        <v>3.6037839356251156E-2</v>
      </c>
      <c r="M100" s="304">
        <f t="shared" si="20"/>
        <v>3.6607232859917335E-2</v>
      </c>
      <c r="N100" s="304">
        <f t="shared" si="20"/>
        <v>3.63283110515197E-2</v>
      </c>
      <c r="O100" s="304">
        <f t="shared" si="20"/>
        <v>3.6358632028251132E-2</v>
      </c>
      <c r="P100" s="304">
        <f t="shared" si="20"/>
        <v>3.6775958246094136E-2</v>
      </c>
      <c r="Q100" s="304">
        <f t="shared" si="20"/>
        <v>3.6400176044532259E-2</v>
      </c>
      <c r="R100" s="304">
        <f t="shared" si="20"/>
        <v>3.5959762723926487E-2</v>
      </c>
      <c r="S100" s="304">
        <f t="shared" si="20"/>
        <v>3.5832784234273003E-2</v>
      </c>
      <c r="T100" s="304">
        <f t="shared" si="20"/>
        <v>3.626167282242742E-2</v>
      </c>
      <c r="U100" s="304">
        <f t="shared" si="20"/>
        <v>3.6211622019451065E-2</v>
      </c>
      <c r="V100" s="304">
        <f t="shared" si="20"/>
        <v>3.6043860810724609E-2</v>
      </c>
      <c r="W100" s="304">
        <f t="shared" si="20"/>
        <v>3.6499650321760717E-2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3.6657791147412994E-2</v>
      </c>
      <c r="C101" s="304">
        <f t="shared" si="21"/>
        <v>3.5729794765845382E-2</v>
      </c>
      <c r="D101" s="304">
        <f t="shared" si="21"/>
        <v>3.6037052169196018E-2</v>
      </c>
      <c r="E101" s="304">
        <f t="shared" si="21"/>
        <v>3.579835247354847E-2</v>
      </c>
      <c r="F101" s="304">
        <f t="shared" si="21"/>
        <v>3.576016373221888E-2</v>
      </c>
      <c r="G101" s="304">
        <f t="shared" si="21"/>
        <v>3.549547532527194E-2</v>
      </c>
      <c r="H101" s="304">
        <f t="shared" si="21"/>
        <v>3.4617074724434788E-2</v>
      </c>
      <c r="I101" s="304">
        <f t="shared" si="21"/>
        <v>3.4019302067302165E-2</v>
      </c>
      <c r="J101" s="304">
        <f t="shared" si="21"/>
        <v>3.4155110906734974E-2</v>
      </c>
      <c r="K101" s="304">
        <f t="shared" si="21"/>
        <v>3.384115836362362E-2</v>
      </c>
      <c r="L101" s="304">
        <f t="shared" si="21"/>
        <v>3.4066163745345587E-2</v>
      </c>
      <c r="M101" s="304">
        <f t="shared" si="21"/>
        <v>3.4504704473314933E-2</v>
      </c>
      <c r="N101" s="304">
        <f t="shared" si="21"/>
        <v>3.4134400264971998E-2</v>
      </c>
      <c r="O101" s="304">
        <f t="shared" si="21"/>
        <v>3.4250084933528678E-2</v>
      </c>
      <c r="P101" s="304">
        <f t="shared" si="21"/>
        <v>3.4706291657100506E-2</v>
      </c>
      <c r="Q101" s="304">
        <f t="shared" si="21"/>
        <v>3.4380151801349762E-2</v>
      </c>
      <c r="R101" s="304">
        <f t="shared" si="21"/>
        <v>3.3882914282469492E-2</v>
      </c>
      <c r="S101" s="304">
        <f t="shared" si="21"/>
        <v>3.3832244973199518E-2</v>
      </c>
      <c r="T101" s="304">
        <f t="shared" si="21"/>
        <v>3.4160394834263391E-2</v>
      </c>
      <c r="U101" s="304">
        <f t="shared" si="21"/>
        <v>3.3755131474759295E-2</v>
      </c>
      <c r="V101" s="304">
        <f t="shared" si="21"/>
        <v>3.3632176815109584E-2</v>
      </c>
      <c r="W101" s="304">
        <f t="shared" si="21"/>
        <v>3.4074323118094406E-2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4.0841650187950287E-3</v>
      </c>
      <c r="C102" s="304">
        <f t="shared" si="22"/>
        <v>4.3670950792935054E-3</v>
      </c>
      <c r="D102" s="304">
        <f t="shared" si="22"/>
        <v>4.2697116586444591E-3</v>
      </c>
      <c r="E102" s="304">
        <f t="shared" si="22"/>
        <v>4.3396891906027271E-3</v>
      </c>
      <c r="F102" s="304">
        <f t="shared" si="22"/>
        <v>4.3518276696950927E-3</v>
      </c>
      <c r="G102" s="304">
        <f t="shared" si="22"/>
        <v>4.4317318401422695E-3</v>
      </c>
      <c r="H102" s="304">
        <f t="shared" si="22"/>
        <v>4.6801549057244552E-3</v>
      </c>
      <c r="I102" s="304">
        <f t="shared" si="22"/>
        <v>4.8451997215245204E-3</v>
      </c>
      <c r="J102" s="304">
        <f t="shared" si="22"/>
        <v>4.8096669966326581E-3</v>
      </c>
      <c r="K102" s="304">
        <f t="shared" si="22"/>
        <v>4.8963822039418533E-3</v>
      </c>
      <c r="L102" s="304">
        <f t="shared" si="22"/>
        <v>4.8351724482740563E-3</v>
      </c>
      <c r="M102" s="304">
        <f t="shared" si="22"/>
        <v>4.7062425270772961E-3</v>
      </c>
      <c r="N102" s="304">
        <f t="shared" si="22"/>
        <v>4.8066258728104612E-3</v>
      </c>
      <c r="O102" s="304">
        <f t="shared" si="22"/>
        <v>4.7780959445523031E-3</v>
      </c>
      <c r="P102" s="304">
        <f t="shared" si="22"/>
        <v>4.6502463607799634E-3</v>
      </c>
      <c r="Q102" s="304">
        <f t="shared" si="22"/>
        <v>4.7456361949001855E-3</v>
      </c>
      <c r="R102" s="304">
        <f t="shared" si="22"/>
        <v>4.8821196855229317E-3</v>
      </c>
      <c r="S102" s="304">
        <f t="shared" si="22"/>
        <v>4.8988537139964851E-3</v>
      </c>
      <c r="T102" s="304">
        <f t="shared" si="22"/>
        <v>4.8039791223941234E-3</v>
      </c>
      <c r="U102" s="304">
        <f t="shared" si="22"/>
        <v>4.9023635074769423E-3</v>
      </c>
      <c r="V102" s="304">
        <f t="shared" si="22"/>
        <v>4.9387667624891038E-3</v>
      </c>
      <c r="W102" s="304">
        <f t="shared" si="22"/>
        <v>4.813801375505326E-3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4.744983682051996E-3</v>
      </c>
      <c r="C103" s="304">
        <f t="shared" si="23"/>
        <v>5.0736918792108222E-3</v>
      </c>
      <c r="D103" s="304">
        <f t="shared" si="23"/>
        <v>4.9605518029025289E-3</v>
      </c>
      <c r="E103" s="304">
        <f t="shared" si="23"/>
        <v>5.0418517126084835E-3</v>
      </c>
      <c r="F103" s="304">
        <f t="shared" si="23"/>
        <v>5.0559541998863346E-3</v>
      </c>
      <c r="G103" s="304">
        <f t="shared" si="23"/>
        <v>5.1487868800437131E-3</v>
      </c>
      <c r="H103" s="304">
        <f t="shared" si="23"/>
        <v>5.437404844060403E-3</v>
      </c>
      <c r="I103" s="304">
        <f t="shared" si="23"/>
        <v>5.6291539418991676E-3</v>
      </c>
      <c r="J103" s="304">
        <f t="shared" si="23"/>
        <v>5.5878720154797301E-3</v>
      </c>
      <c r="K103" s="304">
        <f t="shared" si="23"/>
        <v>5.6886177595361943E-3</v>
      </c>
      <c r="L103" s="304">
        <f t="shared" si="23"/>
        <v>5.6175042539629632E-3</v>
      </c>
      <c r="M103" s="304">
        <f t="shared" si="23"/>
        <v>5.4677134474231765E-3</v>
      </c>
      <c r="N103" s="304">
        <f t="shared" si="23"/>
        <v>5.5843388372548014E-3</v>
      </c>
      <c r="O103" s="304">
        <f t="shared" si="23"/>
        <v>5.5511927612730289E-3</v>
      </c>
      <c r="P103" s="304">
        <f t="shared" si="23"/>
        <v>5.4026570909548217E-3</v>
      </c>
      <c r="Q103" s="304">
        <f t="shared" si="23"/>
        <v>5.5134810180613829E-3</v>
      </c>
      <c r="R103" s="304">
        <f t="shared" si="23"/>
        <v>5.6720475629718266E-3</v>
      </c>
      <c r="S103" s="304">
        <f t="shared" si="23"/>
        <v>5.6914891603795205E-3</v>
      </c>
      <c r="T103" s="304">
        <f t="shared" si="23"/>
        <v>5.5812638421264965E-3</v>
      </c>
      <c r="U103" s="304">
        <f t="shared" si="23"/>
        <v>5.6955668391009996E-3</v>
      </c>
      <c r="V103" s="304">
        <f t="shared" si="23"/>
        <v>5.7378601475768778E-3</v>
      </c>
      <c r="W103" s="304">
        <f t="shared" si="23"/>
        <v>5.592675337626596E-3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1.6057278906820732E-3</v>
      </c>
      <c r="C104" s="304">
        <f t="shared" si="24"/>
        <v>1.7169645050607964E-3</v>
      </c>
      <c r="D104" s="304">
        <f t="shared" si="24"/>
        <v>1.67867729729456E-3</v>
      </c>
      <c r="E104" s="304">
        <f t="shared" si="24"/>
        <v>1.7061896221564092E-3</v>
      </c>
      <c r="F104" s="304">
        <f t="shared" si="24"/>
        <v>1.7109619793798255E-3</v>
      </c>
      <c r="G104" s="304">
        <f t="shared" si="24"/>
        <v>1.7423770555284133E-3</v>
      </c>
      <c r="H104" s="304">
        <f t="shared" si="24"/>
        <v>1.8400469203008574E-3</v>
      </c>
      <c r="I104" s="304">
        <f t="shared" si="24"/>
        <v>1.9049358419587889E-3</v>
      </c>
      <c r="J104" s="304">
        <f t="shared" si="24"/>
        <v>1.8909658169651282E-3</v>
      </c>
      <c r="K104" s="304">
        <f t="shared" si="24"/>
        <v>1.9250587163171082E-3</v>
      </c>
      <c r="L104" s="304">
        <f t="shared" si="24"/>
        <v>1.9009935251690249E-3</v>
      </c>
      <c r="M104" s="304">
        <f t="shared" si="24"/>
        <v>1.8503035140023938E-3</v>
      </c>
      <c r="N104" s="304">
        <f t="shared" si="24"/>
        <v>1.8897701705311951E-3</v>
      </c>
      <c r="O104" s="304">
        <f t="shared" si="24"/>
        <v>1.878553360898758E-3</v>
      </c>
      <c r="P104" s="304">
        <f t="shared" si="24"/>
        <v>1.8282880945516325E-3</v>
      </c>
      <c r="Q104" s="304">
        <f t="shared" si="24"/>
        <v>1.8657915050234186E-3</v>
      </c>
      <c r="R104" s="304">
        <f t="shared" si="24"/>
        <v>1.9194512730548404E-3</v>
      </c>
      <c r="S104" s="304">
        <f t="shared" si="24"/>
        <v>1.9260304137408298E-3</v>
      </c>
      <c r="T104" s="304">
        <f t="shared" si="24"/>
        <v>1.8887295757110466E-3</v>
      </c>
      <c r="U104" s="304">
        <f t="shared" si="24"/>
        <v>1.9274103220589735E-3</v>
      </c>
      <c r="V104" s="304">
        <f t="shared" si="24"/>
        <v>1.941722604157186E-3</v>
      </c>
      <c r="W104" s="304">
        <f t="shared" si="24"/>
        <v>1.8925912869047462E-3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9.7736679382559963E-2</v>
      </c>
      <c r="C105" s="303">
        <f t="shared" si="25"/>
        <v>0.10219901622681345</v>
      </c>
      <c r="D105" s="303">
        <f t="shared" si="25"/>
        <v>0.10068394920661308</v>
      </c>
      <c r="E105" s="303">
        <f t="shared" si="25"/>
        <v>0.10179160127544785</v>
      </c>
      <c r="F105" s="303">
        <f t="shared" si="25"/>
        <v>0.10196815455112057</v>
      </c>
      <c r="G105" s="303">
        <f t="shared" si="25"/>
        <v>0.10322627909991899</v>
      </c>
      <c r="H105" s="303">
        <f t="shared" si="25"/>
        <v>0.10718213073494064</v>
      </c>
      <c r="I105" s="303">
        <f t="shared" si="25"/>
        <v>0.10981096953470569</v>
      </c>
      <c r="J105" s="303">
        <f t="shared" si="25"/>
        <v>0.10920925146274577</v>
      </c>
      <c r="K105" s="303">
        <f t="shared" si="25"/>
        <v>0.11056695965072112</v>
      </c>
      <c r="L105" s="303">
        <f t="shared" si="25"/>
        <v>0.10959832972915264</v>
      </c>
      <c r="M105" s="303">
        <f t="shared" si="25"/>
        <v>0.10761873129998945</v>
      </c>
      <c r="N105" s="303">
        <f t="shared" si="25"/>
        <v>0.10923797574987484</v>
      </c>
      <c r="O105" s="303">
        <f t="shared" si="25"/>
        <v>0.10874353078088664</v>
      </c>
      <c r="P105" s="303">
        <f t="shared" si="25"/>
        <v>0.10673323636602303</v>
      </c>
      <c r="Q105" s="303">
        <f t="shared" si="25"/>
        <v>0.10820721687120044</v>
      </c>
      <c r="R105" s="303">
        <f t="shared" si="25"/>
        <v>0.11036175968700683</v>
      </c>
      <c r="S105" s="303">
        <f t="shared" si="25"/>
        <v>0.11060102304467995</v>
      </c>
      <c r="T105" s="303">
        <f t="shared" si="25"/>
        <v>0.10917496651378626</v>
      </c>
      <c r="U105" s="303">
        <f t="shared" si="25"/>
        <v>0.11083370644484238</v>
      </c>
      <c r="V105" s="303">
        <f t="shared" si="25"/>
        <v>0.11137200590509488</v>
      </c>
      <c r="W105" s="303">
        <f t="shared" si="25"/>
        <v>0.10941422150310112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1.7538099056866076E-2</v>
      </c>
      <c r="C106" s="304">
        <f t="shared" si="26"/>
        <v>1.7097838980912283E-2</v>
      </c>
      <c r="D106" s="304">
        <f t="shared" si="26"/>
        <v>1.7272516298241732E-2</v>
      </c>
      <c r="E106" s="304">
        <f t="shared" si="26"/>
        <v>1.7169330058936543E-2</v>
      </c>
      <c r="F106" s="304">
        <f t="shared" si="26"/>
        <v>1.7135242351810437E-2</v>
      </c>
      <c r="G106" s="304">
        <f t="shared" si="26"/>
        <v>1.700928273966246E-2</v>
      </c>
      <c r="H106" s="304">
        <f t="shared" si="26"/>
        <v>1.6672450123100587E-2</v>
      </c>
      <c r="I106" s="304">
        <f t="shared" si="26"/>
        <v>1.6452031421462926E-2</v>
      </c>
      <c r="J106" s="304">
        <f t="shared" si="26"/>
        <v>1.6462393959846309E-2</v>
      </c>
      <c r="K106" s="304">
        <f t="shared" si="26"/>
        <v>1.6323068314333986E-2</v>
      </c>
      <c r="L106" s="304">
        <f t="shared" si="26"/>
        <v>1.6410511687662738E-2</v>
      </c>
      <c r="M106" s="304">
        <f t="shared" si="26"/>
        <v>1.6662054767717427E-2</v>
      </c>
      <c r="N106" s="304">
        <f t="shared" si="26"/>
        <v>1.6549594748182839E-2</v>
      </c>
      <c r="O106" s="304">
        <f t="shared" si="26"/>
        <v>1.6545350470507793E-2</v>
      </c>
      <c r="P106" s="304">
        <f t="shared" si="26"/>
        <v>1.6743482404397155E-2</v>
      </c>
      <c r="Q106" s="304">
        <f t="shared" si="26"/>
        <v>1.6567051835282731E-2</v>
      </c>
      <c r="R106" s="304">
        <f t="shared" si="26"/>
        <v>1.6365954934223718E-2</v>
      </c>
      <c r="S106" s="304">
        <f t="shared" si="26"/>
        <v>1.6314457518419596E-2</v>
      </c>
      <c r="T106" s="304">
        <f t="shared" si="26"/>
        <v>1.6529187018913663E-2</v>
      </c>
      <c r="U106" s="304">
        <f t="shared" si="26"/>
        <v>1.6498680484397791E-2</v>
      </c>
      <c r="V106" s="304">
        <f t="shared" si="26"/>
        <v>1.6406855709598617E-2</v>
      </c>
      <c r="W106" s="304">
        <f t="shared" si="26"/>
        <v>1.6608387006379496E-2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6.9050686925874903E-3</v>
      </c>
      <c r="C107" s="304">
        <f t="shared" si="27"/>
        <v>6.7302660500761381E-3</v>
      </c>
      <c r="D107" s="304">
        <f t="shared" si="27"/>
        <v>6.7881427908734896E-3</v>
      </c>
      <c r="E107" s="304">
        <f t="shared" si="27"/>
        <v>6.7431799673166098E-3</v>
      </c>
      <c r="F107" s="304">
        <f t="shared" si="27"/>
        <v>6.7359865201963558E-3</v>
      </c>
      <c r="G107" s="304">
        <f t="shared" si="27"/>
        <v>6.6861283161177053E-3</v>
      </c>
      <c r="H107" s="304">
        <f t="shared" si="27"/>
        <v>6.5206678151289903E-3</v>
      </c>
      <c r="I107" s="304">
        <f t="shared" si="27"/>
        <v>6.4080679794364243E-3</v>
      </c>
      <c r="J107" s="304">
        <f t="shared" si="27"/>
        <v>6.433649699883596E-3</v>
      </c>
      <c r="K107" s="304">
        <f t="shared" si="27"/>
        <v>6.3745118247268877E-3</v>
      </c>
      <c r="L107" s="304">
        <f t="shared" si="27"/>
        <v>6.4168951099265919E-3</v>
      </c>
      <c r="M107" s="304">
        <f t="shared" si="27"/>
        <v>6.4995011196271879E-3</v>
      </c>
      <c r="N107" s="304">
        <f t="shared" si="27"/>
        <v>6.4297485263659169E-3</v>
      </c>
      <c r="O107" s="304">
        <f t="shared" si="27"/>
        <v>6.4515395442657905E-3</v>
      </c>
      <c r="P107" s="304">
        <f t="shared" si="27"/>
        <v>6.5374732207280723E-3</v>
      </c>
      <c r="Q107" s="304">
        <f t="shared" si="27"/>
        <v>6.4760396744924778E-3</v>
      </c>
      <c r="R107" s="304">
        <f t="shared" si="27"/>
        <v>6.3823772055621158E-3</v>
      </c>
      <c r="S107" s="304">
        <f t="shared" si="27"/>
        <v>6.3728328481373036E-3</v>
      </c>
      <c r="T107" s="304">
        <f t="shared" si="27"/>
        <v>6.4346450103321632E-3</v>
      </c>
      <c r="U107" s="304">
        <f t="shared" si="27"/>
        <v>6.3583073138050745E-3</v>
      </c>
      <c r="V107" s="304">
        <f t="shared" si="27"/>
        <v>6.3351468793004188E-3</v>
      </c>
      <c r="W107" s="304">
        <f t="shared" si="27"/>
        <v>6.4184320554859266E-3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7.3293511633106392E-2</v>
      </c>
      <c r="C108" s="304">
        <f t="shared" si="28"/>
        <v>7.8370911195825024E-2</v>
      </c>
      <c r="D108" s="304">
        <f t="shared" si="28"/>
        <v>7.6623290117497869E-2</v>
      </c>
      <c r="E108" s="304">
        <f t="shared" si="28"/>
        <v>7.7879091249194704E-2</v>
      </c>
      <c r="F108" s="304">
        <f t="shared" si="28"/>
        <v>7.8096925679113777E-2</v>
      </c>
      <c r="G108" s="304">
        <f t="shared" si="28"/>
        <v>7.9530868044138822E-2</v>
      </c>
      <c r="H108" s="304">
        <f t="shared" si="28"/>
        <v>8.398901279671106E-2</v>
      </c>
      <c r="I108" s="304">
        <f t="shared" si="28"/>
        <v>8.6950870133806341E-2</v>
      </c>
      <c r="J108" s="304">
        <f t="shared" si="28"/>
        <v>8.6313207803015865E-2</v>
      </c>
      <c r="K108" s="304">
        <f t="shared" si="28"/>
        <v>8.7869379511660239E-2</v>
      </c>
      <c r="L108" s="304">
        <f t="shared" si="28"/>
        <v>8.6770922931563299E-2</v>
      </c>
      <c r="M108" s="304">
        <f t="shared" si="28"/>
        <v>8.445717541264483E-2</v>
      </c>
      <c r="N108" s="304">
        <f t="shared" si="28"/>
        <v>8.6258632475326086E-2</v>
      </c>
      <c r="O108" s="304">
        <f t="shared" si="28"/>
        <v>8.5746640766113061E-2</v>
      </c>
      <c r="P108" s="304">
        <f t="shared" si="28"/>
        <v>8.3452280740897791E-2</v>
      </c>
      <c r="Q108" s="304">
        <f t="shared" si="28"/>
        <v>8.516412536142523E-2</v>
      </c>
      <c r="R108" s="304">
        <f t="shared" si="28"/>
        <v>8.7613427547220998E-2</v>
      </c>
      <c r="S108" s="304">
        <f t="shared" si="28"/>
        <v>8.7913732678123052E-2</v>
      </c>
      <c r="T108" s="304">
        <f t="shared" si="28"/>
        <v>8.6211134484540444E-2</v>
      </c>
      <c r="U108" s="304">
        <f t="shared" si="28"/>
        <v>8.7976718646639515E-2</v>
      </c>
      <c r="V108" s="304">
        <f t="shared" si="28"/>
        <v>8.863000331619586E-2</v>
      </c>
      <c r="W108" s="304">
        <f t="shared" si="28"/>
        <v>8.6387402441235703E-2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7.1201478559565934E-2</v>
      </c>
      <c r="C109" s="237">
        <f t="shared" si="29"/>
        <v>7.6133952772466956E-2</v>
      </c>
      <c r="D109" s="237">
        <f t="shared" si="29"/>
        <v>7.4436214432930956E-2</v>
      </c>
      <c r="E109" s="237">
        <f t="shared" si="29"/>
        <v>7.5656170952427299E-2</v>
      </c>
      <c r="F109" s="237">
        <f t="shared" si="29"/>
        <v>7.5867787685557214E-2</v>
      </c>
      <c r="G109" s="237">
        <f t="shared" si="29"/>
        <v>7.7260800713368924E-2</v>
      </c>
      <c r="H109" s="237">
        <f t="shared" si="29"/>
        <v>8.1591695644487636E-2</v>
      </c>
      <c r="I109" s="237">
        <f t="shared" si="29"/>
        <v>8.4469012026043372E-2</v>
      </c>
      <c r="J109" s="237">
        <f t="shared" si="29"/>
        <v>8.3849550633590272E-2</v>
      </c>
      <c r="K109" s="237">
        <f t="shared" si="29"/>
        <v>8.5361304185564937E-2</v>
      </c>
      <c r="L109" s="237">
        <f t="shared" si="29"/>
        <v>8.4294201096987348E-2</v>
      </c>
      <c r="M109" s="237">
        <f t="shared" si="29"/>
        <v>8.2046495390305035E-2</v>
      </c>
      <c r="N109" s="237">
        <f t="shared" si="29"/>
        <v>8.3796533061668843E-2</v>
      </c>
      <c r="O109" s="237">
        <f t="shared" si="29"/>
        <v>8.3299155246171444E-2</v>
      </c>
      <c r="P109" s="237">
        <f t="shared" si="29"/>
        <v>8.1070283651629105E-2</v>
      </c>
      <c r="Q109" s="237">
        <f t="shared" si="29"/>
        <v>8.2733266708791497E-2</v>
      </c>
      <c r="R109" s="237">
        <f t="shared" si="29"/>
        <v>8.5112657915216675E-2</v>
      </c>
      <c r="S109" s="237">
        <f t="shared" si="29"/>
        <v>8.5404391369690594E-2</v>
      </c>
      <c r="T109" s="237">
        <f t="shared" si="29"/>
        <v>8.3750390816643427E-2</v>
      </c>
      <c r="U109" s="237">
        <f t="shared" si="29"/>
        <v>8.5465579515639031E-2</v>
      </c>
      <c r="V109" s="237">
        <f t="shared" si="29"/>
        <v>8.6100217334953141E-2</v>
      </c>
      <c r="W109" s="237">
        <f t="shared" si="29"/>
        <v>8.392162751767912E-2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0.48568711537419396</v>
      </c>
      <c r="C113" s="324">
        <f>IF(C$5=0,0,C$5/FBT_fec!C$5)</f>
        <v>0.48743822602288867</v>
      </c>
      <c r="D113" s="324">
        <f>IF(D$5=0,0,D$5/FBT_fec!D$5)</f>
        <v>0.48685132409771747</v>
      </c>
      <c r="E113" s="324">
        <f>IF(E$5=0,0,E$5/FBT_fec!E$5)</f>
        <v>0.48737291647976294</v>
      </c>
      <c r="F113" s="324">
        <f>IF(F$5=0,0,F$5/FBT_fec!F$5)</f>
        <v>0.48777799236589681</v>
      </c>
      <c r="G113" s="324">
        <f>IF(G$5=0,0,G$5/FBT_fec!G$5)</f>
        <v>0.48819042839733368</v>
      </c>
      <c r="H113" s="324">
        <f>IF(H$5=0,0,H$5/FBT_fec!H$5)</f>
        <v>0.4893163254631559</v>
      </c>
      <c r="I113" s="324">
        <f>IF(I$5=0,0,I$5/FBT_fec!I$5)</f>
        <v>0.48972139749257398</v>
      </c>
      <c r="J113" s="324">
        <f>IF(J$5=0,0,J$5/FBT_fec!J$5)</f>
        <v>0.4902512499486103</v>
      </c>
      <c r="K113" s="324">
        <f>IF(K$5=0,0,K$5/FBT_fec!K$5)</f>
        <v>0.49082443163403994</v>
      </c>
      <c r="L113" s="324">
        <f>IF(L$5=0,0,L$5/FBT_fec!L$5)</f>
        <v>0.49053068390660026</v>
      </c>
      <c r="M113" s="324">
        <f>IF(M$5=0,0,M$5/FBT_fec!M$5)</f>
        <v>0.48955625686177362</v>
      </c>
      <c r="N113" s="324">
        <f>IF(N$5=0,0,N$5/FBT_fec!N$5)</f>
        <v>0.48975927256406943</v>
      </c>
      <c r="O113" s="324">
        <f>IF(O$5=0,0,O$5/FBT_fec!O$5)</f>
        <v>0.49012749636752229</v>
      </c>
      <c r="P113" s="324">
        <f>IF(P$5=0,0,P$5/FBT_fec!P$5)</f>
        <v>0.48912717496308838</v>
      </c>
      <c r="Q113" s="324">
        <f>IF(Q$5=0,0,Q$5/FBT_fec!Q$5)</f>
        <v>0.49002166830640775</v>
      </c>
      <c r="R113" s="324">
        <f>IF(R$5=0,0,R$5/FBT_fec!R$5)</f>
        <v>0.49089057877319453</v>
      </c>
      <c r="S113" s="324">
        <f>IF(S$5=0,0,S$5/FBT_fec!S$5)</f>
        <v>0.49101010853567845</v>
      </c>
      <c r="T113" s="324">
        <f>IF(T$5=0,0,T$5/FBT_fec!T$5)</f>
        <v>0.48974245737825473</v>
      </c>
      <c r="U113" s="324">
        <f>IF(U$5=0,0,U$5/FBT_fec!U$5)</f>
        <v>0.48987647985696992</v>
      </c>
      <c r="V113" s="324">
        <f>IF(V$5=0,0,V$5/FBT_fec!V$5)</f>
        <v>0.49058012374340698</v>
      </c>
      <c r="W113" s="324">
        <f>IF(W$5=0,0,W$5/FBT_fec!W$5)</f>
        <v>0.48980715319738394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0.47446820719628269</v>
      </c>
      <c r="C114" s="336">
        <f>IF(C$6=0,0,C$6/FBT_fec!C$6)</f>
        <v>0.4744682071962828</v>
      </c>
      <c r="D114" s="336">
        <f>IF(D$6=0,0,D$6/FBT_fec!D$6)</f>
        <v>0.4744682071962828</v>
      </c>
      <c r="E114" s="336">
        <f>IF(E$6=0,0,E$6/FBT_fec!E$6)</f>
        <v>0.47446820719628269</v>
      </c>
      <c r="F114" s="336">
        <f>IF(F$6=0,0,F$6/FBT_fec!F$6)</f>
        <v>0.47446820719628285</v>
      </c>
      <c r="G114" s="336">
        <f>IF(G$6=0,0,G$6/FBT_fec!G$6)</f>
        <v>0.47446820719628297</v>
      </c>
      <c r="H114" s="336">
        <f>IF(H$6=0,0,H$6/FBT_fec!H$6)</f>
        <v>0.47446820719628285</v>
      </c>
      <c r="I114" s="336">
        <f>IF(I$6=0,0,I$6/FBT_fec!I$6)</f>
        <v>0.47446820719628291</v>
      </c>
      <c r="J114" s="336">
        <f>IF(J$6=0,0,J$6/FBT_fec!J$6)</f>
        <v>0.47446820719628291</v>
      </c>
      <c r="K114" s="336">
        <f>IF(K$6=0,0,K$6/FBT_fec!K$6)</f>
        <v>0.47446820719628258</v>
      </c>
      <c r="L114" s="336">
        <f>IF(L$6=0,0,L$6/FBT_fec!L$6)</f>
        <v>0.47446820719628269</v>
      </c>
      <c r="M114" s="336">
        <f>IF(M$6=0,0,M$6/FBT_fec!M$6)</f>
        <v>0.4744682071962828</v>
      </c>
      <c r="N114" s="336">
        <f>IF(N$6=0,0,N$6/FBT_fec!N$6)</f>
        <v>0.4744682071962828</v>
      </c>
      <c r="O114" s="336">
        <f>IF(O$6=0,0,O$6/FBT_fec!O$6)</f>
        <v>0.47446820719628291</v>
      </c>
      <c r="P114" s="336">
        <f>IF(P$6=0,0,P$6/FBT_fec!P$6)</f>
        <v>0.4744682071962828</v>
      </c>
      <c r="Q114" s="336">
        <f>IF(Q$6=0,0,Q$6/FBT_fec!Q$6)</f>
        <v>0.47446820719628291</v>
      </c>
      <c r="R114" s="336">
        <f>IF(R$6=0,0,R$6/FBT_fec!R$6)</f>
        <v>0.47446820719628269</v>
      </c>
      <c r="S114" s="336">
        <f>IF(S$6=0,0,S$6/FBT_fec!S$6)</f>
        <v>0.47446820719628263</v>
      </c>
      <c r="T114" s="336">
        <f>IF(T$6=0,0,T$6/FBT_fec!T$6)</f>
        <v>0.47446820719628285</v>
      </c>
      <c r="U114" s="336">
        <f>IF(U$6=0,0,U$6/FBT_fec!U$6)</f>
        <v>0.47446820719628274</v>
      </c>
      <c r="V114" s="336">
        <f>IF(V$6=0,0,V$6/FBT_fec!V$6)</f>
        <v>0.47446820719628291</v>
      </c>
      <c r="W114" s="336">
        <f>IF(W$6=0,0,W$6/FBT_fec!W$6)</f>
        <v>0.47446820719628274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0.1229614385774447</v>
      </c>
      <c r="C115" s="337">
        <f>IF(C$7=0,0,C$7/FBT_fec!C$7)</f>
        <v>0.12296143857744476</v>
      </c>
      <c r="D115" s="337">
        <f>IF(D$7=0,0,D$7/FBT_fec!D$7)</f>
        <v>0.12296143857744468</v>
      </c>
      <c r="E115" s="337">
        <f>IF(E$7=0,0,E$7/FBT_fec!E$7)</f>
        <v>0.1229614385774447</v>
      </c>
      <c r="F115" s="337">
        <f>IF(F$7=0,0,F$7/FBT_fec!F$7)</f>
        <v>0.12296143857744471</v>
      </c>
      <c r="G115" s="337">
        <f>IF(G$7=0,0,G$7/FBT_fec!G$7)</f>
        <v>0.12296143857744471</v>
      </c>
      <c r="H115" s="337">
        <f>IF(H$7=0,0,H$7/FBT_fec!H$7)</f>
        <v>0.12296143857744471</v>
      </c>
      <c r="I115" s="337">
        <f>IF(I$7=0,0,I$7/FBT_fec!I$7)</f>
        <v>0.1229614385774447</v>
      </c>
      <c r="J115" s="337">
        <f>IF(J$7=0,0,J$7/FBT_fec!J$7)</f>
        <v>0.12296143857744468</v>
      </c>
      <c r="K115" s="337">
        <f>IF(K$7=0,0,K$7/FBT_fec!K$7)</f>
        <v>0.12296143857744471</v>
      </c>
      <c r="L115" s="337">
        <f>IF(L$7=0,0,L$7/FBT_fec!L$7)</f>
        <v>0.12296143857744471</v>
      </c>
      <c r="M115" s="337">
        <f>IF(M$7=0,0,M$7/FBT_fec!M$7)</f>
        <v>0.12296143857744471</v>
      </c>
      <c r="N115" s="337">
        <f>IF(N$7=0,0,N$7/FBT_fec!N$7)</f>
        <v>0.12296143857744471</v>
      </c>
      <c r="O115" s="337">
        <f>IF(O$7=0,0,O$7/FBT_fec!O$7)</f>
        <v>0.12296143857744472</v>
      </c>
      <c r="P115" s="337">
        <f>IF(P$7=0,0,P$7/FBT_fec!P$7)</f>
        <v>0.12296143857744471</v>
      </c>
      <c r="Q115" s="337">
        <f>IF(Q$7=0,0,Q$7/FBT_fec!Q$7)</f>
        <v>0.1229614385774447</v>
      </c>
      <c r="R115" s="337">
        <f>IF(R$7=0,0,R$7/FBT_fec!R$7)</f>
        <v>0.1229614385774447</v>
      </c>
      <c r="S115" s="337">
        <f>IF(S$7=0,0,S$7/FBT_fec!S$7)</f>
        <v>0.12296143857744472</v>
      </c>
      <c r="T115" s="337">
        <f>IF(T$7=0,0,T$7/FBT_fec!T$7)</f>
        <v>0.1229614385774447</v>
      </c>
      <c r="U115" s="337">
        <f>IF(U$7=0,0,U$7/FBT_fec!U$7)</f>
        <v>0.12296143857744474</v>
      </c>
      <c r="V115" s="337">
        <f>IF(V$7=0,0,V$7/FBT_fec!V$7)</f>
        <v>0.12296143857744472</v>
      </c>
      <c r="W115" s="337">
        <f>IF(W$7=0,0,W$7/FBT_fec!W$7)</f>
        <v>0.12296143857744468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0.67196429298855975</v>
      </c>
      <c r="C116" s="337">
        <f>IF(C$8=0,0,C$8/FBT_fec!C$8)</f>
        <v>0.67196429298855986</v>
      </c>
      <c r="D116" s="337">
        <f>IF(D$8=0,0,D$8/FBT_fec!D$8)</f>
        <v>0.67196429298855975</v>
      </c>
      <c r="E116" s="337">
        <f>IF(E$8=0,0,E$8/FBT_fec!E$8)</f>
        <v>0.67196429298855986</v>
      </c>
      <c r="F116" s="337">
        <f>IF(F$8=0,0,F$8/FBT_fec!F$8)</f>
        <v>0.67196429298855986</v>
      </c>
      <c r="G116" s="337">
        <f>IF(G$8=0,0,G$8/FBT_fec!G$8)</f>
        <v>0.67196429298855986</v>
      </c>
      <c r="H116" s="337">
        <f>IF(H$8=0,0,H$8/FBT_fec!H$8)</f>
        <v>0.67196429298855986</v>
      </c>
      <c r="I116" s="337">
        <f>IF(I$8=0,0,I$8/FBT_fec!I$8)</f>
        <v>0.67196429298855975</v>
      </c>
      <c r="J116" s="337">
        <f>IF(J$8=0,0,J$8/FBT_fec!J$8)</f>
        <v>0.67196429298855986</v>
      </c>
      <c r="K116" s="337">
        <f>IF(K$8=0,0,K$8/FBT_fec!K$8)</f>
        <v>0.67196429298855986</v>
      </c>
      <c r="L116" s="337">
        <f>IF(L$8=0,0,L$8/FBT_fec!L$8)</f>
        <v>0.67196429298855986</v>
      </c>
      <c r="M116" s="337">
        <f>IF(M$8=0,0,M$8/FBT_fec!M$8)</f>
        <v>0.67196429298855997</v>
      </c>
      <c r="N116" s="337">
        <f>IF(N$8=0,0,N$8/FBT_fec!N$8)</f>
        <v>0.67196429298855975</v>
      </c>
      <c r="O116" s="337">
        <f>IF(O$8=0,0,O$8/FBT_fec!O$8)</f>
        <v>0.67196429298855986</v>
      </c>
      <c r="P116" s="337">
        <f>IF(P$8=0,0,P$8/FBT_fec!P$8)</f>
        <v>0.67196429298855986</v>
      </c>
      <c r="Q116" s="337">
        <f>IF(Q$8=0,0,Q$8/FBT_fec!Q$8)</f>
        <v>0.67196429298855997</v>
      </c>
      <c r="R116" s="337">
        <f>IF(R$8=0,0,R$8/FBT_fec!R$8)</f>
        <v>0.67196429298855986</v>
      </c>
      <c r="S116" s="337">
        <f>IF(S$8=0,0,S$8/FBT_fec!S$8)</f>
        <v>0.67196429298855986</v>
      </c>
      <c r="T116" s="337">
        <f>IF(T$8=0,0,T$8/FBT_fec!T$8)</f>
        <v>0.67196429298855986</v>
      </c>
      <c r="U116" s="337">
        <f>IF(U$8=0,0,U$8/FBT_fec!U$8)</f>
        <v>0.67196429298855986</v>
      </c>
      <c r="V116" s="337">
        <f>IF(V$8=0,0,V$8/FBT_fec!V$8)</f>
        <v>0.67196429298855986</v>
      </c>
      <c r="W116" s="337">
        <f>IF(W$8=0,0,W$8/FBT_fec!W$8)</f>
        <v>0.67196429298855986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0.47488064397695623</v>
      </c>
      <c r="C117" s="337">
        <f>IF(C$9=0,0,C$9/FBT_fec!C$9)</f>
        <v>0.47488064397695606</v>
      </c>
      <c r="D117" s="337">
        <f>IF(D$9=0,0,D$9/FBT_fec!D$9)</f>
        <v>0.47488064397695612</v>
      </c>
      <c r="E117" s="337">
        <f>IF(E$9=0,0,E$9/FBT_fec!E$9)</f>
        <v>0.47488064397695606</v>
      </c>
      <c r="F117" s="337">
        <f>IF(F$9=0,0,F$9/FBT_fec!F$9)</f>
        <v>0.47488064397695623</v>
      </c>
      <c r="G117" s="337">
        <f>IF(G$9=0,0,G$9/FBT_fec!G$9)</f>
        <v>0.47488064397695606</v>
      </c>
      <c r="H117" s="337">
        <f>IF(H$9=0,0,H$9/FBT_fec!H$9)</f>
        <v>0.47488064397695623</v>
      </c>
      <c r="I117" s="337">
        <f>IF(I$9=0,0,I$9/FBT_fec!I$9)</f>
        <v>0.47488064397695606</v>
      </c>
      <c r="J117" s="337">
        <f>IF(J$9=0,0,J$9/FBT_fec!J$9)</f>
        <v>0.47488064397695612</v>
      </c>
      <c r="K117" s="337">
        <f>IF(K$9=0,0,K$9/FBT_fec!K$9)</f>
        <v>0.47488064397695606</v>
      </c>
      <c r="L117" s="337">
        <f>IF(L$9=0,0,L$9/FBT_fec!L$9)</f>
        <v>0.47488064397695601</v>
      </c>
      <c r="M117" s="337">
        <f>IF(M$9=0,0,M$9/FBT_fec!M$9)</f>
        <v>0.47488064397695612</v>
      </c>
      <c r="N117" s="337">
        <f>IF(N$9=0,0,N$9/FBT_fec!N$9)</f>
        <v>0.47488064397695617</v>
      </c>
      <c r="O117" s="337">
        <f>IF(O$9=0,0,O$9/FBT_fec!O$9)</f>
        <v>0.47488064397695606</v>
      </c>
      <c r="P117" s="337">
        <f>IF(P$9=0,0,P$9/FBT_fec!P$9)</f>
        <v>0.47488064397695612</v>
      </c>
      <c r="Q117" s="337">
        <f>IF(Q$9=0,0,Q$9/FBT_fec!Q$9)</f>
        <v>0.47488064397695612</v>
      </c>
      <c r="R117" s="337">
        <f>IF(R$9=0,0,R$9/FBT_fec!R$9)</f>
        <v>0.47488064397695606</v>
      </c>
      <c r="S117" s="337">
        <f>IF(S$9=0,0,S$9/FBT_fec!S$9)</f>
        <v>0.47488064397695606</v>
      </c>
      <c r="T117" s="337">
        <f>IF(T$9=0,0,T$9/FBT_fec!T$9)</f>
        <v>0.47488064397695606</v>
      </c>
      <c r="U117" s="337">
        <f>IF(U$9=0,0,U$9/FBT_fec!U$9)</f>
        <v>0.47488064397695612</v>
      </c>
      <c r="V117" s="337">
        <f>IF(V$9=0,0,V$9/FBT_fec!V$9)</f>
        <v>0.47488064397695617</v>
      </c>
      <c r="W117" s="337">
        <f>IF(W$9=0,0,W$9/FBT_fec!W$9)</f>
        <v>0.47488064397695606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0.69369307161265237</v>
      </c>
      <c r="C118" s="338">
        <f>IF(C$10=0,0,C$10/FBT_fec!C$10)</f>
        <v>0.70106062351979981</v>
      </c>
      <c r="D118" s="338">
        <f>IF(D$10=0,0,D$10/FBT_fec!D$10)</f>
        <v>0.69833904032644945</v>
      </c>
      <c r="E118" s="338">
        <f>IF(E$10=0,0,E$10/FBT_fec!E$10)</f>
        <v>0.7001665615458843</v>
      </c>
      <c r="F118" s="338">
        <f>IF(F$10=0,0,F$10/FBT_fec!F$10)</f>
        <v>0.70045179909825694</v>
      </c>
      <c r="G118" s="338">
        <f>IF(G$10=0,0,G$10/FBT_fec!G$10)</f>
        <v>0.70233117791972666</v>
      </c>
      <c r="H118" s="338">
        <f>IF(H$10=0,0,H$10/FBT_fec!H$10)</f>
        <v>0.70861444600127432</v>
      </c>
      <c r="I118" s="338">
        <f>IF(I$10=0,0,I$10/FBT_fec!I$10)</f>
        <v>0.71397067629504796</v>
      </c>
      <c r="J118" s="338">
        <f>IF(J$10=0,0,J$10/FBT_fec!J$10)</f>
        <v>0.71353755011784148</v>
      </c>
      <c r="K118" s="338">
        <f>IF(K$10=0,0,K$10/FBT_fec!K$10)</f>
        <v>0.7164503536432244</v>
      </c>
      <c r="L118" s="338">
        <f>IF(L$10=0,0,L$10/FBT_fec!L$10)</f>
        <v>0.71470127286581686</v>
      </c>
      <c r="M118" s="338">
        <f>IF(M$10=0,0,M$10/FBT_fec!M$10)</f>
        <v>0.70942005156704491</v>
      </c>
      <c r="N118" s="338">
        <f>IF(N$10=0,0,N$10/FBT_fec!N$10)</f>
        <v>0.71155195665999571</v>
      </c>
      <c r="O118" s="338">
        <f>IF(O$10=0,0,O$10/FBT_fec!O$10)</f>
        <v>0.71163359097826207</v>
      </c>
      <c r="P118" s="338">
        <f>IF(P$10=0,0,P$10/FBT_fec!P$10)</f>
        <v>0.70787141781411222</v>
      </c>
      <c r="Q118" s="338">
        <f>IF(Q$10=0,0,Q$10/FBT_fec!Q$10)</f>
        <v>0.71080088163336874</v>
      </c>
      <c r="R118" s="338">
        <f>IF(R$10=0,0,R$10/FBT_fec!R$10)</f>
        <v>0.71500069355809825</v>
      </c>
      <c r="S118" s="338">
        <f>IF(S$10=0,0,S$10/FBT_fec!S$10)</f>
        <v>0.71649197515036156</v>
      </c>
      <c r="T118" s="338">
        <f>IF(T$10=0,0,T$10/FBT_fec!T$10)</f>
        <v>0.71072777502353968</v>
      </c>
      <c r="U118" s="338">
        <f>IF(U$10=0,0,U$10/FBT_fec!U$10)</f>
        <v>0.71150928508481182</v>
      </c>
      <c r="V118" s="338">
        <f>IF(V$10=0,0,V$10/FBT_fec!V$10)</f>
        <v>0.71329917910161644</v>
      </c>
      <c r="W118" s="338">
        <f>IF(W$10=0,0,W$10/FBT_fec!W$10)</f>
        <v>0.70975626426917926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0.54990476946629596</v>
      </c>
      <c r="C119" s="351">
        <f>IF(C$16=0,0,C$16/FBT_fec!C$16)</f>
        <v>0.55546345576793033</v>
      </c>
      <c r="D119" s="351">
        <f>IF(D$16=0,0,D$16/FBT_fec!D$16)</f>
        <v>0.55340922741355902</v>
      </c>
      <c r="E119" s="351">
        <f>IF(E$16=0,0,E$16/FBT_fec!E$16)</f>
        <v>0.55491826083602735</v>
      </c>
      <c r="F119" s="351">
        <f>IF(F$16=0,0,F$16/FBT_fec!F$16)</f>
        <v>0.55567052516277482</v>
      </c>
      <c r="G119" s="351">
        <f>IF(G$16=0,0,G$16/FBT_fec!G$16)</f>
        <v>0.55720090000454492</v>
      </c>
      <c r="H119" s="351">
        <f>IF(H$16=0,0,H$16/FBT_fec!H$16)</f>
        <v>0.56177828496812932</v>
      </c>
      <c r="I119" s="351">
        <f>IF(I$16=0,0,I$16/FBT_fec!I$16)</f>
        <v>0.56465846155951449</v>
      </c>
      <c r="J119" s="351">
        <f>IF(J$16=0,0,J$16/FBT_fec!J$16)</f>
        <v>0.56508969639848006</v>
      </c>
      <c r="K119" s="351">
        <f>IF(K$16=0,0,K$16/FBT_fec!K$16)</f>
        <v>0.56731255399356129</v>
      </c>
      <c r="L119" s="351">
        <f>IF(L$16=0,0,L$16/FBT_fec!L$16)</f>
        <v>0.56595131886892491</v>
      </c>
      <c r="M119" s="351">
        <f>IF(M$16=0,0,M$16/FBT_fec!M$16)</f>
        <v>0.56227038721329647</v>
      </c>
      <c r="N119" s="351">
        <f>IF(N$16=0,0,N$16/FBT_fec!N$16)</f>
        <v>0.56368248112330255</v>
      </c>
      <c r="O119" s="351">
        <f>IF(O$16=0,0,O$16/FBT_fec!O$16)</f>
        <v>0.56409857903217353</v>
      </c>
      <c r="P119" s="351">
        <f>IF(P$16=0,0,P$16/FBT_fec!P$16)</f>
        <v>0.56095806432946194</v>
      </c>
      <c r="Q119" s="351">
        <f>IF(Q$16=0,0,Q$16/FBT_fec!Q$16)</f>
        <v>0.5636845919154444</v>
      </c>
      <c r="R119" s="351">
        <f>IF(R$16=0,0,R$16/FBT_fec!R$16)</f>
        <v>0.56681689661234536</v>
      </c>
      <c r="S119" s="351">
        <f>IF(S$16=0,0,S$16/FBT_fec!S$16)</f>
        <v>0.56753649827325181</v>
      </c>
      <c r="T119" s="351">
        <f>IF(T$16=0,0,T$16/FBT_fec!T$16)</f>
        <v>0.56372430163042209</v>
      </c>
      <c r="U119" s="351">
        <f>IF(U$16=0,0,U$16/FBT_fec!U$16)</f>
        <v>0.5643379218325405</v>
      </c>
      <c r="V119" s="351">
        <f>IF(V$16=0,0,V$16/FBT_fec!V$16)</f>
        <v>0.56602558468255237</v>
      </c>
      <c r="W119" s="351">
        <f>IF(W$16=0,0,W$16/FBT_fec!W$16)</f>
        <v>0.56315219654158788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0.29994805607252512</v>
      </c>
      <c r="C120" s="351">
        <f>IF(C$25=0,0,C$25/FBT_fec!C$25)</f>
        <v>0.30298006678250738</v>
      </c>
      <c r="D120" s="351">
        <f>IF(D$25=0,0,D$25/FBT_fec!D$25)</f>
        <v>0.30185957858921381</v>
      </c>
      <c r="E120" s="351">
        <f>IF(E$25=0,0,E$25/FBT_fec!E$25)</f>
        <v>0.30268268772874202</v>
      </c>
      <c r="F120" s="351">
        <f>IF(F$25=0,0,F$25/FBT_fec!F$25)</f>
        <v>0.30309301372514991</v>
      </c>
      <c r="G120" s="351">
        <f>IF(G$25=0,0,G$25/FBT_fec!G$25)</f>
        <v>0.30392776363884261</v>
      </c>
      <c r="H120" s="351">
        <f>IF(H$25=0,0,H$25/FBT_fec!H$25)</f>
        <v>0.30642451907352503</v>
      </c>
      <c r="I120" s="351">
        <f>IF(I$25=0,0,I$25/FBT_fec!I$25)</f>
        <v>0.30799552448700795</v>
      </c>
      <c r="J120" s="351">
        <f>IF(J$25=0,0,J$25/FBT_fec!J$25)</f>
        <v>0.30823074349008001</v>
      </c>
      <c r="K120" s="351">
        <f>IF(K$25=0,0,K$25/FBT_fec!K$25)</f>
        <v>0.30944321126921526</v>
      </c>
      <c r="L120" s="351">
        <f>IF(L$25=0,0,L$25/FBT_fec!L$25)</f>
        <v>0.30870071938304988</v>
      </c>
      <c r="M120" s="351">
        <f>IF(M$25=0,0,M$25/FBT_fec!M$25)</f>
        <v>0.3066929384799798</v>
      </c>
      <c r="N120" s="351">
        <f>IF(N$25=0,0,N$25/FBT_fec!N$25)</f>
        <v>0.30746317152180125</v>
      </c>
      <c r="O120" s="351">
        <f>IF(O$25=0,0,O$25/FBT_fec!O$25)</f>
        <v>0.30769013401754908</v>
      </c>
      <c r="P120" s="351">
        <f>IF(P$25=0,0,P$25/FBT_fec!P$25)</f>
        <v>0.30597712599788846</v>
      </c>
      <c r="Q120" s="351">
        <f>IF(Q$25=0,0,Q$25/FBT_fec!Q$25)</f>
        <v>0.30746432286296971</v>
      </c>
      <c r="R120" s="351">
        <f>IF(R$25=0,0,R$25/FBT_fec!R$25)</f>
        <v>0.30917285269764289</v>
      </c>
      <c r="S120" s="351">
        <f>IF(S$25=0,0,S$25/FBT_fec!S$25)</f>
        <v>0.30956536269450091</v>
      </c>
      <c r="T120" s="351">
        <f>IF(T$25=0,0,T$25/FBT_fec!T$25)</f>
        <v>0.30748598270750294</v>
      </c>
      <c r="U120" s="351">
        <f>IF(U$25=0,0,U$25/FBT_fec!U$25)</f>
        <v>0.30782068463593121</v>
      </c>
      <c r="V120" s="351">
        <f>IF(V$25=0,0,V$25/FBT_fec!V$25)</f>
        <v>0.30874122800866488</v>
      </c>
      <c r="W120" s="351">
        <f>IF(W$25=0,0,W$25/FBT_fec!W$25)</f>
        <v>0.30717392538632055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0.47440362491702831</v>
      </c>
      <c r="C121" s="351">
        <f>IF(C$34=0,0,C$34/FBT_fec!C$34)</f>
        <v>0.47422648850132032</v>
      </c>
      <c r="D121" s="351">
        <f>IF(D$34=0,0,D$34/FBT_fec!D$34)</f>
        <v>0.47432929504593579</v>
      </c>
      <c r="E121" s="351">
        <f>IF(E$34=0,0,E$34/FBT_fec!E$34)</f>
        <v>0.47439727732581949</v>
      </c>
      <c r="F121" s="351">
        <f>IF(F$34=0,0,F$34/FBT_fec!F$34)</f>
        <v>0.47482678266755923</v>
      </c>
      <c r="G121" s="351">
        <f>IF(G$34=0,0,G$34/FBT_fec!G$34)</f>
        <v>0.47466668516532251</v>
      </c>
      <c r="H121" s="351">
        <f>IF(H$34=0,0,H$34/FBT_fec!H$34)</f>
        <v>0.47388517968534993</v>
      </c>
      <c r="I121" s="351">
        <f>IF(I$34=0,0,I$34/FBT_fec!I$34)</f>
        <v>0.47276613031637371</v>
      </c>
      <c r="J121" s="351">
        <f>IF(J$34=0,0,J$34/FBT_fec!J$34)</f>
        <v>0.47382062084303583</v>
      </c>
      <c r="K121" s="351">
        <f>IF(K$34=0,0,K$34/FBT_fec!K$34)</f>
        <v>0.47369691581888668</v>
      </c>
      <c r="L121" s="351">
        <f>IF(L$34=0,0,L$34/FBT_fec!L$34)</f>
        <v>0.47392539629847324</v>
      </c>
      <c r="M121" s="351">
        <f>IF(M$34=0,0,M$34/FBT_fec!M$34)</f>
        <v>0.47396833909076697</v>
      </c>
      <c r="N121" s="351">
        <f>IF(N$34=0,0,N$34/FBT_fec!N$34)</f>
        <v>0.47330414897989942</v>
      </c>
      <c r="O121" s="351">
        <f>IF(O$34=0,0,O$34/FBT_fec!O$34)</f>
        <v>0.47403792920624727</v>
      </c>
      <c r="P121" s="351">
        <f>IF(P$34=0,0,P$34/FBT_fec!P$34)</f>
        <v>0.47392036005975424</v>
      </c>
      <c r="Q121" s="351">
        <f>IF(Q$34=0,0,Q$34/FBT_fec!Q$34)</f>
        <v>0.47419615266987974</v>
      </c>
      <c r="R121" s="351">
        <f>IF(R$34=0,0,R$34/FBT_fec!R$34)</f>
        <v>0.4740238446096452</v>
      </c>
      <c r="S121" s="351">
        <f>IF(S$34=0,0,S$34/FBT_fec!S$34)</f>
        <v>0.47394849646053777</v>
      </c>
      <c r="T121" s="351">
        <f>IF(T$34=0,0,T$34/FBT_fec!T$34)</f>
        <v>0.47333838351733154</v>
      </c>
      <c r="U121" s="351">
        <f>IF(U$34=0,0,U$34/FBT_fec!U$34)</f>
        <v>0.47268632646659031</v>
      </c>
      <c r="V121" s="351">
        <f>IF(V$34=0,0,V$34/FBT_fec!V$34)</f>
        <v>0.47325637398926063</v>
      </c>
      <c r="W121" s="351">
        <f>IF(W$34=0,0,W$34/FBT_fec!W$34)</f>
        <v>0.47344242461147529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0.42382528729084512</v>
      </c>
      <c r="C122" s="351">
        <f>IF(C$45=0,0,C$45/FBT_fec!C$45)</f>
        <v>0.42332628620410967</v>
      </c>
      <c r="D122" s="351">
        <f>IF(D$45=0,0,D$45/FBT_fec!D$45)</f>
        <v>0.42360493111056202</v>
      </c>
      <c r="E122" s="351">
        <f>IF(E$45=0,0,E$45/FBT_fec!E$45)</f>
        <v>0.42360570460818964</v>
      </c>
      <c r="F122" s="351">
        <f>IF(F$45=0,0,F$45/FBT_fec!F$45)</f>
        <v>0.4239337811373925</v>
      </c>
      <c r="G122" s="351">
        <f>IF(G$45=0,0,G$45/FBT_fec!G$45)</f>
        <v>0.42366666989917473</v>
      </c>
      <c r="H122" s="351">
        <f>IF(H$45=0,0,H$45/FBT_fec!H$45)</f>
        <v>0.42279990347036295</v>
      </c>
      <c r="I122" s="351">
        <f>IF(I$45=0,0,I$45/FBT_fec!I$45)</f>
        <v>0.42179769146376572</v>
      </c>
      <c r="J122" s="351">
        <f>IF(J$45=0,0,J$45/FBT_fec!J$45)</f>
        <v>0.42264861807886134</v>
      </c>
      <c r="K122" s="351">
        <f>IF(K$45=0,0,K$45/FBT_fec!K$45)</f>
        <v>0.42248967469715398</v>
      </c>
      <c r="L122" s="351">
        <f>IF(L$45=0,0,L$45/FBT_fec!L$45)</f>
        <v>0.42269441390858742</v>
      </c>
      <c r="M122" s="351">
        <f>IF(M$45=0,0,M$45/FBT_fec!M$45)</f>
        <v>0.422964794462451</v>
      </c>
      <c r="N122" s="351">
        <f>IF(N$45=0,0,N$45/FBT_fec!N$45)</f>
        <v>0.42238659289404418</v>
      </c>
      <c r="O122" s="351">
        <f>IF(O$45=0,0,O$45/FBT_fec!O$45)</f>
        <v>0.42294310793806894</v>
      </c>
      <c r="P122" s="351">
        <f>IF(P$45=0,0,P$45/FBT_fec!P$45)</f>
        <v>0.42296264245195753</v>
      </c>
      <c r="Q122" s="351">
        <f>IF(Q$45=0,0,Q$45/FBT_fec!Q$45)</f>
        <v>0.42301799592643502</v>
      </c>
      <c r="R122" s="351">
        <f>IF(R$45=0,0,R$45/FBT_fec!R$45)</f>
        <v>0.42277775210274471</v>
      </c>
      <c r="S122" s="351">
        <f>IF(S$45=0,0,S$45/FBT_fec!S$45)</f>
        <v>0.422658754762334</v>
      </c>
      <c r="T122" s="351">
        <f>IF(T$45=0,0,T$45/FBT_fec!T$45)</f>
        <v>0.42227317459447522</v>
      </c>
      <c r="U122" s="351">
        <f>IF(U$45=0,0,U$45/FBT_fec!U$45)</f>
        <v>0.42196672586793565</v>
      </c>
      <c r="V122" s="351">
        <f>IF(V$45=0,0,V$45/FBT_fec!V$45)</f>
        <v>0.42233533729443712</v>
      </c>
      <c r="W122" s="351">
        <f>IF(W$45=0,0,W$45/FBT_fec!W$45)</f>
        <v>0.42264408088674021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0.63440095192236068</v>
      </c>
      <c r="C123" s="351">
        <f>IF(C$66=0,0,C$66/FBT_fec!C$66)</f>
        <v>0.63991215609597552</v>
      </c>
      <c r="D123" s="351">
        <f>IF(D$66=0,0,D$66/FBT_fec!D$66)</f>
        <v>0.63801505662224522</v>
      </c>
      <c r="E123" s="351">
        <f>IF(E$66=0,0,E$66/FBT_fec!E$66)</f>
        <v>0.63935572007373842</v>
      </c>
      <c r="F123" s="351">
        <f>IF(F$66=0,0,F$66/FBT_fec!F$66)</f>
        <v>0.6396760599148833</v>
      </c>
      <c r="G123" s="351">
        <f>IF(G$66=0,0,G$66/FBT_fec!G$66)</f>
        <v>0.64115895326114392</v>
      </c>
      <c r="H123" s="351">
        <f>IF(H$66=0,0,H$66/FBT_fec!H$66)</f>
        <v>0.64545143275672012</v>
      </c>
      <c r="I123" s="351">
        <f>IF(I$66=0,0,I$66/FBT_fec!I$66)</f>
        <v>0.64809375009470693</v>
      </c>
      <c r="J123" s="351">
        <f>IF(J$66=0,0,J$66/FBT_fec!J$66)</f>
        <v>0.647712757752128</v>
      </c>
      <c r="K123" s="351">
        <f>IF(K$66=0,0,K$66/FBT_fec!K$66)</f>
        <v>0.64917906245885282</v>
      </c>
      <c r="L123" s="351">
        <f>IF(L$66=0,0,L$66/FBT_fec!L$66)</f>
        <v>0.64818770352727983</v>
      </c>
      <c r="M123" s="351">
        <f>IF(M$66=0,0,M$66/FBT_fec!M$66)</f>
        <v>0.6458569631655654</v>
      </c>
      <c r="N123" s="351">
        <f>IF(N$66=0,0,N$66/FBT_fec!N$66)</f>
        <v>0.64741975881650804</v>
      </c>
      <c r="O123" s="351">
        <f>IF(O$66=0,0,O$66/FBT_fec!O$66)</f>
        <v>0.64712409096574253</v>
      </c>
      <c r="P123" s="351">
        <f>IF(P$66=0,0,P$66/FBT_fec!P$66)</f>
        <v>0.64487639270992325</v>
      </c>
      <c r="Q123" s="351">
        <f>IF(Q$66=0,0,Q$66/FBT_fec!Q$66)</f>
        <v>0.64664330441901097</v>
      </c>
      <c r="R123" s="351">
        <f>IF(R$66=0,0,R$66/FBT_fec!R$66)</f>
        <v>0.64893212467461781</v>
      </c>
      <c r="S123" s="351">
        <f>IF(S$66=0,0,S$66/FBT_fec!S$66)</f>
        <v>0.64926048126230385</v>
      </c>
      <c r="T123" s="351">
        <f>IF(T$66=0,0,T$66/FBT_fec!T$66)</f>
        <v>0.64742870000564512</v>
      </c>
      <c r="U123" s="351">
        <f>IF(U$66=0,0,U$66/FBT_fec!U$66)</f>
        <v>0.64875678010311455</v>
      </c>
      <c r="V123" s="351">
        <f>IF(V$66=0,0,V$66/FBT_fec!V$66)</f>
        <v>0.64950878956083546</v>
      </c>
      <c r="W123" s="351">
        <f>IF(W$66=0,0,W$66/FBT_fec!W$66)</f>
        <v>0.6474089479856765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0.51544545049501289</v>
      </c>
      <c r="C124" s="339">
        <f>IF(C$80=0,0,C$80/FBT_fec!C$80)</f>
        <v>0.51544545049501289</v>
      </c>
      <c r="D124" s="339">
        <f>IF(D$80=0,0,D$80/FBT_fec!D$80)</f>
        <v>0.515445450495013</v>
      </c>
      <c r="E124" s="339">
        <f>IF(E$80=0,0,E$80/FBT_fec!E$80)</f>
        <v>0.51544545049501311</v>
      </c>
      <c r="F124" s="339">
        <f>IF(F$80=0,0,F$80/FBT_fec!F$80)</f>
        <v>0.515445450495013</v>
      </c>
      <c r="G124" s="339">
        <f>IF(G$80=0,0,G$80/FBT_fec!G$80)</f>
        <v>0.51544545049501289</v>
      </c>
      <c r="H124" s="339">
        <f>IF(H$80=0,0,H$80/FBT_fec!H$80)</f>
        <v>0.51544545049501289</v>
      </c>
      <c r="I124" s="339">
        <f>IF(I$80=0,0,I$80/FBT_fec!I$80)</f>
        <v>0.515445450495013</v>
      </c>
      <c r="J124" s="339">
        <f>IF(J$80=0,0,J$80/FBT_fec!J$80)</f>
        <v>0.51544545049501278</v>
      </c>
      <c r="K124" s="339">
        <f>IF(K$80=0,0,K$80/FBT_fec!K$80)</f>
        <v>0.51544545049501289</v>
      </c>
      <c r="L124" s="339">
        <f>IF(L$80=0,0,L$80/FBT_fec!L$80)</f>
        <v>0.515445450495013</v>
      </c>
      <c r="M124" s="339">
        <f>IF(M$80=0,0,M$80/FBT_fec!M$80)</f>
        <v>0.515445450495013</v>
      </c>
      <c r="N124" s="339">
        <f>IF(N$80=0,0,N$80/FBT_fec!N$80)</f>
        <v>0.51544545049501289</v>
      </c>
      <c r="O124" s="339">
        <f>IF(O$80=0,0,O$80/FBT_fec!O$80)</f>
        <v>0.51544545049501267</v>
      </c>
      <c r="P124" s="339">
        <f>IF(P$80=0,0,P$80/FBT_fec!P$80)</f>
        <v>0.51544545049501289</v>
      </c>
      <c r="Q124" s="339">
        <f>IF(Q$80=0,0,Q$80/FBT_fec!Q$80)</f>
        <v>0.51544545049501289</v>
      </c>
      <c r="R124" s="339">
        <f>IF(R$80=0,0,R$80/FBT_fec!R$80)</f>
        <v>0.515445450495013</v>
      </c>
      <c r="S124" s="339">
        <f>IF(S$80=0,0,S$80/FBT_fec!S$80)</f>
        <v>0.515445450495013</v>
      </c>
      <c r="T124" s="339">
        <f>IF(T$80=0,0,T$80/FBT_fec!T$80)</f>
        <v>0.51544545049501289</v>
      </c>
      <c r="U124" s="339">
        <f>IF(U$80=0,0,U$80/FBT_fec!U$80)</f>
        <v>0.51544545049501267</v>
      </c>
      <c r="V124" s="339">
        <f>IF(V$80=0,0,V$80/FBT_fec!V$80)</f>
        <v>0.51544545049501289</v>
      </c>
      <c r="W124" s="339">
        <f>IF(W$80=0,0,W$80/FBT_fec!W$80)</f>
        <v>0.51544545049501278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NL: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3812.2896351590562</v>
      </c>
      <c r="C5" s="225">
        <v>3628.9007459990171</v>
      </c>
      <c r="D5" s="225">
        <v>3745.9078228786639</v>
      </c>
      <c r="E5" s="225">
        <v>3581.2530583189241</v>
      </c>
      <c r="F5" s="225">
        <v>3509.246557078985</v>
      </c>
      <c r="G5" s="225">
        <v>3424.5715784382051</v>
      </c>
      <c r="H5" s="225">
        <v>3348.6078405580042</v>
      </c>
      <c r="I5" s="225">
        <v>3365.0013614389072</v>
      </c>
      <c r="J5" s="225">
        <v>3166.5856575588491</v>
      </c>
      <c r="K5" s="225">
        <v>2737.1242781985052</v>
      </c>
      <c r="L5" s="225">
        <v>2902.1085169190651</v>
      </c>
      <c r="M5" s="225">
        <v>3142.4730213582402</v>
      </c>
      <c r="N5" s="225">
        <v>3046.0897918787932</v>
      </c>
      <c r="O5" s="225">
        <v>2935.889943838748</v>
      </c>
      <c r="P5" s="225">
        <v>3147.3720572378879</v>
      </c>
      <c r="Q5" s="225">
        <v>3029.6246439585689</v>
      </c>
      <c r="R5" s="225">
        <v>3059.323694998172</v>
      </c>
      <c r="S5" s="225">
        <v>3047.7021188383701</v>
      </c>
      <c r="T5" s="225">
        <v>3111.7355449187762</v>
      </c>
      <c r="U5" s="225">
        <v>3202.2680968780078</v>
      </c>
      <c r="V5" s="225">
        <v>3126.7650563985098</v>
      </c>
      <c r="W5" s="225">
        <v>3192.1857500386918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93.517952936519464</v>
      </c>
      <c r="C10" s="262">
        <v>85.887926602618933</v>
      </c>
      <c r="D10" s="262">
        <v>89.248474151249283</v>
      </c>
      <c r="E10" s="262">
        <v>84.474960677711948</v>
      </c>
      <c r="F10" s="262">
        <v>83.120835691300329</v>
      </c>
      <c r="G10" s="262">
        <v>80.309836875828211</v>
      </c>
      <c r="H10" s="262">
        <v>74.376399766376139</v>
      </c>
      <c r="I10" s="262">
        <v>71.224860550266072</v>
      </c>
      <c r="J10" s="262">
        <v>68.373229251095154</v>
      </c>
      <c r="K10" s="262">
        <v>58.01875387769585</v>
      </c>
      <c r="L10" s="262">
        <v>62.421484272139509</v>
      </c>
      <c r="M10" s="262">
        <v>68.767599906855352</v>
      </c>
      <c r="N10" s="262">
        <v>64.711998793318102</v>
      </c>
      <c r="O10" s="262">
        <v>63.455161510546411</v>
      </c>
      <c r="P10" s="262">
        <v>69.654659405335991</v>
      </c>
      <c r="Q10" s="262">
        <v>66.557977175844229</v>
      </c>
      <c r="R10" s="262">
        <v>65.122772659949163</v>
      </c>
      <c r="S10" s="262">
        <v>64.812030215279151</v>
      </c>
      <c r="T10" s="262">
        <v>66.898768291804018</v>
      </c>
      <c r="U10" s="262">
        <v>65.58348340680547</v>
      </c>
      <c r="V10" s="262">
        <v>64.102582682078335</v>
      </c>
      <c r="W10" s="262">
        <v>66.931227063908736</v>
      </c>
      <c r="DA10" s="68" t="s">
        <v>2307</v>
      </c>
    </row>
    <row r="11" spans="1:105" ht="12" customHeight="1" x14ac:dyDescent="0.25">
      <c r="A11" s="37" t="s">
        <v>160</v>
      </c>
      <c r="B11" s="228">
        <v>0.9970961433447727</v>
      </c>
      <c r="C11" s="228">
        <v>1.047037601645515</v>
      </c>
      <c r="D11" s="228">
        <v>0.32347560992675939</v>
      </c>
      <c r="E11" s="228">
        <v>7.9889126447517111E-2</v>
      </c>
      <c r="F11" s="228">
        <v>7.9442543917489825E-2</v>
      </c>
      <c r="G11" s="228">
        <v>0.86554322498471559</v>
      </c>
      <c r="H11" s="228">
        <v>1.502134150512753</v>
      </c>
      <c r="I11" s="228">
        <v>1.0265530802118921</v>
      </c>
      <c r="J11" s="228">
        <v>0.22144825622669681</v>
      </c>
      <c r="K11" s="228">
        <v>7.2590567224549665E-2</v>
      </c>
      <c r="L11" s="228">
        <v>0</v>
      </c>
      <c r="M11" s="228">
        <v>0.1484377924206316</v>
      </c>
      <c r="N11" s="228">
        <v>0.65206186324538451</v>
      </c>
      <c r="O11" s="228">
        <v>7.3165980427027336E-2</v>
      </c>
      <c r="P11" s="228">
        <v>0.30093058545890122</v>
      </c>
      <c r="Q11" s="228">
        <v>0.69920468785083278</v>
      </c>
      <c r="R11" s="228">
        <v>0.37213495655410872</v>
      </c>
      <c r="S11" s="228">
        <v>2.3250118579213819E-2</v>
      </c>
      <c r="T11" s="228">
        <v>1.738313182643848E-2</v>
      </c>
      <c r="U11" s="228">
        <v>0.13185930493163089</v>
      </c>
      <c r="V11" s="228">
        <v>0.17141174592069389</v>
      </c>
      <c r="W11" s="228">
        <v>7.7134340504544832E-2</v>
      </c>
      <c r="DA11" s="69" t="s">
        <v>2308</v>
      </c>
    </row>
    <row r="12" spans="1:105" ht="12" customHeight="1" x14ac:dyDescent="0.25">
      <c r="A12" s="37" t="s">
        <v>162</v>
      </c>
      <c r="B12" s="228">
        <v>92.520856793174687</v>
      </c>
      <c r="C12" s="228">
        <v>84.840889000973419</v>
      </c>
      <c r="D12" s="228">
        <v>88.924998541322523</v>
      </c>
      <c r="E12" s="228">
        <v>84.395071551264436</v>
      </c>
      <c r="F12" s="228">
        <v>83.041393147382834</v>
      </c>
      <c r="G12" s="228">
        <v>79.444293650843491</v>
      </c>
      <c r="H12" s="228">
        <v>72.874265615863379</v>
      </c>
      <c r="I12" s="228">
        <v>70.198307470054175</v>
      </c>
      <c r="J12" s="228">
        <v>68.15178099486846</v>
      </c>
      <c r="K12" s="228">
        <v>57.946163310471299</v>
      </c>
      <c r="L12" s="228">
        <v>62.421484272139509</v>
      </c>
      <c r="M12" s="228">
        <v>68.619162114434715</v>
      </c>
      <c r="N12" s="228">
        <v>64.059936930072723</v>
      </c>
      <c r="O12" s="228">
        <v>63.381995530119383</v>
      </c>
      <c r="P12" s="228">
        <v>69.353728819877091</v>
      </c>
      <c r="Q12" s="228">
        <v>65.858772487993392</v>
      </c>
      <c r="R12" s="228">
        <v>64.750637703395057</v>
      </c>
      <c r="S12" s="228">
        <v>64.788780096699938</v>
      </c>
      <c r="T12" s="228">
        <v>66.881385159977583</v>
      </c>
      <c r="U12" s="228">
        <v>65.451624101873833</v>
      </c>
      <c r="V12" s="228">
        <v>63.931170936157642</v>
      </c>
      <c r="W12" s="228">
        <v>66.854092723404193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285.59714470705347</v>
      </c>
      <c r="C16" s="263">
        <f t="shared" si="0"/>
        <v>263.05583131420491</v>
      </c>
      <c r="D16" s="263">
        <f t="shared" si="0"/>
        <v>273.02399902233071</v>
      </c>
      <c r="E16" s="263">
        <f t="shared" si="0"/>
        <v>257.97475115545291</v>
      </c>
      <c r="F16" s="263">
        <f t="shared" si="0"/>
        <v>252.42347094389191</v>
      </c>
      <c r="G16" s="263">
        <f t="shared" si="0"/>
        <v>244.01330838481701</v>
      </c>
      <c r="H16" s="263">
        <f t="shared" si="0"/>
        <v>227.3033092186846</v>
      </c>
      <c r="I16" s="263">
        <f t="shared" si="0"/>
        <v>221.07337739413211</v>
      </c>
      <c r="J16" s="263">
        <f t="shared" si="0"/>
        <v>210.09352402084119</v>
      </c>
      <c r="K16" s="263">
        <f t="shared" si="0"/>
        <v>178.4459213416103</v>
      </c>
      <c r="L16" s="263">
        <f t="shared" si="0"/>
        <v>191.92954594884031</v>
      </c>
      <c r="M16" s="263">
        <f t="shared" si="0"/>
        <v>210.26528060573699</v>
      </c>
      <c r="N16" s="263">
        <f t="shared" si="0"/>
        <v>198.61544543363681</v>
      </c>
      <c r="O16" s="263">
        <f t="shared" si="0"/>
        <v>193.8333961708274</v>
      </c>
      <c r="P16" s="263">
        <f t="shared" si="0"/>
        <v>213.24754241742471</v>
      </c>
      <c r="Q16" s="263">
        <f t="shared" si="0"/>
        <v>202.65114548819841</v>
      </c>
      <c r="R16" s="263">
        <f t="shared" si="0"/>
        <v>198.59080456084891</v>
      </c>
      <c r="S16" s="263">
        <f t="shared" si="0"/>
        <v>198.58869749075711</v>
      </c>
      <c r="T16" s="263">
        <f t="shared" si="0"/>
        <v>204.14999736387739</v>
      </c>
      <c r="U16" s="263">
        <f t="shared" si="0"/>
        <v>199.99390432637969</v>
      </c>
      <c r="V16" s="263">
        <f t="shared" si="0"/>
        <v>194.66737492435109</v>
      </c>
      <c r="W16" s="263">
        <f t="shared" si="0"/>
        <v>203.31746124508851</v>
      </c>
      <c r="DA16" s="70"/>
    </row>
    <row r="17" spans="1:105" ht="12" customHeight="1" x14ac:dyDescent="0.25">
      <c r="A17" s="60" t="s">
        <v>2150</v>
      </c>
      <c r="B17" s="331">
        <v>285.59714470705347</v>
      </c>
      <c r="C17" s="331">
        <v>263.05583131420491</v>
      </c>
      <c r="D17" s="331">
        <v>273.02399902233071</v>
      </c>
      <c r="E17" s="331">
        <v>257.97475115545291</v>
      </c>
      <c r="F17" s="331">
        <v>252.42347094389191</v>
      </c>
      <c r="G17" s="331">
        <v>244.01330838481701</v>
      </c>
      <c r="H17" s="331">
        <v>227.3033092186846</v>
      </c>
      <c r="I17" s="331">
        <v>221.07337739413211</v>
      </c>
      <c r="J17" s="331">
        <v>210.09352402084119</v>
      </c>
      <c r="K17" s="331">
        <v>178.4459213416103</v>
      </c>
      <c r="L17" s="331">
        <v>191.92954594884031</v>
      </c>
      <c r="M17" s="331">
        <v>210.26528060573699</v>
      </c>
      <c r="N17" s="331">
        <v>198.61544543363681</v>
      </c>
      <c r="O17" s="331">
        <v>193.8333961708274</v>
      </c>
      <c r="P17" s="331">
        <v>213.24754241742471</v>
      </c>
      <c r="Q17" s="331">
        <v>202.65114548819841</v>
      </c>
      <c r="R17" s="331">
        <v>198.59080456084891</v>
      </c>
      <c r="S17" s="331">
        <v>198.58869749075711</v>
      </c>
      <c r="T17" s="331">
        <v>204.14999736387739</v>
      </c>
      <c r="U17" s="331">
        <v>199.99390432637969</v>
      </c>
      <c r="V17" s="331">
        <v>194.66737492435109</v>
      </c>
      <c r="W17" s="331">
        <v>203.31746124508851</v>
      </c>
      <c r="DA17" s="72" t="s">
        <v>2313</v>
      </c>
    </row>
    <row r="18" spans="1:105" ht="12" customHeight="1" x14ac:dyDescent="0.25">
      <c r="A18" s="59" t="s">
        <v>30</v>
      </c>
      <c r="B18" s="232">
        <v>8.1863109679904742</v>
      </c>
      <c r="C18" s="232">
        <v>7.915711435422069</v>
      </c>
      <c r="D18" s="232">
        <v>8.6213043196472636</v>
      </c>
      <c r="E18" s="232">
        <v>6.1158934353866909</v>
      </c>
      <c r="F18" s="232">
        <v>3.9269810086685051</v>
      </c>
      <c r="G18" s="232">
        <v>4.3212632156623743</v>
      </c>
      <c r="H18" s="232">
        <v>6.7799631909488358</v>
      </c>
      <c r="I18" s="232">
        <v>11.91273563592406</v>
      </c>
      <c r="J18" s="232">
        <v>7.8271268023915459</v>
      </c>
      <c r="K18" s="232">
        <v>7.104877516210335</v>
      </c>
      <c r="L18" s="232">
        <v>7.2020005266921832</v>
      </c>
      <c r="M18" s="232">
        <v>6.4764925678426151</v>
      </c>
      <c r="N18" s="232">
        <v>7.2888222039556023</v>
      </c>
      <c r="O18" s="232">
        <v>5.5901613004677442</v>
      </c>
      <c r="P18" s="232">
        <v>7.0427032110391261</v>
      </c>
      <c r="Q18" s="232">
        <v>4.9941678229696462</v>
      </c>
      <c r="R18" s="232">
        <v>5.30097494146648</v>
      </c>
      <c r="S18" s="232">
        <v>6.7762073779995573</v>
      </c>
      <c r="T18" s="232">
        <v>5.6338407811462758</v>
      </c>
      <c r="U18" s="232">
        <v>5.3369850847852529</v>
      </c>
      <c r="V18" s="232">
        <v>3.858824206832749</v>
      </c>
      <c r="W18" s="232">
        <v>4.2185076361825962</v>
      </c>
      <c r="DA18" s="71" t="s">
        <v>2314</v>
      </c>
    </row>
    <row r="19" spans="1:105" ht="12" customHeight="1" x14ac:dyDescent="0.25">
      <c r="A19" s="59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0.1987147719484994</v>
      </c>
      <c r="K19" s="232">
        <v>0</v>
      </c>
      <c r="L19" s="232">
        <v>0.59425970100245351</v>
      </c>
      <c r="M19" s="232">
        <v>0.20039343071833249</v>
      </c>
      <c r="N19" s="232">
        <v>0.19505106163439209</v>
      </c>
      <c r="O19" s="232">
        <v>0.19767827489782619</v>
      </c>
      <c r="P19" s="232">
        <v>0.2029868724204249</v>
      </c>
      <c r="Q19" s="232">
        <v>0.1015815971951321</v>
      </c>
      <c r="R19" s="232">
        <v>0.1319548319737148</v>
      </c>
      <c r="S19" s="232">
        <v>0.1728663553924758</v>
      </c>
      <c r="T19" s="232">
        <v>0.1034058427573825</v>
      </c>
      <c r="U19" s="232">
        <v>8.0805513138108881E-2</v>
      </c>
      <c r="V19" s="232">
        <v>7.7402488082635584E-2</v>
      </c>
      <c r="W19" s="232">
        <v>6.9111507106412784E-2</v>
      </c>
      <c r="DA19" s="71" t="s">
        <v>2315</v>
      </c>
    </row>
    <row r="20" spans="1:105" ht="12" customHeight="1" x14ac:dyDescent="0.25">
      <c r="A20" s="59" t="s">
        <v>160</v>
      </c>
      <c r="B20" s="232">
        <v>2.9470917162808372</v>
      </c>
      <c r="C20" s="232">
        <v>3.0896738206556189</v>
      </c>
      <c r="D20" s="232">
        <v>0.95566295356670627</v>
      </c>
      <c r="E20" s="232">
        <v>0.23613800285522499</v>
      </c>
      <c r="F20" s="232">
        <v>0.23589177497387681</v>
      </c>
      <c r="G20" s="232">
        <v>2.5704644905273071</v>
      </c>
      <c r="H20" s="232">
        <v>4.4492017582422054</v>
      </c>
      <c r="I20" s="232">
        <v>3.0114475530280989</v>
      </c>
      <c r="J20" s="232">
        <v>0.65374369222751694</v>
      </c>
      <c r="K20" s="232">
        <v>0.21437453803904691</v>
      </c>
      <c r="L20" s="232">
        <v>0</v>
      </c>
      <c r="M20" s="232">
        <v>0.43945421824932712</v>
      </c>
      <c r="N20" s="232">
        <v>1.925911908098642</v>
      </c>
      <c r="O20" s="232">
        <v>0.21682298469867289</v>
      </c>
      <c r="P20" s="232">
        <v>0.8899944175698502</v>
      </c>
      <c r="Q20" s="232">
        <v>2.0753584303810402</v>
      </c>
      <c r="R20" s="232">
        <v>1.103773601861755</v>
      </c>
      <c r="S20" s="232">
        <v>6.8747174900012031E-2</v>
      </c>
      <c r="T20" s="232">
        <v>5.1556031452103662E-2</v>
      </c>
      <c r="U20" s="232">
        <v>0.39120628822637188</v>
      </c>
      <c r="V20" s="232">
        <v>0.51001937443944301</v>
      </c>
      <c r="W20" s="232">
        <v>0.2293702997046092</v>
      </c>
      <c r="DA20" s="71" t="s">
        <v>2316</v>
      </c>
    </row>
    <row r="21" spans="1:105" ht="12" customHeight="1" x14ac:dyDescent="0.25">
      <c r="A21" s="59" t="s">
        <v>70</v>
      </c>
      <c r="B21" s="232">
        <v>1.0021982606089079</v>
      </c>
      <c r="C21" s="232">
        <v>1.6958520535810211</v>
      </c>
      <c r="D21" s="232">
        <v>0.73069659433686662</v>
      </c>
      <c r="E21" s="232">
        <v>2.1659471483982369</v>
      </c>
      <c r="F21" s="232">
        <v>1.6826229359810061</v>
      </c>
      <c r="G21" s="232">
        <v>1.190283535006043</v>
      </c>
      <c r="H21" s="232">
        <v>0.2263715535665512</v>
      </c>
      <c r="I21" s="232">
        <v>0.2187602779116373</v>
      </c>
      <c r="J21" s="232">
        <v>0.22112875600182619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2317</v>
      </c>
    </row>
    <row r="22" spans="1:105" ht="12" customHeight="1" x14ac:dyDescent="0.25">
      <c r="A22" s="59" t="s">
        <v>162</v>
      </c>
      <c r="B22" s="232">
        <v>273.46154376217328</v>
      </c>
      <c r="C22" s="232">
        <v>250.35459400454619</v>
      </c>
      <c r="D22" s="232">
        <v>262.71633515477981</v>
      </c>
      <c r="E22" s="232">
        <v>249.45677256881271</v>
      </c>
      <c r="F22" s="232">
        <v>246.5779752242685</v>
      </c>
      <c r="G22" s="232">
        <v>235.93129714362121</v>
      </c>
      <c r="H22" s="232">
        <v>215.84777271592711</v>
      </c>
      <c r="I22" s="232">
        <v>205.9304339272683</v>
      </c>
      <c r="J22" s="232">
        <v>201.1928099982718</v>
      </c>
      <c r="K22" s="232">
        <v>171.12666928736101</v>
      </c>
      <c r="L22" s="232">
        <v>184.13328572114571</v>
      </c>
      <c r="M22" s="232">
        <v>203.14894038892669</v>
      </c>
      <c r="N22" s="232">
        <v>189.20566025994819</v>
      </c>
      <c r="O22" s="232">
        <v>187.82873361076309</v>
      </c>
      <c r="P22" s="232">
        <v>205.11185791639531</v>
      </c>
      <c r="Q22" s="232">
        <v>195.4800376376526</v>
      </c>
      <c r="R22" s="232">
        <v>192.0541011855469</v>
      </c>
      <c r="S22" s="232">
        <v>191.57087658246499</v>
      </c>
      <c r="T22" s="232">
        <v>198.36119470852171</v>
      </c>
      <c r="U22" s="232">
        <v>194.18490744022989</v>
      </c>
      <c r="V22" s="232">
        <v>190.22112885499629</v>
      </c>
      <c r="W22" s="232">
        <v>198.8004718020949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237.99762058921129</v>
      </c>
      <c r="C25" s="263">
        <f t="shared" si="1"/>
        <v>219.21319276183749</v>
      </c>
      <c r="D25" s="263">
        <f t="shared" si="1"/>
        <v>227.51999918527551</v>
      </c>
      <c r="E25" s="263">
        <f t="shared" si="1"/>
        <v>214.9789592962108</v>
      </c>
      <c r="F25" s="263">
        <f t="shared" si="1"/>
        <v>210.35289245324319</v>
      </c>
      <c r="G25" s="263">
        <f t="shared" si="1"/>
        <v>203.34442365401429</v>
      </c>
      <c r="H25" s="263">
        <f t="shared" si="1"/>
        <v>189.4194243489039</v>
      </c>
      <c r="I25" s="263">
        <f t="shared" si="1"/>
        <v>184.2278144951101</v>
      </c>
      <c r="J25" s="263">
        <f t="shared" si="1"/>
        <v>175.0779366840344</v>
      </c>
      <c r="K25" s="263">
        <f t="shared" si="1"/>
        <v>148.70493445134201</v>
      </c>
      <c r="L25" s="263">
        <f t="shared" si="1"/>
        <v>159.94128829070019</v>
      </c>
      <c r="M25" s="263">
        <f t="shared" si="1"/>
        <v>175.22106717144749</v>
      </c>
      <c r="N25" s="263">
        <f t="shared" si="1"/>
        <v>165.51287119469731</v>
      </c>
      <c r="O25" s="263">
        <f t="shared" si="1"/>
        <v>161.52783014235621</v>
      </c>
      <c r="P25" s="263">
        <f t="shared" si="1"/>
        <v>177.70628534785391</v>
      </c>
      <c r="Q25" s="263">
        <f t="shared" si="1"/>
        <v>168.87595457349869</v>
      </c>
      <c r="R25" s="263">
        <f t="shared" si="1"/>
        <v>165.49233713404081</v>
      </c>
      <c r="S25" s="263">
        <f t="shared" si="1"/>
        <v>165.49058124229759</v>
      </c>
      <c r="T25" s="263">
        <f t="shared" si="1"/>
        <v>170.1249978032312</v>
      </c>
      <c r="U25" s="263">
        <f t="shared" si="1"/>
        <v>166.6615869386498</v>
      </c>
      <c r="V25" s="263">
        <f t="shared" si="1"/>
        <v>162.22281243695929</v>
      </c>
      <c r="W25" s="263">
        <f t="shared" si="1"/>
        <v>169.43121770424051</v>
      </c>
      <c r="DA25" s="70"/>
    </row>
    <row r="26" spans="1:105" ht="12" customHeight="1" x14ac:dyDescent="0.25">
      <c r="A26" s="60" t="s">
        <v>2162</v>
      </c>
      <c r="B26" s="331">
        <v>237.99762058921129</v>
      </c>
      <c r="C26" s="331">
        <v>219.21319276183749</v>
      </c>
      <c r="D26" s="331">
        <v>227.51999918527551</v>
      </c>
      <c r="E26" s="331">
        <v>214.9789592962108</v>
      </c>
      <c r="F26" s="331">
        <v>210.35289245324319</v>
      </c>
      <c r="G26" s="331">
        <v>203.34442365401429</v>
      </c>
      <c r="H26" s="331">
        <v>189.4194243489039</v>
      </c>
      <c r="I26" s="331">
        <v>184.2278144951101</v>
      </c>
      <c r="J26" s="331">
        <v>175.0779366840344</v>
      </c>
      <c r="K26" s="331">
        <v>148.70493445134201</v>
      </c>
      <c r="L26" s="331">
        <v>159.94128829070019</v>
      </c>
      <c r="M26" s="331">
        <v>175.22106717144749</v>
      </c>
      <c r="N26" s="331">
        <v>165.51287119469731</v>
      </c>
      <c r="O26" s="331">
        <v>161.52783014235621</v>
      </c>
      <c r="P26" s="331">
        <v>177.70628534785391</v>
      </c>
      <c r="Q26" s="331">
        <v>168.87595457349869</v>
      </c>
      <c r="R26" s="331">
        <v>165.49233713404081</v>
      </c>
      <c r="S26" s="331">
        <v>165.49058124229759</v>
      </c>
      <c r="T26" s="331">
        <v>170.1249978032312</v>
      </c>
      <c r="U26" s="331">
        <v>166.6615869386498</v>
      </c>
      <c r="V26" s="331">
        <v>162.22281243695929</v>
      </c>
      <c r="W26" s="331">
        <v>169.43121770424051</v>
      </c>
      <c r="DA26" s="72" t="s">
        <v>2321</v>
      </c>
    </row>
    <row r="27" spans="1:105" ht="12" customHeight="1" x14ac:dyDescent="0.25">
      <c r="A27" s="59" t="s">
        <v>30</v>
      </c>
      <c r="B27" s="232">
        <v>6.8219258066587312</v>
      </c>
      <c r="C27" s="232">
        <v>6.5964261961850568</v>
      </c>
      <c r="D27" s="232">
        <v>7.1844202663727188</v>
      </c>
      <c r="E27" s="232">
        <v>5.0965778628222429</v>
      </c>
      <c r="F27" s="232">
        <v>3.2724841738904198</v>
      </c>
      <c r="G27" s="232">
        <v>3.6010526797186468</v>
      </c>
      <c r="H27" s="232">
        <v>5.6499693257906971</v>
      </c>
      <c r="I27" s="232">
        <v>9.9272796966033869</v>
      </c>
      <c r="J27" s="232">
        <v>6.5226056686596214</v>
      </c>
      <c r="K27" s="232">
        <v>5.9207312635086131</v>
      </c>
      <c r="L27" s="232">
        <v>6.0016671055768187</v>
      </c>
      <c r="M27" s="232">
        <v>5.3970771398688466</v>
      </c>
      <c r="N27" s="232">
        <v>6.074018503296335</v>
      </c>
      <c r="O27" s="232">
        <v>4.6584677503897867</v>
      </c>
      <c r="P27" s="232">
        <v>5.8689193425326041</v>
      </c>
      <c r="Q27" s="232">
        <v>4.1618065191413729</v>
      </c>
      <c r="R27" s="232">
        <v>4.4174791178887336</v>
      </c>
      <c r="S27" s="232">
        <v>5.6468394816662979</v>
      </c>
      <c r="T27" s="232">
        <v>4.6948673176218971</v>
      </c>
      <c r="U27" s="232">
        <v>4.4474875706543777</v>
      </c>
      <c r="V27" s="232">
        <v>3.2156868390272919</v>
      </c>
      <c r="W27" s="232">
        <v>3.515423030152165</v>
      </c>
      <c r="DA27" s="71" t="s">
        <v>2322</v>
      </c>
    </row>
    <row r="28" spans="1:105" ht="12" customHeight="1" x14ac:dyDescent="0.25">
      <c r="A28" s="59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0.16559564329041621</v>
      </c>
      <c r="K28" s="232">
        <v>0</v>
      </c>
      <c r="L28" s="232">
        <v>0.49521641750204459</v>
      </c>
      <c r="M28" s="232">
        <v>0.16699452559861039</v>
      </c>
      <c r="N28" s="232">
        <v>0.16254255136199339</v>
      </c>
      <c r="O28" s="232">
        <v>0.1647318957481885</v>
      </c>
      <c r="P28" s="232">
        <v>0.1691557270170207</v>
      </c>
      <c r="Q28" s="232">
        <v>8.4651330995943436E-2</v>
      </c>
      <c r="R28" s="232">
        <v>0.1099623599780957</v>
      </c>
      <c r="S28" s="232">
        <v>0.1440552961603965</v>
      </c>
      <c r="T28" s="232">
        <v>8.6171535631152082E-2</v>
      </c>
      <c r="U28" s="232">
        <v>6.7337927615090734E-2</v>
      </c>
      <c r="V28" s="232">
        <v>6.4502073402196339E-2</v>
      </c>
      <c r="W28" s="232">
        <v>5.7592922588677348E-2</v>
      </c>
      <c r="DA28" s="71" t="s">
        <v>2323</v>
      </c>
    </row>
    <row r="29" spans="1:105" ht="12" customHeight="1" x14ac:dyDescent="0.25">
      <c r="A29" s="59" t="s">
        <v>160</v>
      </c>
      <c r="B29" s="232">
        <v>2.455909763567365</v>
      </c>
      <c r="C29" s="232">
        <v>2.5747281838796821</v>
      </c>
      <c r="D29" s="232">
        <v>0.7963857946389219</v>
      </c>
      <c r="E29" s="232">
        <v>0.1967816690460209</v>
      </c>
      <c r="F29" s="232">
        <v>0.19657647914489729</v>
      </c>
      <c r="G29" s="232">
        <v>2.1420537421060901</v>
      </c>
      <c r="H29" s="232">
        <v>3.7076681318685032</v>
      </c>
      <c r="I29" s="232">
        <v>2.509539627523417</v>
      </c>
      <c r="J29" s="232">
        <v>0.54478641018959761</v>
      </c>
      <c r="K29" s="232">
        <v>0.17864544836587251</v>
      </c>
      <c r="L29" s="232">
        <v>0</v>
      </c>
      <c r="M29" s="232">
        <v>0.36621184854110589</v>
      </c>
      <c r="N29" s="232">
        <v>1.604926590082201</v>
      </c>
      <c r="O29" s="232">
        <v>0.18068582058222751</v>
      </c>
      <c r="P29" s="232">
        <v>0.7416620146415418</v>
      </c>
      <c r="Q29" s="232">
        <v>1.729465358650867</v>
      </c>
      <c r="R29" s="232">
        <v>0.9198113348847955</v>
      </c>
      <c r="S29" s="232">
        <v>5.7289312416676702E-2</v>
      </c>
      <c r="T29" s="232">
        <v>4.2963359543419732E-2</v>
      </c>
      <c r="U29" s="232">
        <v>0.32600524018864319</v>
      </c>
      <c r="V29" s="232">
        <v>0.42501614536620258</v>
      </c>
      <c r="W29" s="232">
        <v>0.19114191642050779</v>
      </c>
      <c r="DA29" s="71" t="s">
        <v>2324</v>
      </c>
    </row>
    <row r="30" spans="1:105" ht="12" customHeight="1" x14ac:dyDescent="0.25">
      <c r="A30" s="59" t="s">
        <v>70</v>
      </c>
      <c r="B30" s="232">
        <v>0.83516521717409042</v>
      </c>
      <c r="C30" s="232">
        <v>1.4132100446508511</v>
      </c>
      <c r="D30" s="232">
        <v>0.60891382861405552</v>
      </c>
      <c r="E30" s="232">
        <v>1.8049559569985321</v>
      </c>
      <c r="F30" s="232">
        <v>1.4021857799841719</v>
      </c>
      <c r="G30" s="232">
        <v>0.99190294583836958</v>
      </c>
      <c r="H30" s="232">
        <v>0.18864296130545929</v>
      </c>
      <c r="I30" s="232">
        <v>0.1823002315930311</v>
      </c>
      <c r="J30" s="232">
        <v>0.18427396333485521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2325</v>
      </c>
    </row>
    <row r="31" spans="1:105" ht="12" customHeight="1" x14ac:dyDescent="0.25">
      <c r="A31" s="59" t="s">
        <v>162</v>
      </c>
      <c r="B31" s="232">
        <v>227.88461980181111</v>
      </c>
      <c r="C31" s="232">
        <v>208.62882833712189</v>
      </c>
      <c r="D31" s="232">
        <v>218.9302792956498</v>
      </c>
      <c r="E31" s="232">
        <v>207.880643807344</v>
      </c>
      <c r="F31" s="232">
        <v>205.48164602022371</v>
      </c>
      <c r="G31" s="232">
        <v>196.60941428635121</v>
      </c>
      <c r="H31" s="232">
        <v>179.8731439299392</v>
      </c>
      <c r="I31" s="232">
        <v>171.60869493939029</v>
      </c>
      <c r="J31" s="232">
        <v>167.6606749985599</v>
      </c>
      <c r="K31" s="232">
        <v>142.60555773946751</v>
      </c>
      <c r="L31" s="232">
        <v>153.44440476762139</v>
      </c>
      <c r="M31" s="232">
        <v>169.29078365743891</v>
      </c>
      <c r="N31" s="232">
        <v>157.6713835499568</v>
      </c>
      <c r="O31" s="232">
        <v>156.52394467563599</v>
      </c>
      <c r="P31" s="232">
        <v>170.92654826366271</v>
      </c>
      <c r="Q31" s="232">
        <v>162.9000313647106</v>
      </c>
      <c r="R31" s="232">
        <v>160.0450843212891</v>
      </c>
      <c r="S31" s="232">
        <v>159.6423971520542</v>
      </c>
      <c r="T31" s="232">
        <v>165.3009955904347</v>
      </c>
      <c r="U31" s="232">
        <v>161.82075620019171</v>
      </c>
      <c r="V31" s="232">
        <v>158.51760737916359</v>
      </c>
      <c r="W31" s="232">
        <v>165.66705983507919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2612.966244977335</v>
      </c>
      <c r="C34" s="263">
        <v>2502.2130948112908</v>
      </c>
      <c r="D34" s="263">
        <v>2583.7255181347332</v>
      </c>
      <c r="E34" s="263">
        <v>2476.531674652992</v>
      </c>
      <c r="F34" s="263">
        <v>2426.310270084673</v>
      </c>
      <c r="G34" s="263">
        <v>2371.5572902202721</v>
      </c>
      <c r="H34" s="263">
        <v>2346.0114386327891</v>
      </c>
      <c r="I34" s="263">
        <v>2375.689277244564</v>
      </c>
      <c r="J34" s="263">
        <v>2228.072118044417</v>
      </c>
      <c r="K34" s="263">
        <v>1932.3833185424969</v>
      </c>
      <c r="L34" s="263">
        <v>2042.4447391422159</v>
      </c>
      <c r="M34" s="263">
        <v>2211.4015542952611</v>
      </c>
      <c r="N34" s="263">
        <v>2158.0291814269071</v>
      </c>
      <c r="O34" s="263">
        <v>2071.2351221721078</v>
      </c>
      <c r="P34" s="263">
        <v>2208.636661527391</v>
      </c>
      <c r="Q34" s="263">
        <v>2128.8891633414059</v>
      </c>
      <c r="R34" s="263">
        <v>2163.790499688163</v>
      </c>
      <c r="S34" s="263">
        <v>2151.4359097265069</v>
      </c>
      <c r="T34" s="263">
        <v>2196.4299934836699</v>
      </c>
      <c r="U34" s="263">
        <v>2294.690764280766</v>
      </c>
      <c r="V34" s="263">
        <v>2240.0454566928252</v>
      </c>
      <c r="W34" s="263">
        <v>2278.1888885856001</v>
      </c>
      <c r="DA34" s="70" t="s">
        <v>2329</v>
      </c>
    </row>
    <row r="35" spans="1:105" ht="12" customHeight="1" x14ac:dyDescent="0.25">
      <c r="A35" s="64" t="s">
        <v>30</v>
      </c>
      <c r="B35" s="231">
        <v>74.89764735634121</v>
      </c>
      <c r="C35" s="231">
        <v>75.295030372478294</v>
      </c>
      <c r="D35" s="231">
        <v>81.586542025765141</v>
      </c>
      <c r="E35" s="231">
        <v>58.711962095897093</v>
      </c>
      <c r="F35" s="231">
        <v>37.746388305855064</v>
      </c>
      <c r="G35" s="231">
        <v>41.998214564195692</v>
      </c>
      <c r="H35" s="231">
        <v>69.976417211649419</v>
      </c>
      <c r="I35" s="231">
        <v>128.01613042016689</v>
      </c>
      <c r="J35" s="231">
        <v>83.007808422865821</v>
      </c>
      <c r="K35" s="231">
        <v>76.824794913935747</v>
      </c>
      <c r="L35" s="231">
        <v>76.641082092503083</v>
      </c>
      <c r="M35" s="231">
        <v>68.114553623162919</v>
      </c>
      <c r="N35" s="231">
        <v>79.195708974326692</v>
      </c>
      <c r="O35" s="231">
        <v>59.734486692539853</v>
      </c>
      <c r="P35" s="231">
        <v>72.942329519135839</v>
      </c>
      <c r="Q35" s="231">
        <v>52.46469114504751</v>
      </c>
      <c r="R35" s="231">
        <v>57.757957337423839</v>
      </c>
      <c r="S35" s="231">
        <v>73.410904391779283</v>
      </c>
      <c r="T35" s="231">
        <v>60.608433294274583</v>
      </c>
      <c r="U35" s="231">
        <v>61.232493363662783</v>
      </c>
      <c r="V35" s="231">
        <v>44.403368811497977</v>
      </c>
      <c r="W35" s="231">
        <v>47.268442939685393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2.1073988114840021</v>
      </c>
      <c r="K37" s="231">
        <v>0</v>
      </c>
      <c r="L37" s="231">
        <v>6.3238965840111776</v>
      </c>
      <c r="M37" s="231">
        <v>2.1075773560163751</v>
      </c>
      <c r="N37" s="231">
        <v>2.1193008527423909</v>
      </c>
      <c r="O37" s="231">
        <v>2.1123201365048998</v>
      </c>
      <c r="P37" s="231">
        <v>2.102365369158413</v>
      </c>
      <c r="Q37" s="231">
        <v>1.0671341676488191</v>
      </c>
      <c r="R37" s="231">
        <v>1.4377433660337819</v>
      </c>
      <c r="S37" s="231">
        <v>1.872769645373332</v>
      </c>
      <c r="T37" s="231">
        <v>1.1124322405369611</v>
      </c>
      <c r="U37" s="231">
        <v>0.92710078225292869</v>
      </c>
      <c r="V37" s="231">
        <v>0.89066799652990969</v>
      </c>
      <c r="W37" s="231">
        <v>0.77439549999044544</v>
      </c>
      <c r="DA37" s="73" t="s">
        <v>2332</v>
      </c>
    </row>
    <row r="38" spans="1:105" ht="12" customHeight="1" x14ac:dyDescent="0.25">
      <c r="A38" s="64" t="s">
        <v>160</v>
      </c>
      <c r="B38" s="231">
        <v>26.963333906552059</v>
      </c>
      <c r="C38" s="231">
        <v>29.389283081529051</v>
      </c>
      <c r="D38" s="231">
        <v>9.0437865122045675</v>
      </c>
      <c r="E38" s="231">
        <v>2.266901086408518</v>
      </c>
      <c r="F38" s="231">
        <v>2.267406569236345</v>
      </c>
      <c r="G38" s="231">
        <v>24.98225954196225</v>
      </c>
      <c r="H38" s="231">
        <v>45.920485071245622</v>
      </c>
      <c r="I38" s="231">
        <v>32.361488954676467</v>
      </c>
      <c r="J38" s="231">
        <v>6.9330461269003587</v>
      </c>
      <c r="K38" s="231">
        <v>2.318024467282306</v>
      </c>
      <c r="L38" s="231">
        <v>0</v>
      </c>
      <c r="M38" s="231">
        <v>4.6218269534492773</v>
      </c>
      <c r="N38" s="231">
        <v>20.925734599644429</v>
      </c>
      <c r="O38" s="231">
        <v>2.3168937348974068</v>
      </c>
      <c r="P38" s="231">
        <v>9.217805171005196</v>
      </c>
      <c r="Q38" s="231">
        <v>21.80203848265305</v>
      </c>
      <c r="R38" s="231">
        <v>12.026411992219179</v>
      </c>
      <c r="S38" s="231">
        <v>0.74478126218144214</v>
      </c>
      <c r="T38" s="231">
        <v>0.55463588954080778</v>
      </c>
      <c r="U38" s="231">
        <v>4.4884023595895721</v>
      </c>
      <c r="V38" s="231">
        <v>5.8687769046706464</v>
      </c>
      <c r="W38" s="231">
        <v>2.5700977356667671</v>
      </c>
      <c r="DA38" s="73" t="s">
        <v>2333</v>
      </c>
    </row>
    <row r="39" spans="1:105" ht="12" customHeight="1" x14ac:dyDescent="0.25">
      <c r="A39" s="64" t="s">
        <v>70</v>
      </c>
      <c r="B39" s="231">
        <v>9.1692451212429837</v>
      </c>
      <c r="C39" s="231">
        <v>16.131112525175599</v>
      </c>
      <c r="D39" s="231">
        <v>6.9148479385062851</v>
      </c>
      <c r="E39" s="231">
        <v>20.792874863169249</v>
      </c>
      <c r="F39" s="231">
        <v>16.173477430544509</v>
      </c>
      <c r="G39" s="231">
        <v>11.568326389891199</v>
      </c>
      <c r="H39" s="231">
        <v>2.3363947312235149</v>
      </c>
      <c r="I39" s="231">
        <v>2.350832346471003</v>
      </c>
      <c r="J39" s="231">
        <v>2.345102344499876</v>
      </c>
      <c r="K39" s="231">
        <v>0</v>
      </c>
      <c r="L39" s="231">
        <v>0</v>
      </c>
      <c r="M39" s="231">
        <v>0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2.8537412881101281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0.19975235544910819</v>
      </c>
      <c r="U40" s="231">
        <v>0.11335308479407891</v>
      </c>
      <c r="V40" s="231">
        <v>1.4094542007698651E-2</v>
      </c>
      <c r="W40" s="231">
        <v>1.360852331777907E-2</v>
      </c>
      <c r="DA40" s="73" t="s">
        <v>2335</v>
      </c>
    </row>
    <row r="41" spans="1:105" ht="12" customHeight="1" x14ac:dyDescent="0.25">
      <c r="A41" s="64" t="s">
        <v>162</v>
      </c>
      <c r="B41" s="231">
        <v>2501.9360185931992</v>
      </c>
      <c r="C41" s="231">
        <v>2381.397668832109</v>
      </c>
      <c r="D41" s="231">
        <v>2486.180341658257</v>
      </c>
      <c r="E41" s="231">
        <v>2394.759936607516</v>
      </c>
      <c r="F41" s="231">
        <v>2370.1229977790381</v>
      </c>
      <c r="G41" s="231">
        <v>2293.0084897242218</v>
      </c>
      <c r="H41" s="231">
        <v>2227.7781416186699</v>
      </c>
      <c r="I41" s="231">
        <v>2212.9608255232488</v>
      </c>
      <c r="J41" s="231">
        <v>2133.6787623386658</v>
      </c>
      <c r="K41" s="231">
        <v>1850.386757873169</v>
      </c>
      <c r="L41" s="231">
        <v>1959.4797604657019</v>
      </c>
      <c r="M41" s="231">
        <v>2136.557596362632</v>
      </c>
      <c r="N41" s="231">
        <v>2055.788437000193</v>
      </c>
      <c r="O41" s="231">
        <v>2007.071421608166</v>
      </c>
      <c r="P41" s="231">
        <v>2124.3741614680912</v>
      </c>
      <c r="Q41" s="231">
        <v>2053.5552995460571</v>
      </c>
      <c r="R41" s="231">
        <v>2092.568386992486</v>
      </c>
      <c r="S41" s="231">
        <v>2075.407454427173</v>
      </c>
      <c r="T41" s="231">
        <v>2133.9547397038682</v>
      </c>
      <c r="U41" s="231">
        <v>2227.9294146904672</v>
      </c>
      <c r="V41" s="231">
        <v>2188.868548438119</v>
      </c>
      <c r="W41" s="231">
        <v>2227.5623438869402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445.20721864376122</v>
      </c>
      <c r="C45" s="263">
        <f t="shared" si="2"/>
        <v>427.187373149103</v>
      </c>
      <c r="D45" s="263">
        <f t="shared" si="2"/>
        <v>437.804573906001</v>
      </c>
      <c r="E45" s="263">
        <f t="shared" si="2"/>
        <v>418.50594462716191</v>
      </c>
      <c r="F45" s="263">
        <f t="shared" si="2"/>
        <v>410.34034807620787</v>
      </c>
      <c r="G45" s="263">
        <f t="shared" si="2"/>
        <v>401.5788728329797</v>
      </c>
      <c r="H45" s="263">
        <f t="shared" si="2"/>
        <v>391.82172067112742</v>
      </c>
      <c r="I45" s="263">
        <f t="shared" si="2"/>
        <v>393.65424136342563</v>
      </c>
      <c r="J45" s="263">
        <f t="shared" si="2"/>
        <v>371.4886534469041</v>
      </c>
      <c r="K45" s="263">
        <f t="shared" si="2"/>
        <v>321.45447712972469</v>
      </c>
      <c r="L45" s="263">
        <f t="shared" si="2"/>
        <v>341.07996679143071</v>
      </c>
      <c r="M45" s="263">
        <f t="shared" si="2"/>
        <v>365.25888024119769</v>
      </c>
      <c r="N45" s="263">
        <f t="shared" si="2"/>
        <v>352.34464085921081</v>
      </c>
      <c r="O45" s="263">
        <f t="shared" si="2"/>
        <v>341.506476812725</v>
      </c>
      <c r="P45" s="263">
        <f t="shared" si="2"/>
        <v>366.26158501074656</v>
      </c>
      <c r="Q45" s="263">
        <f t="shared" si="2"/>
        <v>354.1545852181697</v>
      </c>
      <c r="R45" s="263">
        <f t="shared" si="2"/>
        <v>357.1432669029881</v>
      </c>
      <c r="S45" s="263">
        <f t="shared" si="2"/>
        <v>357.86781392547721</v>
      </c>
      <c r="T45" s="263">
        <f t="shared" si="2"/>
        <v>361.32589512778554</v>
      </c>
      <c r="U45" s="263">
        <f t="shared" si="2"/>
        <v>363.77574341673289</v>
      </c>
      <c r="V45" s="263">
        <f t="shared" si="2"/>
        <v>356.52550786206461</v>
      </c>
      <c r="W45" s="263">
        <f t="shared" si="2"/>
        <v>363.39935353568228</v>
      </c>
      <c r="DA45" s="70"/>
    </row>
    <row r="46" spans="1:105" ht="12" customHeight="1" x14ac:dyDescent="0.25">
      <c r="A46" s="165" t="s">
        <v>2186</v>
      </c>
      <c r="B46" s="348">
        <v>256.36599135365321</v>
      </c>
      <c r="C46" s="348">
        <v>246.350367438131</v>
      </c>
      <c r="D46" s="348">
        <v>251.07659808036419</v>
      </c>
      <c r="E46" s="348">
        <v>239.52495634870311</v>
      </c>
      <c r="F46" s="348">
        <v>234.98890215909569</v>
      </c>
      <c r="G46" s="348">
        <v>230.18446996426479</v>
      </c>
      <c r="H46" s="348">
        <v>222.27353758241301</v>
      </c>
      <c r="I46" s="348">
        <v>221.9612163818862</v>
      </c>
      <c r="J46" s="348">
        <v>210.46404240527639</v>
      </c>
      <c r="K46" s="348">
        <v>181.7995396922677</v>
      </c>
      <c r="L46" s="348">
        <v>193.47079964155591</v>
      </c>
      <c r="M46" s="348">
        <v>205.43906460175319</v>
      </c>
      <c r="N46" s="348">
        <v>196.38209066099401</v>
      </c>
      <c r="O46" s="348">
        <v>191.8166049174414</v>
      </c>
      <c r="P46" s="348">
        <v>206.64159045380319</v>
      </c>
      <c r="Q46" s="348">
        <v>200.2980081794222</v>
      </c>
      <c r="R46" s="348">
        <v>200.76434147858691</v>
      </c>
      <c r="S46" s="348">
        <v>202.38176491519329</v>
      </c>
      <c r="T46" s="348">
        <v>202.58808654585431</v>
      </c>
      <c r="U46" s="348">
        <v>197.9365478239807</v>
      </c>
      <c r="V46" s="348">
        <v>194.63557375341611</v>
      </c>
      <c r="W46" s="348">
        <v>198.75276212021481</v>
      </c>
      <c r="DA46" s="167" t="s">
        <v>2340</v>
      </c>
    </row>
    <row r="47" spans="1:105" ht="12" customHeight="1" x14ac:dyDescent="0.25">
      <c r="A47" s="59" t="s">
        <v>30</v>
      </c>
      <c r="B47" s="232">
        <v>7.3484338542349956</v>
      </c>
      <c r="C47" s="232">
        <v>7.4130210720219134</v>
      </c>
      <c r="D47" s="232">
        <v>7.9282691900485291</v>
      </c>
      <c r="E47" s="232">
        <v>5.6784979986726576</v>
      </c>
      <c r="F47" s="232">
        <v>3.6557494141729299</v>
      </c>
      <c r="G47" s="232">
        <v>4.0763665287659752</v>
      </c>
      <c r="H47" s="232">
        <v>6.6299360458535102</v>
      </c>
      <c r="I47" s="232">
        <v>11.960577629713869</v>
      </c>
      <c r="J47" s="232">
        <v>7.8409306280501792</v>
      </c>
      <c r="K47" s="232">
        <v>7.2384028298650076</v>
      </c>
      <c r="L47" s="232">
        <v>7.2598348213122623</v>
      </c>
      <c r="M47" s="232">
        <v>6.3278377257756926</v>
      </c>
      <c r="N47" s="232">
        <v>7.2068621840759368</v>
      </c>
      <c r="O47" s="232">
        <v>5.5319969766797819</v>
      </c>
      <c r="P47" s="232">
        <v>6.8245353551343744</v>
      </c>
      <c r="Q47" s="232">
        <v>4.9361767240187433</v>
      </c>
      <c r="R47" s="232">
        <v>5.3589930594793449</v>
      </c>
      <c r="S47" s="232">
        <v>6.9056337340383269</v>
      </c>
      <c r="T47" s="232">
        <v>5.5907373915958596</v>
      </c>
      <c r="U47" s="232">
        <v>5.2820830066225533</v>
      </c>
      <c r="V47" s="232">
        <v>3.8581938231936981</v>
      </c>
      <c r="W47" s="232">
        <v>4.123797531122098</v>
      </c>
      <c r="DA47" s="71" t="s">
        <v>2341</v>
      </c>
    </row>
    <row r="48" spans="1:105" ht="12" customHeight="1" x14ac:dyDescent="0.25">
      <c r="A48" s="59" t="s">
        <v>33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0.19906522290413409</v>
      </c>
      <c r="K48" s="232">
        <v>0</v>
      </c>
      <c r="L48" s="232">
        <v>0.59903179043805443</v>
      </c>
      <c r="M48" s="232">
        <v>0.19579380314482231</v>
      </c>
      <c r="N48" s="232">
        <v>0.19285778699525649</v>
      </c>
      <c r="O48" s="232">
        <v>0.1956214785785427</v>
      </c>
      <c r="P48" s="232">
        <v>0.19669877402897759</v>
      </c>
      <c r="Q48" s="232">
        <v>0.10040205564519861</v>
      </c>
      <c r="R48" s="232">
        <v>0.13339905140473529</v>
      </c>
      <c r="S48" s="232">
        <v>0.17616812306457991</v>
      </c>
      <c r="T48" s="232">
        <v>0.10261470532639989</v>
      </c>
      <c r="U48" s="232">
        <v>7.997425906341929E-2</v>
      </c>
      <c r="V48" s="232">
        <v>7.7389843489491683E-2</v>
      </c>
      <c r="W48" s="232">
        <v>6.755987826904962E-2</v>
      </c>
      <c r="DA48" s="71" t="s">
        <v>2342</v>
      </c>
    </row>
    <row r="49" spans="1:105" ht="12" customHeight="1" x14ac:dyDescent="0.25">
      <c r="A49" s="59" t="s">
        <v>160</v>
      </c>
      <c r="B49" s="232">
        <v>2.64545393207433</v>
      </c>
      <c r="C49" s="232">
        <v>2.89346287128433</v>
      </c>
      <c r="D49" s="232">
        <v>0.8788407032062282</v>
      </c>
      <c r="E49" s="232">
        <v>0.21924992493581141</v>
      </c>
      <c r="F49" s="232">
        <v>0.21959902944917931</v>
      </c>
      <c r="G49" s="232">
        <v>2.4247899027740392</v>
      </c>
      <c r="H49" s="232">
        <v>4.3507497432470066</v>
      </c>
      <c r="I49" s="232">
        <v>3.0235416395195189</v>
      </c>
      <c r="J49" s="232">
        <v>0.65489662665425707</v>
      </c>
      <c r="K49" s="232">
        <v>0.21840337982638669</v>
      </c>
      <c r="L49" s="232">
        <v>0</v>
      </c>
      <c r="M49" s="232">
        <v>0.42936743180972492</v>
      </c>
      <c r="N49" s="232">
        <v>1.9042557647798239</v>
      </c>
      <c r="O49" s="232">
        <v>0.21456699214160119</v>
      </c>
      <c r="P49" s="232">
        <v>0.8624242974000742</v>
      </c>
      <c r="Q49" s="232">
        <v>2.051259857733704</v>
      </c>
      <c r="R49" s="232">
        <v>1.115854184735551</v>
      </c>
      <c r="S49" s="232">
        <v>7.006025400738361E-2</v>
      </c>
      <c r="T49" s="232">
        <v>5.1161586562075791E-2</v>
      </c>
      <c r="U49" s="232">
        <v>0.38718191156562898</v>
      </c>
      <c r="V49" s="232">
        <v>0.5099360568660023</v>
      </c>
      <c r="W49" s="232">
        <v>0.22422068589415761</v>
      </c>
      <c r="DA49" s="71" t="s">
        <v>2343</v>
      </c>
    </row>
    <row r="50" spans="1:105" ht="12" customHeight="1" x14ac:dyDescent="0.25">
      <c r="A50" s="59" t="s">
        <v>70</v>
      </c>
      <c r="B50" s="232">
        <v>0.89962226645315702</v>
      </c>
      <c r="C50" s="232">
        <v>1.5881563029157371</v>
      </c>
      <c r="D50" s="232">
        <v>0.67195856698298195</v>
      </c>
      <c r="E50" s="232">
        <v>2.0110433050134562</v>
      </c>
      <c r="F50" s="232">
        <v>1.566406305227374</v>
      </c>
      <c r="G50" s="232">
        <v>1.1228272196550619</v>
      </c>
      <c r="H50" s="232">
        <v>0.2213623998357872</v>
      </c>
      <c r="I50" s="232">
        <v>0.21963882740498311</v>
      </c>
      <c r="J50" s="232">
        <v>0.22151873598720551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1" t="s">
        <v>2344</v>
      </c>
    </row>
    <row r="51" spans="1:105" ht="12" customHeight="1" x14ac:dyDescent="0.25">
      <c r="A51" s="59" t="s">
        <v>162</v>
      </c>
      <c r="B51" s="232">
        <v>245.47248130089071</v>
      </c>
      <c r="C51" s="232">
        <v>234.45572719190909</v>
      </c>
      <c r="D51" s="232">
        <v>241.59752962012649</v>
      </c>
      <c r="E51" s="232">
        <v>231.61616512008109</v>
      </c>
      <c r="F51" s="232">
        <v>229.5471474102462</v>
      </c>
      <c r="G51" s="232">
        <v>222.5604863130697</v>
      </c>
      <c r="H51" s="232">
        <v>211.0714893934767</v>
      </c>
      <c r="I51" s="232">
        <v>206.75745828524779</v>
      </c>
      <c r="J51" s="232">
        <v>201.54763119168061</v>
      </c>
      <c r="K51" s="232">
        <v>174.34273348257631</v>
      </c>
      <c r="L51" s="232">
        <v>185.61193302980561</v>
      </c>
      <c r="M51" s="232">
        <v>198.486065641023</v>
      </c>
      <c r="N51" s="232">
        <v>187.07811492514301</v>
      </c>
      <c r="O51" s="232">
        <v>185.8744194700414</v>
      </c>
      <c r="P51" s="232">
        <v>198.7579320272398</v>
      </c>
      <c r="Q51" s="232">
        <v>193.21016954202449</v>
      </c>
      <c r="R51" s="232">
        <v>194.15609518296719</v>
      </c>
      <c r="S51" s="232">
        <v>195.229902804083</v>
      </c>
      <c r="T51" s="232">
        <v>196.84357286236991</v>
      </c>
      <c r="U51" s="232">
        <v>192.18730864672909</v>
      </c>
      <c r="V51" s="232">
        <v>190.1900540298669</v>
      </c>
      <c r="W51" s="232">
        <v>194.33718402492951</v>
      </c>
      <c r="DA51" s="71" t="s">
        <v>2345</v>
      </c>
    </row>
    <row r="52" spans="1:105" ht="12" customHeight="1" x14ac:dyDescent="0.25">
      <c r="A52" s="165" t="s">
        <v>2193</v>
      </c>
      <c r="B52" s="348">
        <v>188.84122729010801</v>
      </c>
      <c r="C52" s="348">
        <v>180.83700571097199</v>
      </c>
      <c r="D52" s="348">
        <v>186.7279758256368</v>
      </c>
      <c r="E52" s="348">
        <v>178.9809882784588</v>
      </c>
      <c r="F52" s="348">
        <v>175.35144591711219</v>
      </c>
      <c r="G52" s="348">
        <v>171.39440286871491</v>
      </c>
      <c r="H52" s="348">
        <v>169.54818308871441</v>
      </c>
      <c r="I52" s="348">
        <v>171.69302498153939</v>
      </c>
      <c r="J52" s="348">
        <v>161.02461104162771</v>
      </c>
      <c r="K52" s="348">
        <v>139.65493743745699</v>
      </c>
      <c r="L52" s="348">
        <v>147.60916714987479</v>
      </c>
      <c r="M52" s="348">
        <v>159.8198156394445</v>
      </c>
      <c r="N52" s="348">
        <v>155.9625501982168</v>
      </c>
      <c r="O52" s="348">
        <v>149.6898718952836</v>
      </c>
      <c r="P52" s="348">
        <v>159.6199945569434</v>
      </c>
      <c r="Q52" s="348">
        <v>153.8565770387475</v>
      </c>
      <c r="R52" s="348">
        <v>156.37892542440119</v>
      </c>
      <c r="S52" s="348">
        <v>155.48604901028389</v>
      </c>
      <c r="T52" s="348">
        <v>158.7378085819312</v>
      </c>
      <c r="U52" s="348">
        <v>165.83919559275219</v>
      </c>
      <c r="V52" s="348">
        <v>161.8899341086485</v>
      </c>
      <c r="W52" s="348">
        <v>164.6465914154675</v>
      </c>
      <c r="DA52" s="167" t="s">
        <v>2346</v>
      </c>
    </row>
    <row r="53" spans="1:105" ht="12" customHeight="1" x14ac:dyDescent="0.25">
      <c r="A53" s="64" t="s">
        <v>30</v>
      </c>
      <c r="B53" s="231">
        <v>5.4129147956275521</v>
      </c>
      <c r="C53" s="231">
        <v>5.4416339942072556</v>
      </c>
      <c r="D53" s="231">
        <v>5.8963267344600121</v>
      </c>
      <c r="E53" s="231">
        <v>4.2431619620465764</v>
      </c>
      <c r="F53" s="231">
        <v>2.7279626390690241</v>
      </c>
      <c r="G53" s="231">
        <v>3.0352456322545369</v>
      </c>
      <c r="H53" s="231">
        <v>5.0572534310435122</v>
      </c>
      <c r="I53" s="231">
        <v>9.2518314111189426</v>
      </c>
      <c r="J53" s="231">
        <v>5.9990428301044174</v>
      </c>
      <c r="K53" s="231">
        <v>5.552191340299653</v>
      </c>
      <c r="L53" s="231">
        <v>5.5389142630565162</v>
      </c>
      <c r="M53" s="231">
        <v>4.9226950127048132</v>
      </c>
      <c r="N53" s="231">
        <v>5.7235392564176744</v>
      </c>
      <c r="O53" s="231">
        <v>4.3170606586468523</v>
      </c>
      <c r="P53" s="231">
        <v>5.2716023615959724</v>
      </c>
      <c r="Q53" s="231">
        <v>3.7916665338756279</v>
      </c>
      <c r="R53" s="231">
        <v>4.1742152507076957</v>
      </c>
      <c r="S53" s="231">
        <v>5.305466654407784</v>
      </c>
      <c r="T53" s="231">
        <v>4.3802215009175214</v>
      </c>
      <c r="U53" s="231">
        <v>4.425322837236946</v>
      </c>
      <c r="V53" s="231">
        <v>3.2090681149427982</v>
      </c>
      <c r="W53" s="231">
        <v>3.416129387044589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0.15230345157168509</v>
      </c>
      <c r="K55" s="231">
        <v>0</v>
      </c>
      <c r="L55" s="231">
        <v>0.4570332259270154</v>
      </c>
      <c r="M55" s="231">
        <v>0.15231635513241201</v>
      </c>
      <c r="N55" s="231">
        <v>0.1531636219174797</v>
      </c>
      <c r="O55" s="231">
        <v>0.152659119793051</v>
      </c>
      <c r="P55" s="231">
        <v>0.15193968054016679</v>
      </c>
      <c r="Q55" s="231">
        <v>7.7122667118020419E-2</v>
      </c>
      <c r="R55" s="231">
        <v>0.1039068997894327</v>
      </c>
      <c r="S55" s="231">
        <v>0.13534660807186491</v>
      </c>
      <c r="T55" s="231">
        <v>8.0396396235078951E-2</v>
      </c>
      <c r="U55" s="231">
        <v>6.7002338770656672E-2</v>
      </c>
      <c r="V55" s="231">
        <v>6.4369311274508512E-2</v>
      </c>
      <c r="W55" s="231">
        <v>5.5966201977247873E-2</v>
      </c>
      <c r="DA55" s="73" t="s">
        <v>2349</v>
      </c>
    </row>
    <row r="56" spans="1:105" ht="12" customHeight="1" x14ac:dyDescent="0.25">
      <c r="A56" s="64" t="s">
        <v>160</v>
      </c>
      <c r="B56" s="231">
        <v>1.9486623972023169</v>
      </c>
      <c r="C56" s="231">
        <v>2.1239877464779462</v>
      </c>
      <c r="D56" s="231">
        <v>0.65360191605890761</v>
      </c>
      <c r="E56" s="231">
        <v>0.16383081263507729</v>
      </c>
      <c r="F56" s="231">
        <v>0.1638673442962745</v>
      </c>
      <c r="G56" s="231">
        <v>1.805488517676997</v>
      </c>
      <c r="H56" s="231">
        <v>3.318711359276024</v>
      </c>
      <c r="I56" s="231">
        <v>2.3387915182154928</v>
      </c>
      <c r="J56" s="231">
        <v>0.50105696618907114</v>
      </c>
      <c r="K56" s="231">
        <v>0.1675255415685197</v>
      </c>
      <c r="L56" s="231">
        <v>0</v>
      </c>
      <c r="M56" s="231">
        <v>0.33402324882288409</v>
      </c>
      <c r="N56" s="231">
        <v>1.5123201118038949</v>
      </c>
      <c r="O56" s="231">
        <v>0.16744382260574639</v>
      </c>
      <c r="P56" s="231">
        <v>0.66617838816697905</v>
      </c>
      <c r="Q56" s="231">
        <v>1.5756513167379529</v>
      </c>
      <c r="R56" s="231">
        <v>0.86915872138518269</v>
      </c>
      <c r="S56" s="231">
        <v>5.3825956566935708E-2</v>
      </c>
      <c r="T56" s="231">
        <v>4.0083993538514051E-2</v>
      </c>
      <c r="U56" s="231">
        <v>0.32438054329479599</v>
      </c>
      <c r="V56" s="231">
        <v>0.42414135104124112</v>
      </c>
      <c r="W56" s="231">
        <v>0.18574308473818399</v>
      </c>
      <c r="DA56" s="73" t="s">
        <v>2350</v>
      </c>
    </row>
    <row r="57" spans="1:105" ht="12" customHeight="1" x14ac:dyDescent="0.25">
      <c r="A57" s="64" t="s">
        <v>70</v>
      </c>
      <c r="B57" s="231">
        <v>0.66266891328876654</v>
      </c>
      <c r="C57" s="231">
        <v>1.165808816958297</v>
      </c>
      <c r="D57" s="231">
        <v>0.49974176809288468</v>
      </c>
      <c r="E57" s="231">
        <v>1.502718228985225</v>
      </c>
      <c r="F57" s="231">
        <v>1.168870563637679</v>
      </c>
      <c r="G57" s="231">
        <v>0.83605249679700533</v>
      </c>
      <c r="H57" s="231">
        <v>0.1688531757065303</v>
      </c>
      <c r="I57" s="231">
        <v>0.16989659407740229</v>
      </c>
      <c r="J57" s="231">
        <v>0.1694824821053543</v>
      </c>
      <c r="K57" s="231">
        <v>0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0.2062422383951785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1.4436267605679169E-2</v>
      </c>
      <c r="U58" s="231">
        <v>8.1921210007131987E-3</v>
      </c>
      <c r="V58" s="231">
        <v>1.018624184656806E-3</v>
      </c>
      <c r="W58" s="231">
        <v>9.8349921277216608E-4</v>
      </c>
      <c r="DA58" s="73" t="s">
        <v>2352</v>
      </c>
    </row>
    <row r="59" spans="1:105" ht="12" customHeight="1" x14ac:dyDescent="0.25">
      <c r="A59" s="64" t="s">
        <v>162</v>
      </c>
      <c r="B59" s="231">
        <v>180.8169811839893</v>
      </c>
      <c r="C59" s="231">
        <v>172.10557515332849</v>
      </c>
      <c r="D59" s="231">
        <v>179.67830540702499</v>
      </c>
      <c r="E59" s="231">
        <v>173.07127727479201</v>
      </c>
      <c r="F59" s="231">
        <v>171.29074537010919</v>
      </c>
      <c r="G59" s="231">
        <v>165.7176162219863</v>
      </c>
      <c r="H59" s="231">
        <v>161.00336512268831</v>
      </c>
      <c r="I59" s="231">
        <v>159.93250545812751</v>
      </c>
      <c r="J59" s="231">
        <v>154.2027253116571</v>
      </c>
      <c r="K59" s="231">
        <v>133.72897831719359</v>
      </c>
      <c r="L59" s="231">
        <v>141.6132196608913</v>
      </c>
      <c r="M59" s="231">
        <v>154.41078102278439</v>
      </c>
      <c r="N59" s="231">
        <v>148.57352720807779</v>
      </c>
      <c r="O59" s="231">
        <v>145.05270829423799</v>
      </c>
      <c r="P59" s="231">
        <v>153.53027412664031</v>
      </c>
      <c r="Q59" s="231">
        <v>148.4121365210159</v>
      </c>
      <c r="R59" s="231">
        <v>151.2316445525189</v>
      </c>
      <c r="S59" s="231">
        <v>149.99140979123729</v>
      </c>
      <c r="T59" s="231">
        <v>154.22267042363441</v>
      </c>
      <c r="U59" s="231">
        <v>161.0142977524491</v>
      </c>
      <c r="V59" s="231">
        <v>158.19133670720529</v>
      </c>
      <c r="W59" s="231">
        <v>160.98776924249469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137.00345330517507</v>
      </c>
      <c r="C66" s="263">
        <f t="shared" si="3"/>
        <v>131.34332735996054</v>
      </c>
      <c r="D66" s="263">
        <f t="shared" si="3"/>
        <v>134.58525847907461</v>
      </c>
      <c r="E66" s="263">
        <f t="shared" si="3"/>
        <v>128.786767909395</v>
      </c>
      <c r="F66" s="263">
        <f t="shared" si="3"/>
        <v>126.69873982966851</v>
      </c>
      <c r="G66" s="263">
        <f t="shared" si="3"/>
        <v>123.76784647029379</v>
      </c>
      <c r="H66" s="263">
        <f t="shared" si="3"/>
        <v>119.67554792012258</v>
      </c>
      <c r="I66" s="263">
        <f t="shared" si="3"/>
        <v>119.13179039141022</v>
      </c>
      <c r="J66" s="263">
        <f t="shared" si="3"/>
        <v>113.48019611155789</v>
      </c>
      <c r="K66" s="263">
        <f t="shared" si="3"/>
        <v>98.116872855635037</v>
      </c>
      <c r="L66" s="263">
        <f t="shared" si="3"/>
        <v>104.29149247373743</v>
      </c>
      <c r="M66" s="263">
        <f t="shared" si="3"/>
        <v>111.55863913774095</v>
      </c>
      <c r="N66" s="263">
        <f t="shared" si="3"/>
        <v>106.87565417102405</v>
      </c>
      <c r="O66" s="263">
        <f t="shared" si="3"/>
        <v>104.33195703018498</v>
      </c>
      <c r="P66" s="263">
        <f t="shared" si="3"/>
        <v>111.86532352913606</v>
      </c>
      <c r="Q66" s="263">
        <f t="shared" si="3"/>
        <v>108.49581816145147</v>
      </c>
      <c r="R66" s="263">
        <f t="shared" si="3"/>
        <v>109.18401405218235</v>
      </c>
      <c r="S66" s="263">
        <f t="shared" si="3"/>
        <v>109.50708623805154</v>
      </c>
      <c r="T66" s="263">
        <f t="shared" si="3"/>
        <v>112.80589284840815</v>
      </c>
      <c r="U66" s="263">
        <f t="shared" si="3"/>
        <v>111.56261450867402</v>
      </c>
      <c r="V66" s="263">
        <f t="shared" si="3"/>
        <v>109.20132180023172</v>
      </c>
      <c r="W66" s="263">
        <f t="shared" si="3"/>
        <v>110.91760190417143</v>
      </c>
      <c r="DA66" s="70"/>
    </row>
    <row r="67" spans="1:105" ht="12" customHeight="1" x14ac:dyDescent="0.25">
      <c r="A67" s="165" t="s">
        <v>2212</v>
      </c>
      <c r="B67" s="348">
        <v>101.4322525967891</v>
      </c>
      <c r="C67" s="348">
        <v>97.279847059832875</v>
      </c>
      <c r="D67" s="348">
        <v>99.412121758456038</v>
      </c>
      <c r="E67" s="348">
        <v>95.072897541153452</v>
      </c>
      <c r="F67" s="348">
        <v>93.668550571043497</v>
      </c>
      <c r="G67" s="348">
        <v>91.483028201394589</v>
      </c>
      <c r="H67" s="348">
        <v>87.738494041915999</v>
      </c>
      <c r="I67" s="348">
        <v>86.79072197383492</v>
      </c>
      <c r="J67" s="348">
        <v>83.148690430586484</v>
      </c>
      <c r="K67" s="348">
        <v>71.810679654119596</v>
      </c>
      <c r="L67" s="348">
        <v>76.486995614481231</v>
      </c>
      <c r="M67" s="348">
        <v>81.45407552698687</v>
      </c>
      <c r="N67" s="348">
        <v>77.497666876069076</v>
      </c>
      <c r="O67" s="348">
        <v>76.135526867084479</v>
      </c>
      <c r="P67" s="348">
        <v>81.798399346664738</v>
      </c>
      <c r="Q67" s="348">
        <v>79.514523871604283</v>
      </c>
      <c r="R67" s="348">
        <v>79.727595966699582</v>
      </c>
      <c r="S67" s="348">
        <v>80.218855399549327</v>
      </c>
      <c r="T67" s="348">
        <v>82.905142201396174</v>
      </c>
      <c r="U67" s="348">
        <v>80.324206474582169</v>
      </c>
      <c r="V67" s="348">
        <v>78.70681897644198</v>
      </c>
      <c r="W67" s="348">
        <v>79.903839532282831</v>
      </c>
      <c r="DA67" s="167" t="s">
        <v>2360</v>
      </c>
    </row>
    <row r="68" spans="1:105" ht="12" customHeight="1" x14ac:dyDescent="0.25">
      <c r="A68" s="165" t="s">
        <v>2214</v>
      </c>
      <c r="B68" s="348">
        <v>35.571200708385987</v>
      </c>
      <c r="C68" s="348">
        <v>34.063480300127679</v>
      </c>
      <c r="D68" s="348">
        <v>35.173136720618579</v>
      </c>
      <c r="E68" s="348">
        <v>33.713870368241558</v>
      </c>
      <c r="F68" s="348">
        <v>33.030189258625008</v>
      </c>
      <c r="G68" s="348">
        <v>32.284818268899208</v>
      </c>
      <c r="H68" s="348">
        <v>31.93705387820658</v>
      </c>
      <c r="I68" s="348">
        <v>32.3410684175753</v>
      </c>
      <c r="J68" s="348">
        <v>30.331505680971411</v>
      </c>
      <c r="K68" s="348">
        <v>26.306193201515441</v>
      </c>
      <c r="L68" s="348">
        <v>27.804496859256211</v>
      </c>
      <c r="M68" s="348">
        <v>30.104563610754081</v>
      </c>
      <c r="N68" s="348">
        <v>29.37798729495497</v>
      </c>
      <c r="O68" s="348">
        <v>28.196430163100509</v>
      </c>
      <c r="P68" s="348">
        <v>30.066924182471329</v>
      </c>
      <c r="Q68" s="348">
        <v>28.981294289847181</v>
      </c>
      <c r="R68" s="348">
        <v>29.45641808548277</v>
      </c>
      <c r="S68" s="348">
        <v>29.288230838502219</v>
      </c>
      <c r="T68" s="348">
        <v>29.900750647011971</v>
      </c>
      <c r="U68" s="348">
        <v>31.23840803409184</v>
      </c>
      <c r="V68" s="348">
        <v>30.494502823789741</v>
      </c>
      <c r="W68" s="348">
        <v>31.0137623718886</v>
      </c>
      <c r="DA68" s="167" t="s">
        <v>2361</v>
      </c>
    </row>
    <row r="69" spans="1:105" ht="12" customHeight="1" x14ac:dyDescent="0.25">
      <c r="A69" s="64" t="s">
        <v>30</v>
      </c>
      <c r="B69" s="231">
        <v>1.0196072191209791</v>
      </c>
      <c r="C69" s="231">
        <v>1.0250169296567679</v>
      </c>
      <c r="D69" s="231">
        <v>1.110665423665598</v>
      </c>
      <c r="E69" s="231">
        <v>0.79926596515004733</v>
      </c>
      <c r="F69" s="231">
        <v>0.51385445832879106</v>
      </c>
      <c r="G69" s="231">
        <v>0.57173601937204588</v>
      </c>
      <c r="H69" s="231">
        <v>0.95261283465639568</v>
      </c>
      <c r="I69" s="231">
        <v>1.7427272464157579</v>
      </c>
      <c r="J69" s="231">
        <v>1.130013607886704</v>
      </c>
      <c r="K69" s="231">
        <v>1.045842136122926</v>
      </c>
      <c r="L69" s="231">
        <v>1.0433411908250509</v>
      </c>
      <c r="M69" s="231">
        <v>0.92726665059259628</v>
      </c>
      <c r="N69" s="231">
        <v>1.07811819788477</v>
      </c>
      <c r="O69" s="231">
        <v>0.813185941240958</v>
      </c>
      <c r="P69" s="231">
        <v>0.99298881049453191</v>
      </c>
      <c r="Q69" s="231">
        <v>0.71421973491286084</v>
      </c>
      <c r="R69" s="231">
        <v>0.78627877298649052</v>
      </c>
      <c r="S69" s="231">
        <v>0.99936768005465171</v>
      </c>
      <c r="T69" s="231">
        <v>0.825083274411057</v>
      </c>
      <c r="U69" s="231">
        <v>0.83357881698646041</v>
      </c>
      <c r="V69" s="231">
        <v>0.6044782044767596</v>
      </c>
      <c r="W69" s="231">
        <v>0.64348143578679207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</v>
      </c>
      <c r="C71" s="231">
        <v>0</v>
      </c>
      <c r="D71" s="231">
        <v>0</v>
      </c>
      <c r="E71" s="231">
        <v>0</v>
      </c>
      <c r="F71" s="231">
        <v>0</v>
      </c>
      <c r="G71" s="231">
        <v>0</v>
      </c>
      <c r="H71" s="231">
        <v>0</v>
      </c>
      <c r="I71" s="231">
        <v>0</v>
      </c>
      <c r="J71" s="231">
        <v>2.8688738800206611E-2</v>
      </c>
      <c r="K71" s="231">
        <v>0</v>
      </c>
      <c r="L71" s="231">
        <v>8.6089361116446134E-2</v>
      </c>
      <c r="M71" s="231">
        <v>2.8691169387822759E-2</v>
      </c>
      <c r="N71" s="231">
        <v>2.8850765347336899E-2</v>
      </c>
      <c r="O71" s="231">
        <v>2.8755734476253379E-2</v>
      </c>
      <c r="P71" s="231">
        <v>2.8620216833050809E-2</v>
      </c>
      <c r="Q71" s="231">
        <v>1.4527261396192219E-2</v>
      </c>
      <c r="R71" s="231">
        <v>1.9572490819062111E-2</v>
      </c>
      <c r="S71" s="231">
        <v>2.5494651935974558E-2</v>
      </c>
      <c r="T71" s="231">
        <v>1.514391951242485E-2</v>
      </c>
      <c r="U71" s="231">
        <v>1.2620939159015659E-2</v>
      </c>
      <c r="V71" s="231">
        <v>1.212496722068304E-2</v>
      </c>
      <c r="W71" s="231">
        <v>1.054211006773644E-2</v>
      </c>
      <c r="DA71" s="73" t="s">
        <v>2364</v>
      </c>
    </row>
    <row r="72" spans="1:105" ht="12" customHeight="1" x14ac:dyDescent="0.25">
      <c r="A72" s="64" t="s">
        <v>160</v>
      </c>
      <c r="B72" s="231">
        <v>0.36706106096885749</v>
      </c>
      <c r="C72" s="231">
        <v>0.40008633451662129</v>
      </c>
      <c r="D72" s="231">
        <v>0.1231161503933676</v>
      </c>
      <c r="E72" s="231">
        <v>3.086009767087329E-2</v>
      </c>
      <c r="F72" s="231">
        <v>3.0866978981015689E-2</v>
      </c>
      <c r="G72" s="231">
        <v>0.34009201995023769</v>
      </c>
      <c r="H72" s="231">
        <v>0.62513122556999901</v>
      </c>
      <c r="I72" s="231">
        <v>0.44054798681067481</v>
      </c>
      <c r="J72" s="231">
        <v>9.4381921609021688E-2</v>
      </c>
      <c r="K72" s="231">
        <v>3.1556057691577107E-2</v>
      </c>
      <c r="L72" s="231">
        <v>0</v>
      </c>
      <c r="M72" s="231">
        <v>6.2918506703479565E-2</v>
      </c>
      <c r="N72" s="231">
        <v>0.28486916233425169</v>
      </c>
      <c r="O72" s="231">
        <v>3.1540664645957769E-2</v>
      </c>
      <c r="P72" s="231">
        <v>0.12548512574890461</v>
      </c>
      <c r="Q72" s="231">
        <v>0.2967985859783403</v>
      </c>
      <c r="R72" s="231">
        <v>0.1637196483495634</v>
      </c>
      <c r="S72" s="231">
        <v>1.0138961347788449E-2</v>
      </c>
      <c r="T72" s="231">
        <v>7.5504475363405987E-3</v>
      </c>
      <c r="U72" s="231">
        <v>6.1102152199573767E-2</v>
      </c>
      <c r="V72" s="231">
        <v>7.9893661691978909E-2</v>
      </c>
      <c r="W72" s="231">
        <v>3.498761706979641E-2</v>
      </c>
      <c r="DA72" s="73" t="s">
        <v>2365</v>
      </c>
    </row>
    <row r="73" spans="1:105" ht="12" customHeight="1" x14ac:dyDescent="0.25">
      <c r="A73" s="64" t="s">
        <v>70</v>
      </c>
      <c r="B73" s="231">
        <v>0.12482406122890891</v>
      </c>
      <c r="C73" s="231">
        <v>0.2195983367123662</v>
      </c>
      <c r="D73" s="231">
        <v>9.4134183463479695E-2</v>
      </c>
      <c r="E73" s="231">
        <v>0.28306049742657979</v>
      </c>
      <c r="F73" s="231">
        <v>0.22017506461873171</v>
      </c>
      <c r="G73" s="231">
        <v>0.15748357280386799</v>
      </c>
      <c r="H73" s="231">
        <v>3.1806138360232841E-2</v>
      </c>
      <c r="I73" s="231">
        <v>3.2002682540895729E-2</v>
      </c>
      <c r="J73" s="231">
        <v>3.1924678069706627E-2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3.8848953492720599E-2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2.7192969451140829E-3</v>
      </c>
      <c r="U74" s="231">
        <v>1.5431142051204919E-3</v>
      </c>
      <c r="V74" s="231">
        <v>1.9187380763618499E-4</v>
      </c>
      <c r="W74" s="231">
        <v>1.852574694418483E-4</v>
      </c>
      <c r="DA74" s="73" t="s">
        <v>2367</v>
      </c>
    </row>
    <row r="75" spans="1:105" ht="12" customHeight="1" x14ac:dyDescent="0.25">
      <c r="A75" s="64" t="s">
        <v>162</v>
      </c>
      <c r="B75" s="231">
        <v>34.059708367067238</v>
      </c>
      <c r="C75" s="231">
        <v>32.418778699241933</v>
      </c>
      <c r="D75" s="231">
        <v>33.845220963096132</v>
      </c>
      <c r="E75" s="231">
        <v>32.600683807994052</v>
      </c>
      <c r="F75" s="231">
        <v>32.265292756696468</v>
      </c>
      <c r="G75" s="231">
        <v>31.215506656773059</v>
      </c>
      <c r="H75" s="231">
        <v>30.327503679619959</v>
      </c>
      <c r="I75" s="231">
        <v>30.12579050180797</v>
      </c>
      <c r="J75" s="231">
        <v>29.046496734605771</v>
      </c>
      <c r="K75" s="231">
        <v>25.189946054208221</v>
      </c>
      <c r="L75" s="231">
        <v>26.675066307314712</v>
      </c>
      <c r="M75" s="231">
        <v>29.085687284070179</v>
      </c>
      <c r="N75" s="231">
        <v>27.986149169388611</v>
      </c>
      <c r="O75" s="231">
        <v>27.322947822737341</v>
      </c>
      <c r="P75" s="231">
        <v>28.919830029394841</v>
      </c>
      <c r="Q75" s="231">
        <v>27.955748707559788</v>
      </c>
      <c r="R75" s="231">
        <v>28.48684717332765</v>
      </c>
      <c r="S75" s="231">
        <v>28.253229545163801</v>
      </c>
      <c r="T75" s="231">
        <v>29.05025370860703</v>
      </c>
      <c r="U75" s="231">
        <v>30.329563011541669</v>
      </c>
      <c r="V75" s="231">
        <v>29.797814116592679</v>
      </c>
      <c r="W75" s="231">
        <v>30.324565951494829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0.99999999999999967</v>
      </c>
      <c r="D84" s="234">
        <f t="shared" si="4"/>
        <v>1.0000000000000002</v>
      </c>
      <c r="E84" s="234">
        <f t="shared" si="4"/>
        <v>1.0000000000000002</v>
      </c>
      <c r="F84" s="234">
        <f t="shared" si="4"/>
        <v>0.99999999999999989</v>
      </c>
      <c r="G84" s="234">
        <f t="shared" si="4"/>
        <v>1</v>
      </c>
      <c r="H84" s="234">
        <f t="shared" si="4"/>
        <v>0.99999999999999978</v>
      </c>
      <c r="I84" s="234">
        <f t="shared" si="4"/>
        <v>1.0000000000000002</v>
      </c>
      <c r="J84" s="234">
        <f t="shared" si="4"/>
        <v>1.0000000000000002</v>
      </c>
      <c r="K84" s="234">
        <f t="shared" si="4"/>
        <v>0.99999999999999978</v>
      </c>
      <c r="L84" s="234">
        <f t="shared" si="4"/>
        <v>0.99999999999999956</v>
      </c>
      <c r="M84" s="234">
        <f t="shared" si="4"/>
        <v>0.99999999999999989</v>
      </c>
      <c r="N84" s="234">
        <f t="shared" si="4"/>
        <v>1.0000000000000002</v>
      </c>
      <c r="O84" s="234">
        <f t="shared" si="4"/>
        <v>1</v>
      </c>
      <c r="P84" s="234">
        <f t="shared" si="4"/>
        <v>1.0000000000000002</v>
      </c>
      <c r="Q84" s="234">
        <f t="shared" si="4"/>
        <v>0.99999999999999989</v>
      </c>
      <c r="R84" s="234">
        <f t="shared" si="4"/>
        <v>1.0000000000000002</v>
      </c>
      <c r="S84" s="234">
        <f t="shared" si="4"/>
        <v>0.99999999999999978</v>
      </c>
      <c r="T84" s="234">
        <f t="shared" si="4"/>
        <v>1</v>
      </c>
      <c r="U84" s="234">
        <f t="shared" si="4"/>
        <v>1</v>
      </c>
      <c r="V84" s="234">
        <f t="shared" si="4"/>
        <v>1.0000000000000002</v>
      </c>
      <c r="W84" s="234">
        <f t="shared" si="4"/>
        <v>0.99999999999999978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2.4530652674981689E-2</v>
      </c>
      <c r="C89" s="302">
        <f t="shared" si="9"/>
        <v>2.3667753023367533E-2</v>
      </c>
      <c r="D89" s="302">
        <f t="shared" si="9"/>
        <v>2.3825592719113789E-2</v>
      </c>
      <c r="E89" s="302">
        <f t="shared" si="9"/>
        <v>2.3588101511420514E-2</v>
      </c>
      <c r="F89" s="302">
        <f t="shared" si="9"/>
        <v>2.3686234164318216E-2</v>
      </c>
      <c r="G89" s="302">
        <f t="shared" si="9"/>
        <v>2.3451060968173416E-2</v>
      </c>
      <c r="H89" s="302">
        <f t="shared" si="9"/>
        <v>2.2211140661362792E-2</v>
      </c>
      <c r="I89" s="302">
        <f t="shared" si="9"/>
        <v>2.1166369014427273E-2</v>
      </c>
      <c r="J89" s="302">
        <f t="shared" si="9"/>
        <v>2.1592098444545071E-2</v>
      </c>
      <c r="K89" s="302">
        <f t="shared" si="9"/>
        <v>2.119697462764902E-2</v>
      </c>
      <c r="L89" s="302">
        <f t="shared" si="9"/>
        <v>2.1509011089084765E-2</v>
      </c>
      <c r="M89" s="302">
        <f t="shared" si="9"/>
        <v>2.1883274554615782E-2</v>
      </c>
      <c r="N89" s="302">
        <f t="shared" si="9"/>
        <v>2.1244284710794585E-2</v>
      </c>
      <c r="O89" s="302">
        <f t="shared" si="9"/>
        <v>2.1613603617435754E-2</v>
      </c>
      <c r="P89" s="302">
        <f t="shared" si="9"/>
        <v>2.2131053507053258E-2</v>
      </c>
      <c r="Q89" s="302">
        <f t="shared" si="9"/>
        <v>2.1969050624330223E-2</v>
      </c>
      <c r="R89" s="302">
        <f t="shared" si="9"/>
        <v>2.1286656513797922E-2</v>
      </c>
      <c r="S89" s="302">
        <f t="shared" si="9"/>
        <v>2.1265867754812671E-2</v>
      </c>
      <c r="T89" s="302">
        <f t="shared" si="9"/>
        <v>2.1498860467447031E-2</v>
      </c>
      <c r="U89" s="302">
        <f t="shared" si="9"/>
        <v>2.0480322516014469E-2</v>
      </c>
      <c r="V89" s="302">
        <f t="shared" si="9"/>
        <v>2.050124698397179E-2</v>
      </c>
      <c r="W89" s="302">
        <f t="shared" si="9"/>
        <v>2.096720939973417E-2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7.4914860107458181E-2</v>
      </c>
      <c r="C90" s="303">
        <f t="shared" si="10"/>
        <v>7.2489122664551417E-2</v>
      </c>
      <c r="D90" s="303">
        <f t="shared" si="10"/>
        <v>7.2885936315570249E-2</v>
      </c>
      <c r="E90" s="303">
        <f t="shared" si="10"/>
        <v>7.2034773012256456E-2</v>
      </c>
      <c r="F90" s="303">
        <f t="shared" si="10"/>
        <v>7.1930959206811432E-2</v>
      </c>
      <c r="G90" s="303">
        <f t="shared" si="10"/>
        <v>7.125367445118512E-2</v>
      </c>
      <c r="H90" s="303">
        <f t="shared" si="10"/>
        <v>6.787994296185107E-2</v>
      </c>
      <c r="I90" s="303">
        <f t="shared" si="10"/>
        <v>6.5697856746066513E-2</v>
      </c>
      <c r="J90" s="303">
        <f t="shared" si="10"/>
        <v>6.6347020652775993E-2</v>
      </c>
      <c r="K90" s="303">
        <f t="shared" si="10"/>
        <v>6.5194672658070968E-2</v>
      </c>
      <c r="L90" s="303">
        <f t="shared" si="10"/>
        <v>6.6134517310399016E-2</v>
      </c>
      <c r="M90" s="303">
        <f t="shared" si="10"/>
        <v>6.6910767149515923E-2</v>
      </c>
      <c r="N90" s="303">
        <f t="shared" si="10"/>
        <v>6.5203411259631014E-2</v>
      </c>
      <c r="O90" s="303">
        <f t="shared" si="10"/>
        <v>6.6022023944598371E-2</v>
      </c>
      <c r="P90" s="303">
        <f t="shared" si="10"/>
        <v>6.7754157608099649E-2</v>
      </c>
      <c r="Q90" s="303">
        <f t="shared" si="10"/>
        <v>6.6889852474731101E-2</v>
      </c>
      <c r="R90" s="303">
        <f t="shared" si="10"/>
        <v>6.4913302533345554E-2</v>
      </c>
      <c r="S90" s="303">
        <f t="shared" si="10"/>
        <v>6.5160140245743264E-2</v>
      </c>
      <c r="T90" s="303">
        <f t="shared" si="10"/>
        <v>6.5606474077541249E-2</v>
      </c>
      <c r="U90" s="303">
        <f t="shared" si="10"/>
        <v>6.2453829059896659E-2</v>
      </c>
      <c r="V90" s="303">
        <f t="shared" si="10"/>
        <v>6.2258395310511146E-2</v>
      </c>
      <c r="W90" s="303">
        <f t="shared" si="10"/>
        <v>6.3692240103078002E-2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7.4914860107458181E-2</v>
      </c>
      <c r="C91" s="304">
        <f t="shared" si="11"/>
        <v>7.2489122664551417E-2</v>
      </c>
      <c r="D91" s="304">
        <f t="shared" si="11"/>
        <v>7.2885936315570249E-2</v>
      </c>
      <c r="E91" s="304">
        <f t="shared" si="11"/>
        <v>7.2034773012256456E-2</v>
      </c>
      <c r="F91" s="304">
        <f t="shared" si="11"/>
        <v>7.1930959206811432E-2</v>
      </c>
      <c r="G91" s="304">
        <f t="shared" si="11"/>
        <v>7.125367445118512E-2</v>
      </c>
      <c r="H91" s="304">
        <f t="shared" si="11"/>
        <v>6.787994296185107E-2</v>
      </c>
      <c r="I91" s="304">
        <f t="shared" si="11"/>
        <v>6.5697856746066513E-2</v>
      </c>
      <c r="J91" s="304">
        <f t="shared" si="11"/>
        <v>6.6347020652775993E-2</v>
      </c>
      <c r="K91" s="304">
        <f t="shared" si="11"/>
        <v>6.5194672658070968E-2</v>
      </c>
      <c r="L91" s="304">
        <f t="shared" si="11"/>
        <v>6.6134517310399016E-2</v>
      </c>
      <c r="M91" s="304">
        <f t="shared" si="11"/>
        <v>6.6910767149515923E-2</v>
      </c>
      <c r="N91" s="304">
        <f t="shared" si="11"/>
        <v>6.5203411259631014E-2</v>
      </c>
      <c r="O91" s="304">
        <f t="shared" si="11"/>
        <v>6.6022023944598371E-2</v>
      </c>
      <c r="P91" s="304">
        <f t="shared" si="11"/>
        <v>6.7754157608099649E-2</v>
      </c>
      <c r="Q91" s="304">
        <f t="shared" si="11"/>
        <v>6.6889852474731101E-2</v>
      </c>
      <c r="R91" s="304">
        <f t="shared" si="11"/>
        <v>6.4913302533345554E-2</v>
      </c>
      <c r="S91" s="304">
        <f t="shared" si="11"/>
        <v>6.5160140245743264E-2</v>
      </c>
      <c r="T91" s="304">
        <f t="shared" si="11"/>
        <v>6.5606474077541249E-2</v>
      </c>
      <c r="U91" s="304">
        <f t="shared" si="11"/>
        <v>6.2453829059896659E-2</v>
      </c>
      <c r="V91" s="304">
        <f t="shared" si="11"/>
        <v>6.2258395310511146E-2</v>
      </c>
      <c r="W91" s="304">
        <f t="shared" si="11"/>
        <v>6.3692240103078002E-2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6.24290500895485E-2</v>
      </c>
      <c r="C94" s="303">
        <f t="shared" si="14"/>
        <v>6.0407602220459537E-2</v>
      </c>
      <c r="D94" s="303">
        <f t="shared" si="14"/>
        <v>6.0738280262975189E-2</v>
      </c>
      <c r="E94" s="303">
        <f t="shared" si="14"/>
        <v>6.0028977510213723E-2</v>
      </c>
      <c r="F94" s="303">
        <f t="shared" si="14"/>
        <v>5.9942466005676168E-2</v>
      </c>
      <c r="G94" s="303">
        <f t="shared" si="14"/>
        <v>5.9378062042654299E-2</v>
      </c>
      <c r="H94" s="303">
        <f t="shared" si="14"/>
        <v>5.6566619134875908E-2</v>
      </c>
      <c r="I94" s="303">
        <f t="shared" si="14"/>
        <v>5.4748213955055428E-2</v>
      </c>
      <c r="J94" s="303">
        <f t="shared" si="14"/>
        <v>5.5289183877313346E-2</v>
      </c>
      <c r="K94" s="303">
        <f t="shared" si="14"/>
        <v>5.4328893881725834E-2</v>
      </c>
      <c r="L94" s="303">
        <f t="shared" si="14"/>
        <v>5.5112097758665816E-2</v>
      </c>
      <c r="M94" s="303">
        <f t="shared" si="14"/>
        <v>5.5758972624596601E-2</v>
      </c>
      <c r="N94" s="303">
        <f t="shared" si="14"/>
        <v>5.4336176049692507E-2</v>
      </c>
      <c r="O94" s="303">
        <f t="shared" si="14"/>
        <v>5.5018353287165325E-2</v>
      </c>
      <c r="P94" s="303">
        <f t="shared" si="14"/>
        <v>5.6461798006749706E-2</v>
      </c>
      <c r="Q94" s="303">
        <f t="shared" si="14"/>
        <v>5.5741543728942591E-2</v>
      </c>
      <c r="R94" s="303">
        <f t="shared" si="14"/>
        <v>5.4094418777787978E-2</v>
      </c>
      <c r="S94" s="303">
        <f t="shared" si="14"/>
        <v>5.4300116871452725E-2</v>
      </c>
      <c r="T94" s="303">
        <f t="shared" si="14"/>
        <v>5.4672061731284388E-2</v>
      </c>
      <c r="U94" s="303">
        <f t="shared" si="14"/>
        <v>5.2044857549913899E-2</v>
      </c>
      <c r="V94" s="303">
        <f t="shared" si="14"/>
        <v>5.1881996092092632E-2</v>
      </c>
      <c r="W94" s="303">
        <f t="shared" si="14"/>
        <v>5.3076866752565031E-2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6.24290500895485E-2</v>
      </c>
      <c r="C95" s="304">
        <f t="shared" si="15"/>
        <v>6.0407602220459537E-2</v>
      </c>
      <c r="D95" s="304">
        <f t="shared" si="15"/>
        <v>6.0738280262975189E-2</v>
      </c>
      <c r="E95" s="304">
        <f t="shared" si="15"/>
        <v>6.0028977510213723E-2</v>
      </c>
      <c r="F95" s="304">
        <f t="shared" si="15"/>
        <v>5.9942466005676168E-2</v>
      </c>
      <c r="G95" s="304">
        <f t="shared" si="15"/>
        <v>5.9378062042654299E-2</v>
      </c>
      <c r="H95" s="304">
        <f t="shared" si="15"/>
        <v>5.6566619134875908E-2</v>
      </c>
      <c r="I95" s="304">
        <f t="shared" si="15"/>
        <v>5.4748213955055428E-2</v>
      </c>
      <c r="J95" s="304">
        <f t="shared" si="15"/>
        <v>5.5289183877313346E-2</v>
      </c>
      <c r="K95" s="304">
        <f t="shared" si="15"/>
        <v>5.4328893881725834E-2</v>
      </c>
      <c r="L95" s="304">
        <f t="shared" si="15"/>
        <v>5.5112097758665816E-2</v>
      </c>
      <c r="M95" s="304">
        <f t="shared" si="15"/>
        <v>5.5758972624596601E-2</v>
      </c>
      <c r="N95" s="304">
        <f t="shared" si="15"/>
        <v>5.4336176049692507E-2</v>
      </c>
      <c r="O95" s="304">
        <f t="shared" si="15"/>
        <v>5.5018353287165325E-2</v>
      </c>
      <c r="P95" s="304">
        <f t="shared" si="15"/>
        <v>5.6461798006749706E-2</v>
      </c>
      <c r="Q95" s="304">
        <f t="shared" si="15"/>
        <v>5.5741543728942591E-2</v>
      </c>
      <c r="R95" s="304">
        <f t="shared" si="15"/>
        <v>5.4094418777787978E-2</v>
      </c>
      <c r="S95" s="304">
        <f t="shared" si="15"/>
        <v>5.4300116871452725E-2</v>
      </c>
      <c r="T95" s="304">
        <f t="shared" si="15"/>
        <v>5.4672061731284388E-2</v>
      </c>
      <c r="U95" s="304">
        <f t="shared" si="15"/>
        <v>5.2044857549913899E-2</v>
      </c>
      <c r="V95" s="304">
        <f t="shared" si="15"/>
        <v>5.1881996092092632E-2</v>
      </c>
      <c r="W95" s="304">
        <f t="shared" si="15"/>
        <v>5.3076866752565031E-2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0.68540601450611371</v>
      </c>
      <c r="C98" s="303">
        <f t="shared" si="18"/>
        <v>0.68952370702617405</v>
      </c>
      <c r="D98" s="303">
        <f t="shared" si="18"/>
        <v>0.68974615508536086</v>
      </c>
      <c r="E98" s="303">
        <f t="shared" si="18"/>
        <v>0.69152657863711553</v>
      </c>
      <c r="F98" s="303">
        <f t="shared" si="18"/>
        <v>0.69140490148525702</v>
      </c>
      <c r="G98" s="303">
        <f t="shared" si="18"/>
        <v>0.69251211017228442</v>
      </c>
      <c r="H98" s="303">
        <f t="shared" si="18"/>
        <v>0.70059306742883787</v>
      </c>
      <c r="I98" s="303">
        <f t="shared" si="18"/>
        <v>0.70599949957485197</v>
      </c>
      <c r="J98" s="303">
        <f t="shared" si="18"/>
        <v>0.70361972136324868</v>
      </c>
      <c r="K98" s="303">
        <f t="shared" si="18"/>
        <v>0.70599034685203799</v>
      </c>
      <c r="L98" s="303">
        <f t="shared" si="18"/>
        <v>0.70377958895572756</v>
      </c>
      <c r="M98" s="303">
        <f t="shared" si="18"/>
        <v>0.70371377550902525</v>
      </c>
      <c r="N98" s="303">
        <f t="shared" si="18"/>
        <v>0.70845882061009746</v>
      </c>
      <c r="O98" s="303">
        <f t="shared" si="18"/>
        <v>0.70548799913934013</v>
      </c>
      <c r="P98" s="303">
        <f t="shared" si="18"/>
        <v>0.70173993457439388</v>
      </c>
      <c r="Q98" s="303">
        <f t="shared" si="18"/>
        <v>0.70269073351600297</v>
      </c>
      <c r="R98" s="303">
        <f t="shared" si="18"/>
        <v>0.70727739703577064</v>
      </c>
      <c r="S98" s="303">
        <f t="shared" si="18"/>
        <v>0.70592066607432269</v>
      </c>
      <c r="T98" s="303">
        <f t="shared" si="18"/>
        <v>0.7058536825439008</v>
      </c>
      <c r="U98" s="303">
        <f t="shared" si="18"/>
        <v>0.71658296396792398</v>
      </c>
      <c r="V98" s="303">
        <f t="shared" si="18"/>
        <v>0.71640990489799328</v>
      </c>
      <c r="W98" s="303">
        <f t="shared" si="18"/>
        <v>0.71367679294915298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0.11678210767036495</v>
      </c>
      <c r="C99" s="303">
        <f t="shared" si="19"/>
        <v>0.11771811990727252</v>
      </c>
      <c r="D99" s="303">
        <f t="shared" si="19"/>
        <v>0.11687542636047994</v>
      </c>
      <c r="E99" s="303">
        <f t="shared" si="19"/>
        <v>0.116860198877879</v>
      </c>
      <c r="F99" s="303">
        <f t="shared" si="19"/>
        <v>0.11693118206483775</v>
      </c>
      <c r="G99" s="303">
        <f t="shared" si="19"/>
        <v>0.1172639740869782</v>
      </c>
      <c r="H99" s="303">
        <f t="shared" si="19"/>
        <v>0.11701033364535011</v>
      </c>
      <c r="I99" s="303">
        <f t="shared" si="19"/>
        <v>0.11698486837910083</v>
      </c>
      <c r="J99" s="303">
        <f t="shared" si="19"/>
        <v>0.11731520748858827</v>
      </c>
      <c r="K99" s="303">
        <f t="shared" si="19"/>
        <v>0.11744241198331579</v>
      </c>
      <c r="L99" s="303">
        <f t="shared" si="19"/>
        <v>0.11752832976539686</v>
      </c>
      <c r="M99" s="303">
        <f t="shared" si="19"/>
        <v>0.11623294066764189</v>
      </c>
      <c r="N99" s="303">
        <f t="shared" si="19"/>
        <v>0.11567112755461115</v>
      </c>
      <c r="O99" s="303">
        <f t="shared" si="19"/>
        <v>0.11632128020650424</v>
      </c>
      <c r="P99" s="303">
        <f t="shared" si="19"/>
        <v>0.11637060326835817</v>
      </c>
      <c r="Q99" s="303">
        <f t="shared" si="19"/>
        <v>0.1168971826012823</v>
      </c>
      <c r="R99" s="303">
        <f t="shared" si="19"/>
        <v>0.11673928701526352</v>
      </c>
      <c r="S99" s="303">
        <f t="shared" si="19"/>
        <v>0.11742217578070863</v>
      </c>
      <c r="T99" s="303">
        <f t="shared" si="19"/>
        <v>0.11611716031518257</v>
      </c>
      <c r="U99" s="303">
        <f t="shared" si="19"/>
        <v>0.11359940280184203</v>
      </c>
      <c r="V99" s="303">
        <f t="shared" si="19"/>
        <v>0.11402375983845747</v>
      </c>
      <c r="W99" s="303">
        <f t="shared" si="19"/>
        <v>0.11384029063198393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6.7247249261783104E-2</v>
      </c>
      <c r="C100" s="304">
        <f t="shared" si="20"/>
        <v>6.7885672461485871E-2</v>
      </c>
      <c r="D100" s="304">
        <f t="shared" si="20"/>
        <v>6.7026902409845282E-2</v>
      </c>
      <c r="E100" s="304">
        <f t="shared" si="20"/>
        <v>6.6883002247581605E-2</v>
      </c>
      <c r="F100" s="304">
        <f t="shared" si="20"/>
        <v>6.6962779142738543E-2</v>
      </c>
      <c r="G100" s="304">
        <f t="shared" si="20"/>
        <v>6.7215552279167631E-2</v>
      </c>
      <c r="H100" s="304">
        <f t="shared" si="20"/>
        <v>6.6377894386514327E-2</v>
      </c>
      <c r="I100" s="304">
        <f t="shared" si="20"/>
        <v>6.5961701806555417E-2</v>
      </c>
      <c r="J100" s="304">
        <f t="shared" si="20"/>
        <v>6.6464029451685544E-2</v>
      </c>
      <c r="K100" s="304">
        <f t="shared" si="20"/>
        <v>6.6419906885602883E-2</v>
      </c>
      <c r="L100" s="304">
        <f t="shared" si="20"/>
        <v>6.6665597965629583E-2</v>
      </c>
      <c r="M100" s="304">
        <f t="shared" si="20"/>
        <v>6.5374965259990772E-2</v>
      </c>
      <c r="N100" s="304">
        <f t="shared" si="20"/>
        <v>6.4470223820903116E-2</v>
      </c>
      <c r="O100" s="304">
        <f t="shared" si="20"/>
        <v>6.5335080192630277E-2</v>
      </c>
      <c r="P100" s="304">
        <f t="shared" si="20"/>
        <v>6.5655278974278766E-2</v>
      </c>
      <c r="Q100" s="304">
        <f t="shared" si="20"/>
        <v>6.611314328289486E-2</v>
      </c>
      <c r="R100" s="304">
        <f t="shared" si="20"/>
        <v>6.562376573842961E-2</v>
      </c>
      <c r="S100" s="304">
        <f t="shared" si="20"/>
        <v>6.6404706570316316E-2</v>
      </c>
      <c r="T100" s="304">
        <f t="shared" si="20"/>
        <v>6.5104532059822695E-2</v>
      </c>
      <c r="U100" s="304">
        <f t="shared" si="20"/>
        <v>6.1811360521923597E-2</v>
      </c>
      <c r="V100" s="304">
        <f t="shared" si="20"/>
        <v>6.2248224680367406E-2</v>
      </c>
      <c r="W100" s="304">
        <f t="shared" si="20"/>
        <v>6.226227973037151E-2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4.953485840858185E-2</v>
      </c>
      <c r="C101" s="304">
        <f t="shared" si="21"/>
        <v>4.9832447445786653E-2</v>
      </c>
      <c r="D101" s="304">
        <f t="shared" si="21"/>
        <v>4.984852395063466E-2</v>
      </c>
      <c r="E101" s="304">
        <f t="shared" si="21"/>
        <v>4.9977196630297399E-2</v>
      </c>
      <c r="F101" s="304">
        <f t="shared" si="21"/>
        <v>4.9968402922099218E-2</v>
      </c>
      <c r="G101" s="304">
        <f t="shared" si="21"/>
        <v>5.0048421807810564E-2</v>
      </c>
      <c r="H101" s="304">
        <f t="shared" si="21"/>
        <v>5.0632439258835781E-2</v>
      </c>
      <c r="I101" s="304">
        <f t="shared" si="21"/>
        <v>5.1023166572545395E-2</v>
      </c>
      <c r="J101" s="304">
        <f t="shared" si="21"/>
        <v>5.0851178036902721E-2</v>
      </c>
      <c r="K101" s="304">
        <f t="shared" si="21"/>
        <v>5.102250509771291E-2</v>
      </c>
      <c r="L101" s="304">
        <f t="shared" si="21"/>
        <v>5.0862731799767281E-2</v>
      </c>
      <c r="M101" s="304">
        <f t="shared" si="21"/>
        <v>5.0857975407651121E-2</v>
      </c>
      <c r="N101" s="304">
        <f t="shared" si="21"/>
        <v>5.1200903733708024E-2</v>
      </c>
      <c r="O101" s="304">
        <f t="shared" si="21"/>
        <v>5.0986200013873967E-2</v>
      </c>
      <c r="P101" s="304">
        <f t="shared" si="21"/>
        <v>5.0715324294079427E-2</v>
      </c>
      <c r="Q101" s="304">
        <f t="shared" si="21"/>
        <v>5.0784039318387438E-2</v>
      </c>
      <c r="R101" s="304">
        <f t="shared" si="21"/>
        <v>5.1115521276833907E-2</v>
      </c>
      <c r="S101" s="304">
        <f t="shared" si="21"/>
        <v>5.101746921039229E-2</v>
      </c>
      <c r="T101" s="304">
        <f t="shared" si="21"/>
        <v>5.101262825535987E-2</v>
      </c>
      <c r="U101" s="304">
        <f t="shared" si="21"/>
        <v>5.1788042279918428E-2</v>
      </c>
      <c r="V101" s="304">
        <f t="shared" si="21"/>
        <v>5.1775535158090059E-2</v>
      </c>
      <c r="W101" s="304">
        <f t="shared" si="21"/>
        <v>5.1578010901612431E-2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3.5937314951532802E-2</v>
      </c>
      <c r="C105" s="303">
        <f t="shared" si="25"/>
        <v>3.619369515817452E-2</v>
      </c>
      <c r="D105" s="303">
        <f t="shared" si="25"/>
        <v>3.5928609256500127E-2</v>
      </c>
      <c r="E105" s="303">
        <f t="shared" si="25"/>
        <v>3.5961370451114895E-2</v>
      </c>
      <c r="F105" s="303">
        <f t="shared" si="25"/>
        <v>3.6104257073099361E-2</v>
      </c>
      <c r="G105" s="303">
        <f t="shared" si="25"/>
        <v>3.6141118278724606E-2</v>
      </c>
      <c r="H105" s="303">
        <f t="shared" si="25"/>
        <v>3.5738896167722085E-2</v>
      </c>
      <c r="I105" s="303">
        <f t="shared" si="25"/>
        <v>3.5403192330498288E-2</v>
      </c>
      <c r="J105" s="303">
        <f t="shared" si="25"/>
        <v>3.5836768173528849E-2</v>
      </c>
      <c r="K105" s="303">
        <f t="shared" si="25"/>
        <v>3.5846699997200228E-2</v>
      </c>
      <c r="L105" s="303">
        <f t="shared" si="25"/>
        <v>3.5936455120725574E-2</v>
      </c>
      <c r="M105" s="303">
        <f t="shared" si="25"/>
        <v>3.5500269494604303E-2</v>
      </c>
      <c r="N105" s="303">
        <f t="shared" si="25"/>
        <v>3.5086179815173597E-2</v>
      </c>
      <c r="O105" s="303">
        <f t="shared" si="25"/>
        <v>3.5536739804956176E-2</v>
      </c>
      <c r="P105" s="303">
        <f t="shared" si="25"/>
        <v>3.5542453035345402E-2</v>
      </c>
      <c r="Q105" s="303">
        <f t="shared" si="25"/>
        <v>3.5811637054710722E-2</v>
      </c>
      <c r="R105" s="303">
        <f t="shared" si="25"/>
        <v>3.5688938124034501E-2</v>
      </c>
      <c r="S105" s="303">
        <f t="shared" si="25"/>
        <v>3.5931033272959795E-2</v>
      </c>
      <c r="T105" s="303">
        <f t="shared" si="25"/>
        <v>3.6251760864643996E-2</v>
      </c>
      <c r="U105" s="303">
        <f t="shared" si="25"/>
        <v>3.4838624104408973E-2</v>
      </c>
      <c r="V105" s="303">
        <f t="shared" si="25"/>
        <v>3.4924696876973763E-2</v>
      </c>
      <c r="W105" s="303">
        <f t="shared" si="25"/>
        <v>3.4746600163485797E-2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2.6606649101716832E-2</v>
      </c>
      <c r="C106" s="304">
        <f t="shared" si="26"/>
        <v>2.680697375564408E-2</v>
      </c>
      <c r="D106" s="304">
        <f t="shared" si="26"/>
        <v>2.6538859592668669E-2</v>
      </c>
      <c r="E106" s="304">
        <f t="shared" si="26"/>
        <v>2.6547383274216768E-2</v>
      </c>
      <c r="F106" s="304">
        <f t="shared" si="26"/>
        <v>2.6691926328770418E-2</v>
      </c>
      <c r="G106" s="304">
        <f t="shared" si="26"/>
        <v>2.6713714724898797E-2</v>
      </c>
      <c r="H106" s="304">
        <f t="shared" si="26"/>
        <v>2.6201483786556345E-2</v>
      </c>
      <c r="I106" s="304">
        <f t="shared" si="26"/>
        <v>2.5792180344534055E-2</v>
      </c>
      <c r="J106" s="304">
        <f t="shared" si="26"/>
        <v>2.6258152920040256E-2</v>
      </c>
      <c r="K106" s="304">
        <f t="shared" si="26"/>
        <v>2.6235812610373423E-2</v>
      </c>
      <c r="L106" s="304">
        <f t="shared" si="26"/>
        <v>2.6355663535173837E-2</v>
      </c>
      <c r="M106" s="304">
        <f t="shared" si="26"/>
        <v>2.5920373849949802E-2</v>
      </c>
      <c r="N106" s="304">
        <f t="shared" si="26"/>
        <v>2.5441688253145488E-2</v>
      </c>
      <c r="O106" s="304">
        <f t="shared" si="26"/>
        <v>2.5932691048880196E-2</v>
      </c>
      <c r="P106" s="304">
        <f t="shared" si="26"/>
        <v>2.5989427960560356E-2</v>
      </c>
      <c r="Q106" s="304">
        <f t="shared" si="26"/>
        <v>2.624566842964051E-2</v>
      </c>
      <c r="R106" s="304">
        <f t="shared" si="26"/>
        <v>2.6060529684076867E-2</v>
      </c>
      <c r="S106" s="304">
        <f t="shared" si="26"/>
        <v>2.6321094474326349E-2</v>
      </c>
      <c r="T106" s="304">
        <f t="shared" si="26"/>
        <v>2.664273393565654E-2</v>
      </c>
      <c r="U106" s="304">
        <f t="shared" si="26"/>
        <v>2.5083535807914639E-2</v>
      </c>
      <c r="V106" s="304">
        <f t="shared" si="26"/>
        <v>2.5171964492624387E-2</v>
      </c>
      <c r="W106" s="304">
        <f t="shared" si="26"/>
        <v>2.5031074564290105E-2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9.3306658498159695E-3</v>
      </c>
      <c r="C107" s="304">
        <f t="shared" si="27"/>
        <v>9.3867214025304471E-3</v>
      </c>
      <c r="D107" s="304">
        <f t="shared" si="27"/>
        <v>9.3897496638314631E-3</v>
      </c>
      <c r="E107" s="304">
        <f t="shared" si="27"/>
        <v>9.4139871768981285E-3</v>
      </c>
      <c r="F107" s="304">
        <f t="shared" si="27"/>
        <v>9.4123307443289388E-3</v>
      </c>
      <c r="G107" s="304">
        <f t="shared" si="27"/>
        <v>9.4274035538258125E-3</v>
      </c>
      <c r="H107" s="304">
        <f t="shared" si="27"/>
        <v>9.5374123811657399E-3</v>
      </c>
      <c r="I107" s="304">
        <f t="shared" si="27"/>
        <v>9.611011985964233E-3</v>
      </c>
      <c r="J107" s="304">
        <f t="shared" si="27"/>
        <v>9.5786152534885968E-3</v>
      </c>
      <c r="K107" s="304">
        <f t="shared" si="27"/>
        <v>9.6108873868268069E-3</v>
      </c>
      <c r="L107" s="304">
        <f t="shared" si="27"/>
        <v>9.5807915855517373E-3</v>
      </c>
      <c r="M107" s="304">
        <f t="shared" si="27"/>
        <v>9.5798956446545031E-3</v>
      </c>
      <c r="N107" s="304">
        <f t="shared" si="27"/>
        <v>9.6444915620281062E-3</v>
      </c>
      <c r="O107" s="304">
        <f t="shared" si="27"/>
        <v>9.60404875607598E-3</v>
      </c>
      <c r="P107" s="304">
        <f t="shared" si="27"/>
        <v>9.5530250747850425E-3</v>
      </c>
      <c r="Q107" s="304">
        <f t="shared" si="27"/>
        <v>9.565968625070212E-3</v>
      </c>
      <c r="R107" s="304">
        <f t="shared" si="27"/>
        <v>9.6284084399576326E-3</v>
      </c>
      <c r="S107" s="304">
        <f t="shared" si="27"/>
        <v>9.6099387986334477E-3</v>
      </c>
      <c r="T107" s="304">
        <f t="shared" si="27"/>
        <v>9.6090269289874543E-3</v>
      </c>
      <c r="U107" s="304">
        <f t="shared" si="27"/>
        <v>9.7550882964943346E-3</v>
      </c>
      <c r="V107" s="304">
        <f t="shared" si="27"/>
        <v>9.7527323843493736E-3</v>
      </c>
      <c r="W107" s="304">
        <f t="shared" si="27"/>
        <v>9.7155255991956888E-3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1.6138725653742776</v>
      </c>
      <c r="C113" s="322">
        <f>IF(C$5=0,0,C$5/FBT_fec!C$5)</f>
        <v>1.5661042764158519</v>
      </c>
      <c r="D113" s="322">
        <f>IF(D$5=0,0,D$5/FBT_fec!D$5)</f>
        <v>1.5970356543528359</v>
      </c>
      <c r="E113" s="322">
        <f>IF(E$5=0,0,E$5/FBT_fec!E$5)</f>
        <v>1.5839420448065771</v>
      </c>
      <c r="F113" s="322">
        <f>IF(F$5=0,0,F$5/FBT_fec!F$5)</f>
        <v>1.5731905774645305</v>
      </c>
      <c r="G113" s="322">
        <f>IF(G$5=0,0,G$5/FBT_fec!G$5)</f>
        <v>1.5638067119706407</v>
      </c>
      <c r="H113" s="322">
        <f>IF(H$5=0,0,H$5/FBT_fec!H$5)</f>
        <v>1.5624892098542922</v>
      </c>
      <c r="I113" s="322">
        <f>IF(I$5=0,0,I$5/FBT_fec!I$5)</f>
        <v>1.5692797760835906</v>
      </c>
      <c r="J113" s="322">
        <f>IF(J$5=0,0,J$5/FBT_fec!J$5)</f>
        <v>1.5431653547117898</v>
      </c>
      <c r="K113" s="322">
        <f>IF(K$5=0,0,K$5/FBT_fec!K$5)</f>
        <v>1.5337915850384964</v>
      </c>
      <c r="L113" s="322">
        <f>IF(L$5=0,0,L$5/FBT_fec!L$5)</f>
        <v>1.5309546916709544</v>
      </c>
      <c r="M113" s="322">
        <f>IF(M$5=0,0,M$5/FBT_fec!M$5)</f>
        <v>1.5814480006475327</v>
      </c>
      <c r="N113" s="322">
        <f>IF(N$5=0,0,N$5/FBT_fec!N$5)</f>
        <v>1.6019561831211271</v>
      </c>
      <c r="O113" s="322">
        <f>IF(O$5=0,0,O$5/FBT_fec!O$5)</f>
        <v>1.566034908210012</v>
      </c>
      <c r="P113" s="322">
        <f>IF(P$5=0,0,P$5/FBT_fec!P$5)</f>
        <v>1.5805669991895346</v>
      </c>
      <c r="Q113" s="322">
        <f>IF(Q$5=0,0,Q$5/FBT_fec!Q$5)</f>
        <v>1.5554142510775983</v>
      </c>
      <c r="R113" s="322">
        <f>IF(R$5=0,0,R$5/FBT_fec!R$5)</f>
        <v>1.5513568324718479</v>
      </c>
      <c r="S113" s="322">
        <f>IF(S$5=0,0,S$5/FBT_fec!S$5)</f>
        <v>1.5315026468046182</v>
      </c>
      <c r="T113" s="322">
        <f>IF(T$5=0,0,T$5/FBT_fec!T$5)</f>
        <v>1.5189338446578775</v>
      </c>
      <c r="U113" s="322">
        <f>IF(U$5=0,0,U$5/FBT_fec!U$5)</f>
        <v>1.6059998967073048</v>
      </c>
      <c r="V113" s="322">
        <f>IF(V$5=0,0,V$5/FBT_fec!V$5)</f>
        <v>1.5908465167212669</v>
      </c>
      <c r="W113" s="322">
        <f>IF(W$5=0,0,W$5/FBT_fec!W$5)</f>
        <v>1.6171753208367436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1.9648286998219564</v>
      </c>
      <c r="C118" s="334">
        <f>IF(C$10=0,0,C$10/FBT_fec!C$10)</f>
        <v>1.8590545923724411</v>
      </c>
      <c r="D118" s="334">
        <f>IF(D$10=0,0,D$10/FBT_fec!D$10)</f>
        <v>1.8994104226823667</v>
      </c>
      <c r="E118" s="334">
        <f>IF(E$10=0,0,E$10/FBT_fec!E$10)</f>
        <v>1.8681998771834156</v>
      </c>
      <c r="F118" s="334">
        <f>IF(F$10=0,0,F$10/FBT_fec!F$10)</f>
        <v>1.8637535563447405</v>
      </c>
      <c r="G118" s="334">
        <f>IF(G$10=0,0,G$10/FBT_fec!G$10)</f>
        <v>1.8388432686191534</v>
      </c>
      <c r="H118" s="334">
        <f>IF(H$10=0,0,H$10/FBT_fec!H$10)</f>
        <v>1.7449699245030401</v>
      </c>
      <c r="I118" s="334">
        <f>IF(I$10=0,0,I$10/FBT_fec!I$10)</f>
        <v>1.6717264937787946</v>
      </c>
      <c r="J118" s="334">
        <f>IF(J$10=0,0,J$10/FBT_fec!J$10)</f>
        <v>1.6777490800765991</v>
      </c>
      <c r="K118" s="334">
        <f>IF(K$10=0,0,K$10/FBT_fec!K$10)</f>
        <v>1.637446553865171</v>
      </c>
      <c r="L118" s="334">
        <f>IF(L$10=0,0,L$10/FBT_fec!L$10)</f>
        <v>1.6588462317127755</v>
      </c>
      <c r="M118" s="334">
        <f>IF(M$10=0,0,M$10/FBT_fec!M$10)</f>
        <v>1.7375151010549674</v>
      </c>
      <c r="N118" s="334">
        <f>IF(N$10=0,0,N$10/FBT_fec!N$10)</f>
        <v>1.7077811277737143</v>
      </c>
      <c r="O118" s="334">
        <f>IF(O$10=0,0,O$10/FBT_fec!O$10)</f>
        <v>1.7004627635153418</v>
      </c>
      <c r="P118" s="334">
        <f>IF(P$10=0,0,P$10/FBT_fec!P$10)</f>
        <v>1.7558832267202031</v>
      </c>
      <c r="Q118" s="334">
        <f>IF(Q$10=0,0,Q$10/FBT_fec!Q$10)</f>
        <v>1.7184177286099604</v>
      </c>
      <c r="R118" s="334">
        <f>IF(R$10=0,0,R$10/FBT_fec!R$10)</f>
        <v>1.6607285754738212</v>
      </c>
      <c r="S118" s="334">
        <f>IF(S$10=0,0,S$10/FBT_fec!S$10)</f>
        <v>1.640042616601791</v>
      </c>
      <c r="T118" s="334">
        <f>IF(T$10=0,0,T$10/FBT_fec!T$10)</f>
        <v>1.6402817645720844</v>
      </c>
      <c r="U118" s="334">
        <f>IF(U$10=0,0,U$10/FBT_fec!U$10)</f>
        <v>1.6442976507132092</v>
      </c>
      <c r="V118" s="334">
        <f>IF(V$10=0,0,V$10/FBT_fec!V$10)</f>
        <v>1.6318309254185284</v>
      </c>
      <c r="W118" s="334">
        <f>IF(W$10=0,0,W$10/FBT_fec!W$10)</f>
        <v>1.6947934639819551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1.9666868084816342</v>
      </c>
      <c r="C119" s="350">
        <f>IF(C$16=0,0,C$16/FBT_fec!C$16)</f>
        <v>1.8638578998177644</v>
      </c>
      <c r="D119" s="350">
        <f>IF(D$16=0,0,D$16/FBT_fec!D$16)</f>
        <v>1.9030075431083833</v>
      </c>
      <c r="E119" s="350">
        <f>IF(E$16=0,0,E$16/FBT_fec!E$16)</f>
        <v>1.8680884865883929</v>
      </c>
      <c r="F119" s="350">
        <f>IF(F$16=0,0,F$16/FBT_fec!F$16)</f>
        <v>1.8537895249730822</v>
      </c>
      <c r="G119" s="350">
        <f>IF(G$16=0,0,G$16/FBT_fec!G$16)</f>
        <v>1.8293895188436597</v>
      </c>
      <c r="H119" s="350">
        <f>IF(H$16=0,0,H$16/FBT_fec!H$16)</f>
        <v>1.744311864303064</v>
      </c>
      <c r="I119" s="350">
        <f>IF(I$16=0,0,I$16/FBT_fec!I$16)</f>
        <v>1.6955964131320753</v>
      </c>
      <c r="J119" s="350">
        <f>IF(J$16=0,0,J$16/FBT_fec!J$16)</f>
        <v>1.6852362787414059</v>
      </c>
      <c r="K119" s="350">
        <f>IF(K$16=0,0,K$16/FBT_fec!K$16)</f>
        <v>1.6459301989933228</v>
      </c>
      <c r="L119" s="350">
        <f>IF(L$16=0,0,L$16/FBT_fec!L$16)</f>
        <v>1.6671292222536087</v>
      </c>
      <c r="M119" s="350">
        <f>IF(M$16=0,0,M$16/FBT_fec!M$16)</f>
        <v>1.7375710685597159</v>
      </c>
      <c r="N119" s="350">
        <f>IF(N$16=0,0,N$16/FBT_fec!N$16)</f>
        <v>1.7136267451463563</v>
      </c>
      <c r="O119" s="350">
        <f>IF(O$16=0,0,O$16/FBT_fec!O$16)</f>
        <v>1.6985405765138255</v>
      </c>
      <c r="P119" s="350">
        <f>IF(P$16=0,0,P$16/FBT_fec!P$16)</f>
        <v>1.7583800933304006</v>
      </c>
      <c r="Q119" s="350">
        <f>IF(Q$16=0,0,Q$16/FBT_fec!Q$16)</f>
        <v>1.7111801108501297</v>
      </c>
      <c r="R119" s="350">
        <f>IF(R$16=0,0,R$16/FBT_fec!R$16)</f>
        <v>1.6555277927366081</v>
      </c>
      <c r="S119" s="350">
        <f>IF(S$16=0,0,S$16/FBT_fec!S$16)</f>
        <v>1.6423962129413796</v>
      </c>
      <c r="T119" s="350">
        <f>IF(T$16=0,0,T$16/FBT_fec!T$16)</f>
        <v>1.6367664401983593</v>
      </c>
      <c r="U119" s="350">
        <f>IF(U$16=0,0,U$16/FBT_fec!U$16)</f>
        <v>1.6392873891122381</v>
      </c>
      <c r="V119" s="350">
        <f>IF(V$16=0,0,V$16/FBT_fec!V$16)</f>
        <v>1.6200470374215088</v>
      </c>
      <c r="W119" s="350">
        <f>IF(W$16=0,0,W$16/FBT_fec!W$16)</f>
        <v>1.6837622079879917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1.9666868084816338</v>
      </c>
      <c r="C120" s="350">
        <f>IF(C$25=0,0,C$25/FBT_fec!C$25)</f>
        <v>1.8638578998177646</v>
      </c>
      <c r="D120" s="350">
        <f>IF(D$25=0,0,D$25/FBT_fec!D$25)</f>
        <v>1.9030075431083826</v>
      </c>
      <c r="E120" s="350">
        <f>IF(E$25=0,0,E$25/FBT_fec!E$25)</f>
        <v>1.8680884865883924</v>
      </c>
      <c r="F120" s="350">
        <f>IF(F$25=0,0,F$25/FBT_fec!F$25)</f>
        <v>1.8537895249730825</v>
      </c>
      <c r="G120" s="350">
        <f>IF(G$25=0,0,G$25/FBT_fec!G$25)</f>
        <v>1.8293895188436602</v>
      </c>
      <c r="H120" s="350">
        <f>IF(H$25=0,0,H$25/FBT_fec!H$25)</f>
        <v>1.7443118643030644</v>
      </c>
      <c r="I120" s="350">
        <f>IF(I$25=0,0,I$25/FBT_fec!I$25)</f>
        <v>1.6955964131320753</v>
      </c>
      <c r="J120" s="350">
        <f>IF(J$25=0,0,J$25/FBT_fec!J$25)</f>
        <v>1.6852362787414064</v>
      </c>
      <c r="K120" s="350">
        <f>IF(K$25=0,0,K$25/FBT_fec!K$25)</f>
        <v>1.6459301989933233</v>
      </c>
      <c r="L120" s="350">
        <f>IF(L$25=0,0,L$25/FBT_fec!L$25)</f>
        <v>1.6671292222536085</v>
      </c>
      <c r="M120" s="350">
        <f>IF(M$25=0,0,M$25/FBT_fec!M$25)</f>
        <v>1.7375710685597154</v>
      </c>
      <c r="N120" s="350">
        <f>IF(N$25=0,0,N$25/FBT_fec!N$25)</f>
        <v>1.713626745146356</v>
      </c>
      <c r="O120" s="350">
        <f>IF(O$25=0,0,O$25/FBT_fec!O$25)</f>
        <v>1.698540576513826</v>
      </c>
      <c r="P120" s="350">
        <f>IF(P$25=0,0,P$25/FBT_fec!P$25)</f>
        <v>1.758380093330401</v>
      </c>
      <c r="Q120" s="350">
        <f>IF(Q$25=0,0,Q$25/FBT_fec!Q$25)</f>
        <v>1.7111801108501292</v>
      </c>
      <c r="R120" s="350">
        <f>IF(R$25=0,0,R$25/FBT_fec!R$25)</f>
        <v>1.6555277927366085</v>
      </c>
      <c r="S120" s="350">
        <f>IF(S$25=0,0,S$25/FBT_fec!S$25)</f>
        <v>1.6423962129413789</v>
      </c>
      <c r="T120" s="350">
        <f>IF(T$25=0,0,T$25/FBT_fec!T$25)</f>
        <v>1.6367664401983599</v>
      </c>
      <c r="U120" s="350">
        <f>IF(U$25=0,0,U$25/FBT_fec!U$25)</f>
        <v>1.6392873891122384</v>
      </c>
      <c r="V120" s="350">
        <f>IF(V$25=0,0,V$25/FBT_fec!V$25)</f>
        <v>1.6200470374215086</v>
      </c>
      <c r="W120" s="350">
        <f>IF(W$25=0,0,W$25/FBT_fec!W$25)</f>
        <v>1.6837622079879919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2.0255561569439711</v>
      </c>
      <c r="C121" s="350">
        <f>IF(C$34=0,0,C$34/FBT_fec!C$34)</f>
        <v>2.0207267679200394</v>
      </c>
      <c r="D121" s="350">
        <f>IF(D$34=0,0,D$34/FBT_fec!D$34)</f>
        <v>2.0466343006526788</v>
      </c>
      <c r="E121" s="350">
        <f>IF(E$34=0,0,E$34/FBT_fec!E$34)</f>
        <v>2.0467647766106078</v>
      </c>
      <c r="F121" s="350">
        <f>IF(F$34=0,0,F$34/FBT_fec!F$34)</f>
        <v>2.0348355279032373</v>
      </c>
      <c r="G121" s="350">
        <f>IF(G$34=0,0,G$34/FBT_fec!G$34)</f>
        <v>2.0386325516252333</v>
      </c>
      <c r="H121" s="350">
        <f>IF(H$34=0,0,H$34/FBT_fec!H$34)</f>
        <v>2.1046405426073154</v>
      </c>
      <c r="I121" s="350">
        <f>IF(I$34=0,0,I$34/FBT_fec!I$34)</f>
        <v>2.1606213396825051</v>
      </c>
      <c r="J121" s="350">
        <f>IF(J$34=0,0,J$34/FBT_fec!J$34)</f>
        <v>2.1115045917660447</v>
      </c>
      <c r="K121" s="350">
        <f>IF(K$34=0,0,K$34/FBT_fec!K$34)</f>
        <v>2.122248778690528</v>
      </c>
      <c r="L121" s="350">
        <f>IF(L$34=0,0,L$34/FBT_fec!L$34)</f>
        <v>2.1000111133624104</v>
      </c>
      <c r="M121" s="350">
        <f>IF(M$34=0,0,M$34/FBT_fec!M$34)</f>
        <v>2.1459588885540768</v>
      </c>
      <c r="N121" s="350">
        <f>IF(N$34=0,0,N$34/FBT_fec!N$34)</f>
        <v>2.208170616761818</v>
      </c>
      <c r="O121" s="350">
        <f>IF(O$34=0,0,O$34/FBT_fec!O$34)</f>
        <v>2.1440526977867984</v>
      </c>
      <c r="P121" s="350">
        <f>IF(P$34=0,0,P$34/FBT_fec!P$34)</f>
        <v>2.1279747916489549</v>
      </c>
      <c r="Q121" s="350">
        <f>IF(Q$34=0,0,Q$34/FBT_fec!Q$34)</f>
        <v>2.1142058297171253</v>
      </c>
      <c r="R121" s="350">
        <f>IF(R$34=0,0,R$34/FBT_fec!R$34)</f>
        <v>2.1490089801849988</v>
      </c>
      <c r="S121" s="350">
        <f>IF(S$34=0,0,S$34/FBT_fec!S$34)</f>
        <v>2.1197544812965665</v>
      </c>
      <c r="T121" s="350">
        <f>IF(T$34=0,0,T$34/FBT_fec!T$34)</f>
        <v>2.0846667697581687</v>
      </c>
      <c r="U121" s="350">
        <f>IF(U$34=0,0,U$34/FBT_fec!U$34)</f>
        <v>2.2607922381622689</v>
      </c>
      <c r="V121" s="350">
        <f>IF(V$34=0,0,V$34/FBT_fec!V$34)</f>
        <v>2.2465879397677311</v>
      </c>
      <c r="W121" s="350">
        <f>IF(W$34=0,0,W$34/FBT_fec!W$34)</f>
        <v>2.2499636683354565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1.9211952969054811</v>
      </c>
      <c r="C122" s="350">
        <f>IF(C$45=0,0,C$45/FBT_fec!C$45)</f>
        <v>1.896643338451137</v>
      </c>
      <c r="D122" s="350">
        <f>IF(D$45=0,0,D$45/FBT_fec!D$45)</f>
        <v>1.9133190013725303</v>
      </c>
      <c r="E122" s="350">
        <f>IF(E$45=0,0,E$45/FBT_fec!E$45)</f>
        <v>1.9015207682633219</v>
      </c>
      <c r="F122" s="350">
        <f>IF(F$45=0,0,F$45/FBT_fec!F$45)</f>
        <v>1.8908059980794916</v>
      </c>
      <c r="G122" s="350">
        <f>IF(G$45=0,0,G$45/FBT_fec!G$45)</f>
        <v>1.8900532293354175</v>
      </c>
      <c r="H122" s="350">
        <f>IF(H$45=0,0,H$45/FBT_fec!H$45)</f>
        <v>1.8993156211014914</v>
      </c>
      <c r="I122" s="350">
        <f>IF(I$45=0,0,I$45/FBT_fec!I$45)</f>
        <v>1.9177338157670234</v>
      </c>
      <c r="J122" s="350">
        <f>IF(J$45=0,0,J$45/FBT_fec!J$45)</f>
        <v>1.8897774549779884</v>
      </c>
      <c r="K122" s="350">
        <f>IF(K$45=0,0,K$45/FBT_fec!K$45)</f>
        <v>1.8865553259226862</v>
      </c>
      <c r="L122" s="350">
        <f>IF(L$45=0,0,L$45/FBT_fec!L$45)</f>
        <v>1.8803303488236804</v>
      </c>
      <c r="M122" s="350">
        <f>IF(M$45=0,0,M$45/FBT_fec!M$45)</f>
        <v>1.9102737310905165</v>
      </c>
      <c r="N122" s="350">
        <f>IF(N$45=0,0,N$45/FBT_fec!N$45)</f>
        <v>1.9313876704467317</v>
      </c>
      <c r="O122" s="350">
        <f>IF(O$45=0,0,O$45/FBT_fec!O$45)</f>
        <v>1.8980878754299642</v>
      </c>
      <c r="P122" s="350">
        <f>IF(P$45=0,0,P$45/FBT_fec!P$45)</f>
        <v>1.9079227179825458</v>
      </c>
      <c r="Q122" s="350">
        <f>IF(Q$45=0,0,Q$45/FBT_fec!Q$45)</f>
        <v>1.8932663406462704</v>
      </c>
      <c r="R122" s="350">
        <f>IF(R$45=0,0,R$45/FBT_fec!R$45)</f>
        <v>1.8948304259725952</v>
      </c>
      <c r="S122" s="350">
        <f>IF(S$45=0,0,S$45/FBT_fec!S$45)</f>
        <v>1.8836220362934777</v>
      </c>
      <c r="T122" s="350">
        <f>IF(T$45=0,0,T$45/FBT_fec!T$45)</f>
        <v>1.8389769610272764</v>
      </c>
      <c r="U122" s="350">
        <f>IF(U$45=0,0,U$45/FBT_fec!U$45)</f>
        <v>1.9050257487781823</v>
      </c>
      <c r="V122" s="350">
        <f>IF(V$45=0,0,V$45/FBT_fec!V$45)</f>
        <v>1.8975835022201508</v>
      </c>
      <c r="W122" s="350">
        <f>IF(W$45=0,0,W$45/FBT_fec!W$45)</f>
        <v>1.9168560103275007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0.77511212150950737</v>
      </c>
      <c r="C123" s="350">
        <f>IF(C$66=0,0,C$66/FBT_fec!C$66)</f>
        <v>0.72812787945131252</v>
      </c>
      <c r="D123" s="350">
        <f>IF(D$66=0,0,D$66/FBT_fec!D$66)</f>
        <v>0.74684305895807468</v>
      </c>
      <c r="E123" s="350">
        <f>IF(E$66=0,0,E$66/FBT_fec!E$66)</f>
        <v>0.73408227546071136</v>
      </c>
      <c r="F123" s="350">
        <f>IF(F$66=0,0,F$66/FBT_fec!F$66)</f>
        <v>0.73048799922878249</v>
      </c>
      <c r="G123" s="350">
        <f>IF(G$66=0,0,G$66/FBT_fec!G$66)</f>
        <v>0.71906944865270372</v>
      </c>
      <c r="H123" s="350">
        <f>IF(H$66=0,0,H$66/FBT_fec!H$66)</f>
        <v>0.68724191403895496</v>
      </c>
      <c r="I123" s="350">
        <f>IF(I$66=0,0,I$66/FBT_fec!I$66)</f>
        <v>0.66955434005665138</v>
      </c>
      <c r="J123" s="350">
        <f>IF(J$66=0,0,J$66/FBT_fec!J$66)</f>
        <v>0.6690300317294805</v>
      </c>
      <c r="K123" s="350">
        <f>IF(K$66=0,0,K$66/FBT_fec!K$66)</f>
        <v>0.6577009912076216</v>
      </c>
      <c r="L123" s="350">
        <f>IF(L$66=0,0,L$66/FBT_fec!L$66)</f>
        <v>0.6633278725761792</v>
      </c>
      <c r="M123" s="350">
        <f>IF(M$66=0,0,M$66/FBT_fec!M$66)</f>
        <v>0.6882281610933042</v>
      </c>
      <c r="N123" s="350">
        <f>IF(N$66=0,0,N$66/FBT_fec!N$66)</f>
        <v>0.68016825175797668</v>
      </c>
      <c r="O123" s="350">
        <f>IF(O$66=0,0,O$66/FBT_fec!O$66)</f>
        <v>0.67570026886425394</v>
      </c>
      <c r="P123" s="350">
        <f>IF(P$66=0,0,P$66/FBT_fec!P$66)</f>
        <v>0.69392944614247598</v>
      </c>
      <c r="Q123" s="350">
        <f>IF(Q$66=0,0,Q$66/FBT_fec!Q$66)</f>
        <v>0.67930298292349345</v>
      </c>
      <c r="R123" s="350">
        <f>IF(R$66=0,0,R$66/FBT_fec!R$66)</f>
        <v>0.66319507024819635</v>
      </c>
      <c r="S123" s="350">
        <f>IF(S$66=0,0,S$66/FBT_fec!S$66)</f>
        <v>0.65789540057748885</v>
      </c>
      <c r="T123" s="350">
        <f>IF(T$66=0,0,T$66/FBT_fec!T$66)</f>
        <v>0.66675931167804436</v>
      </c>
      <c r="U123" s="350">
        <f>IF(U$66=0,0,U$66/FBT_fec!U$66)</f>
        <v>0.66854396416038253</v>
      </c>
      <c r="V123" s="350">
        <f>IF(V$66=0,0,V$66/FBT_fec!V$66)</f>
        <v>0.66048045309785597</v>
      </c>
      <c r="W123" s="350">
        <f>IF(W$66=0,0,W$66/FBT_fec!W$66)</f>
        <v>0.67881154726526094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NL: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3894.195444526084</v>
      </c>
      <c r="C3" s="205">
        <v>4293.8184663536776</v>
      </c>
      <c r="D3" s="205">
        <v>4153.4372868599921</v>
      </c>
      <c r="E3" s="205">
        <v>4069.3457965442221</v>
      </c>
      <c r="F3" s="205">
        <v>4251.8499937288343</v>
      </c>
      <c r="G3" s="205">
        <v>4038.4141836985959</v>
      </c>
      <c r="H3" s="205">
        <v>3960.3852285383591</v>
      </c>
      <c r="I3" s="205">
        <v>4583.7740808411072</v>
      </c>
      <c r="J3" s="205">
        <v>4770.0740616762196</v>
      </c>
      <c r="K3" s="205">
        <v>3249.549108120224</v>
      </c>
      <c r="L3" s="205">
        <v>3763.2240250674781</v>
      </c>
      <c r="M3" s="205">
        <v>3766.5716763721971</v>
      </c>
      <c r="N3" s="205">
        <v>3304.3566671750291</v>
      </c>
      <c r="O3" s="205">
        <v>3355.8267334734119</v>
      </c>
      <c r="P3" s="205">
        <v>3267.0569236980218</v>
      </c>
      <c r="Q3" s="205">
        <v>3516</v>
      </c>
      <c r="R3" s="205">
        <v>3541.0496504821449</v>
      </c>
      <c r="S3" s="205">
        <v>4055.9440559440559</v>
      </c>
      <c r="T3" s="205">
        <v>4151.5863237332514</v>
      </c>
      <c r="U3" s="205">
        <v>4207.8697014617301</v>
      </c>
      <c r="V3" s="205">
        <v>3894.6468148502381</v>
      </c>
      <c r="W3" s="205">
        <v>3902.2155962890779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3109.492905443954</v>
      </c>
      <c r="C5" s="205">
        <v>3290.6444732472801</v>
      </c>
      <c r="D5" s="205">
        <v>3483.2242316706138</v>
      </c>
      <c r="E5" s="205">
        <v>3195.663395086629</v>
      </c>
      <c r="F5" s="205">
        <v>2970.487403491632</v>
      </c>
      <c r="G5" s="205">
        <v>2865.3571570144759</v>
      </c>
      <c r="H5" s="205">
        <v>2910.3272624950928</v>
      </c>
      <c r="I5" s="205">
        <v>3017.3372340187721</v>
      </c>
      <c r="J5" s="205">
        <v>3519.987081389213</v>
      </c>
      <c r="K5" s="205">
        <v>3376.0687914856721</v>
      </c>
      <c r="L5" s="205">
        <v>3783.5546582872062</v>
      </c>
      <c r="M5" s="205">
        <v>2984.9847294276228</v>
      </c>
      <c r="N5" s="205">
        <v>2859.4359314809681</v>
      </c>
      <c r="O5" s="205">
        <v>3080.7630194252401</v>
      </c>
      <c r="P5" s="205">
        <v>3581.881664613556</v>
      </c>
      <c r="Q5" s="205">
        <v>3807.665513154931</v>
      </c>
      <c r="R5" s="205">
        <v>3769.336243865147</v>
      </c>
      <c r="S5" s="205">
        <v>3896.7250724035048</v>
      </c>
      <c r="T5" s="205">
        <v>4285.3795419740109</v>
      </c>
      <c r="U5" s="205">
        <v>4104.2592515696051</v>
      </c>
      <c r="V5" s="205">
        <v>3344.3755157330638</v>
      </c>
      <c r="W5" s="205">
        <v>3515.0873472671219</v>
      </c>
      <c r="DA5" s="112" t="s">
        <v>2375</v>
      </c>
    </row>
    <row r="6" spans="1:105" ht="12" customHeight="1" x14ac:dyDescent="0.25">
      <c r="A6" s="154" t="s">
        <v>2114</v>
      </c>
      <c r="B6" s="340">
        <v>3886.8661318049421</v>
      </c>
      <c r="C6" s="340">
        <v>3692.5228252146949</v>
      </c>
      <c r="D6" s="340">
        <v>3692.5228252146949</v>
      </c>
      <c r="E6" s="340">
        <v>3498.1795186244481</v>
      </c>
      <c r="F6" s="340">
        <v>3303.8362120341999</v>
      </c>
      <c r="G6" s="340">
        <v>3303.8362120341999</v>
      </c>
      <c r="H6" s="340">
        <v>3109.4929054439531</v>
      </c>
      <c r="I6" s="340">
        <v>3303.8362120341999</v>
      </c>
      <c r="J6" s="340">
        <v>3886.8661318049421</v>
      </c>
      <c r="K6" s="340">
        <v>3886.8661318049421</v>
      </c>
      <c r="L6" s="340">
        <v>4081.209438395189</v>
      </c>
      <c r="M6" s="340">
        <v>4081.209438395189</v>
      </c>
      <c r="N6" s="340">
        <v>3886.8661318049421</v>
      </c>
      <c r="O6" s="340">
        <v>3692.522825214694</v>
      </c>
      <c r="P6" s="340">
        <v>3886.8661318049421</v>
      </c>
      <c r="Q6" s="340">
        <v>4081.209438395189</v>
      </c>
      <c r="R6" s="340">
        <v>4081.209438395189</v>
      </c>
      <c r="S6" s="340">
        <v>4275.5527449854362</v>
      </c>
      <c r="T6" s="340">
        <v>4664.2393581659308</v>
      </c>
      <c r="U6" s="340">
        <v>4469.8960515756826</v>
      </c>
      <c r="V6" s="340">
        <v>4469.8960515756826</v>
      </c>
      <c r="W6" s="340">
        <v>4275.5527449854362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388.68661318049419</v>
      </c>
      <c r="J7" s="342">
        <v>777.3732263609885</v>
      </c>
      <c r="K7" s="342">
        <v>0</v>
      </c>
      <c r="L7" s="342">
        <v>388.68661318049419</v>
      </c>
      <c r="M7" s="342">
        <v>0</v>
      </c>
      <c r="N7" s="342">
        <v>0</v>
      </c>
      <c r="O7" s="342">
        <v>0</v>
      </c>
      <c r="P7" s="342">
        <v>194.3433065902471</v>
      </c>
      <c r="Q7" s="342">
        <v>388.68661318049419</v>
      </c>
      <c r="R7" s="342">
        <v>194.3433065902471</v>
      </c>
      <c r="S7" s="342">
        <v>194.3433065902471</v>
      </c>
      <c r="T7" s="342">
        <v>583.02991977074134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194.34330659024727</v>
      </c>
      <c r="D8" s="344">
        <f t="shared" si="0"/>
        <v>0</v>
      </c>
      <c r="E8" s="344">
        <f t="shared" si="0"/>
        <v>194.34330659024681</v>
      </c>
      <c r="F8" s="344">
        <f t="shared" si="0"/>
        <v>194.34330659024818</v>
      </c>
      <c r="G8" s="344">
        <f t="shared" si="0"/>
        <v>0</v>
      </c>
      <c r="H8" s="344">
        <f t="shared" si="0"/>
        <v>194.34330659024681</v>
      </c>
      <c r="I8" s="344">
        <f t="shared" si="0"/>
        <v>194.34330659024727</v>
      </c>
      <c r="J8" s="344">
        <f t="shared" si="0"/>
        <v>194.34330659024636</v>
      </c>
      <c r="K8" s="344">
        <f t="shared" si="0"/>
        <v>0</v>
      </c>
      <c r="L8" s="344">
        <f t="shared" si="0"/>
        <v>194.34330659024727</v>
      </c>
      <c r="M8" s="344">
        <f t="shared" si="0"/>
        <v>0</v>
      </c>
      <c r="N8" s="344">
        <f t="shared" si="0"/>
        <v>194.34330659024681</v>
      </c>
      <c r="O8" s="344">
        <f t="shared" si="0"/>
        <v>194.34330659024818</v>
      </c>
      <c r="P8" s="344">
        <f t="shared" si="0"/>
        <v>0</v>
      </c>
      <c r="Q8" s="344">
        <f t="shared" si="0"/>
        <v>194.34330659024727</v>
      </c>
      <c r="R8" s="344">
        <f t="shared" si="0"/>
        <v>194.34330659024727</v>
      </c>
      <c r="S8" s="344">
        <f t="shared" si="0"/>
        <v>0</v>
      </c>
      <c r="T8" s="344">
        <f t="shared" si="0"/>
        <v>194.34330659024636</v>
      </c>
      <c r="U8" s="344">
        <f t="shared" si="0"/>
        <v>194.34330659024818</v>
      </c>
      <c r="V8" s="344">
        <f t="shared" si="0"/>
        <v>0</v>
      </c>
      <c r="W8" s="344">
        <f t="shared" si="0"/>
        <v>194.34330659024636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777.37322636098816</v>
      </c>
      <c r="C9" s="345">
        <f t="shared" si="1"/>
        <v>401.8783519674148</v>
      </c>
      <c r="D9" s="345">
        <f t="shared" si="1"/>
        <v>209.29859354408109</v>
      </c>
      <c r="E9" s="345">
        <f t="shared" si="1"/>
        <v>302.51612353781911</v>
      </c>
      <c r="F9" s="345">
        <f t="shared" si="1"/>
        <v>333.34880854256789</v>
      </c>
      <c r="G9" s="345">
        <f t="shared" si="1"/>
        <v>438.479055019724</v>
      </c>
      <c r="H9" s="345">
        <f t="shared" si="1"/>
        <v>199.1656429488603</v>
      </c>
      <c r="I9" s="345">
        <f t="shared" si="1"/>
        <v>286.49897801542784</v>
      </c>
      <c r="J9" s="345">
        <f t="shared" si="1"/>
        <v>366.87905041572913</v>
      </c>
      <c r="K9" s="345">
        <f t="shared" si="1"/>
        <v>510.79734031927001</v>
      </c>
      <c r="L9" s="345">
        <f t="shared" si="1"/>
        <v>297.65478010798279</v>
      </c>
      <c r="M9" s="345">
        <f t="shared" si="1"/>
        <v>1096.2247089675661</v>
      </c>
      <c r="N9" s="345">
        <f t="shared" si="1"/>
        <v>1027.4302003239741</v>
      </c>
      <c r="O9" s="345">
        <f t="shared" si="1"/>
        <v>611.75980578945382</v>
      </c>
      <c r="P9" s="345">
        <f t="shared" si="1"/>
        <v>304.9844671913861</v>
      </c>
      <c r="Q9" s="345">
        <f t="shared" si="1"/>
        <v>273.54392524025798</v>
      </c>
      <c r="R9" s="345">
        <f t="shared" si="1"/>
        <v>311.87319453004193</v>
      </c>
      <c r="S9" s="345">
        <f t="shared" si="1"/>
        <v>378.82767258193144</v>
      </c>
      <c r="T9" s="345">
        <f t="shared" si="1"/>
        <v>378.85981619191989</v>
      </c>
      <c r="U9" s="345">
        <f t="shared" si="1"/>
        <v>365.63680000607746</v>
      </c>
      <c r="V9" s="345">
        <f t="shared" si="1"/>
        <v>1125.5205358426188</v>
      </c>
      <c r="W9" s="345">
        <f t="shared" si="1"/>
        <v>760.46539771831431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133.02957867583831</v>
      </c>
      <c r="C12" s="212">
        <v>137.71332760103181</v>
      </c>
      <c r="D12" s="212">
        <v>139.63370593293209</v>
      </c>
      <c r="E12" s="212">
        <v>135.415649183147</v>
      </c>
      <c r="F12" s="212">
        <v>128.93817712811691</v>
      </c>
      <c r="G12" s="212">
        <v>119.2005159071367</v>
      </c>
      <c r="H12" s="212">
        <v>110.04557179707651</v>
      </c>
      <c r="I12" s="212">
        <v>110.48503869303519</v>
      </c>
      <c r="J12" s="212">
        <v>130.2781599312124</v>
      </c>
      <c r="K12" s="212">
        <v>132.4396388650043</v>
      </c>
      <c r="L12" s="212">
        <v>132.1196044711952</v>
      </c>
      <c r="M12" s="212">
        <v>94.272312983662928</v>
      </c>
      <c r="N12" s="212">
        <v>92.1871883061049</v>
      </c>
      <c r="O12" s="212">
        <v>99.863542562338779</v>
      </c>
      <c r="P12" s="212">
        <v>101.6191745485813</v>
      </c>
      <c r="Q12" s="212">
        <v>102.5159071367154</v>
      </c>
      <c r="R12" s="212">
        <v>101.24686156491831</v>
      </c>
      <c r="S12" s="212">
        <v>101.70576096302661</v>
      </c>
      <c r="T12" s="212">
        <v>115.0113499570077</v>
      </c>
      <c r="U12" s="212">
        <v>108.35339638865</v>
      </c>
      <c r="V12" s="212">
        <v>97.762854686156473</v>
      </c>
      <c r="W12" s="212">
        <v>101.84823731728289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7.3061049011177968</v>
      </c>
      <c r="C14" s="206">
        <f t="shared" si="2"/>
        <v>7.2105760963026651</v>
      </c>
      <c r="D14" s="206">
        <f t="shared" si="2"/>
        <v>5.1971625107480648</v>
      </c>
      <c r="E14" s="206">
        <f t="shared" si="2"/>
        <v>7.2559759243336188</v>
      </c>
      <c r="F14" s="206">
        <f t="shared" si="2"/>
        <v>6.2265692175408418</v>
      </c>
      <c r="G14" s="206">
        <f t="shared" si="2"/>
        <v>4.1677558039552878</v>
      </c>
      <c r="H14" s="206">
        <f t="shared" si="2"/>
        <v>5.1971625107480648</v>
      </c>
      <c r="I14" s="206">
        <f t="shared" si="2"/>
        <v>5.1971625107480648</v>
      </c>
      <c r="J14" s="206">
        <f t="shared" si="2"/>
        <v>7.318056749785038</v>
      </c>
      <c r="K14" s="206">
        <f t="shared" si="2"/>
        <v>8.3450558899398093</v>
      </c>
      <c r="L14" s="206">
        <f t="shared" si="2"/>
        <v>4.1748925193465176</v>
      </c>
      <c r="M14" s="206">
        <f t="shared" si="2"/>
        <v>0</v>
      </c>
      <c r="N14" s="206">
        <f t="shared" si="2"/>
        <v>0</v>
      </c>
      <c r="O14" s="206">
        <f t="shared" si="2"/>
        <v>6.2385210662080812</v>
      </c>
      <c r="P14" s="206">
        <f t="shared" si="2"/>
        <v>5.1590713671539117</v>
      </c>
      <c r="Q14" s="206">
        <f t="shared" si="2"/>
        <v>1.4376612209802233</v>
      </c>
      <c r="R14" s="206">
        <f t="shared" si="2"/>
        <v>1.0307824591573516</v>
      </c>
      <c r="S14" s="206">
        <f t="shared" si="2"/>
        <v>0.91693895098882194</v>
      </c>
      <c r="T14" s="206">
        <f t="shared" si="2"/>
        <v>1.3048151332760103</v>
      </c>
      <c r="U14" s="206">
        <f t="shared" si="2"/>
        <v>1.1725709372312982</v>
      </c>
      <c r="V14" s="206">
        <f t="shared" si="2"/>
        <v>1.0159071367153911</v>
      </c>
      <c r="W14" s="206">
        <f t="shared" si="2"/>
        <v>0.94110060189165956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2.1589853826311258</v>
      </c>
      <c r="C16" s="206">
        <v>1.07944969905417</v>
      </c>
      <c r="D16" s="206">
        <v>1.07944969905417</v>
      </c>
      <c r="E16" s="206">
        <v>1.07944969905417</v>
      </c>
      <c r="F16" s="206">
        <v>1.07944969905417</v>
      </c>
      <c r="G16" s="206">
        <v>1.07944969905417</v>
      </c>
      <c r="H16" s="206">
        <v>1.07944969905417</v>
      </c>
      <c r="I16" s="206">
        <v>1.07944969905417</v>
      </c>
      <c r="J16" s="206">
        <v>2.1589853826311258</v>
      </c>
      <c r="K16" s="206">
        <v>2.1589853826311258</v>
      </c>
      <c r="L16" s="206">
        <v>1.07944969905417</v>
      </c>
      <c r="M16" s="206">
        <v>0</v>
      </c>
      <c r="N16" s="206">
        <v>0</v>
      </c>
      <c r="O16" s="206">
        <v>1.07944969905417</v>
      </c>
      <c r="P16" s="206">
        <v>0</v>
      </c>
      <c r="Q16" s="206">
        <v>0.50395528804815126</v>
      </c>
      <c r="R16" s="206">
        <v>0.43396388650042989</v>
      </c>
      <c r="S16" s="206">
        <v>0.47927773000859841</v>
      </c>
      <c r="T16" s="206">
        <v>0.56569217540842642</v>
      </c>
      <c r="U16" s="206">
        <v>0.50300945829750643</v>
      </c>
      <c r="V16" s="206">
        <v>0.34221840068787618</v>
      </c>
      <c r="W16" s="206">
        <v>0.37893379191745491</v>
      </c>
      <c r="DA16" s="71" t="s">
        <v>2381</v>
      </c>
    </row>
    <row r="17" spans="1:105" ht="12" customHeight="1" x14ac:dyDescent="0.25">
      <c r="A17" s="18" t="s">
        <v>69</v>
      </c>
      <c r="B17" s="206">
        <v>5.1471195184866714</v>
      </c>
      <c r="C17" s="206">
        <v>5.1471195184866714</v>
      </c>
      <c r="D17" s="206">
        <v>4.1177128116938952</v>
      </c>
      <c r="E17" s="206">
        <v>4.1177128116938952</v>
      </c>
      <c r="F17" s="206">
        <v>5.1471195184866714</v>
      </c>
      <c r="G17" s="206">
        <v>3.0883061049011178</v>
      </c>
      <c r="H17" s="206">
        <v>4.1177128116938952</v>
      </c>
      <c r="I17" s="206">
        <v>4.1177128116938952</v>
      </c>
      <c r="J17" s="206">
        <v>5.1590713671539117</v>
      </c>
      <c r="K17" s="206">
        <v>4.1272570937231299</v>
      </c>
      <c r="L17" s="206">
        <v>3.0954428202923472</v>
      </c>
      <c r="M17" s="206">
        <v>0</v>
      </c>
      <c r="N17" s="206">
        <v>0</v>
      </c>
      <c r="O17" s="206">
        <v>5.1590713671539117</v>
      </c>
      <c r="P17" s="206">
        <v>5.1590713671539117</v>
      </c>
      <c r="Q17" s="206">
        <v>0.93370593293207216</v>
      </c>
      <c r="R17" s="206">
        <v>0.59681857265692173</v>
      </c>
      <c r="S17" s="206">
        <v>0.43766122098022348</v>
      </c>
      <c r="T17" s="206">
        <v>0.73912295786758375</v>
      </c>
      <c r="U17" s="206">
        <v>0.66956147893379192</v>
      </c>
      <c r="V17" s="206">
        <v>0.673688736027515</v>
      </c>
      <c r="W17" s="206">
        <v>0.55580395528804816</v>
      </c>
      <c r="DA17" s="71" t="s">
        <v>2382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0.98400687876182291</v>
      </c>
      <c r="D19" s="206">
        <v>0</v>
      </c>
      <c r="E19" s="206">
        <v>2.058813413585554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2.058813413585554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6.3628546861564913E-3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70.29208942390369</v>
      </c>
      <c r="C20" s="206">
        <f t="shared" si="3"/>
        <v>75.429664660361126</v>
      </c>
      <c r="D20" s="206">
        <f t="shared" si="3"/>
        <v>73.774462596732576</v>
      </c>
      <c r="E20" s="206">
        <f t="shared" si="3"/>
        <v>69.604213241616506</v>
      </c>
      <c r="F20" s="206">
        <f t="shared" si="3"/>
        <v>66.874204643164219</v>
      </c>
      <c r="G20" s="206">
        <f t="shared" si="3"/>
        <v>62.81152192605331</v>
      </c>
      <c r="H20" s="206">
        <f t="shared" si="3"/>
        <v>51.719518486672399</v>
      </c>
      <c r="I20" s="206">
        <f t="shared" si="3"/>
        <v>50.902665520206362</v>
      </c>
      <c r="J20" s="206">
        <f t="shared" si="3"/>
        <v>60.511435941530522</v>
      </c>
      <c r="K20" s="206">
        <f t="shared" si="3"/>
        <v>59.759071367153908</v>
      </c>
      <c r="L20" s="206">
        <f t="shared" si="3"/>
        <v>66.465778159931205</v>
      </c>
      <c r="M20" s="206">
        <f t="shared" si="3"/>
        <v>44.195872742906268</v>
      </c>
      <c r="N20" s="206">
        <f t="shared" si="3"/>
        <v>47.355803955288053</v>
      </c>
      <c r="O20" s="206">
        <f t="shared" si="3"/>
        <v>46.667927773000862</v>
      </c>
      <c r="P20" s="206">
        <f t="shared" si="3"/>
        <v>49.268959587274288</v>
      </c>
      <c r="Q20" s="206">
        <f t="shared" si="3"/>
        <v>50.762424763542548</v>
      </c>
      <c r="R20" s="206">
        <f t="shared" si="3"/>
        <v>48.546001719690459</v>
      </c>
      <c r="S20" s="206">
        <f t="shared" si="3"/>
        <v>49.677987962166803</v>
      </c>
      <c r="T20" s="206">
        <f t="shared" si="3"/>
        <v>53.329320722269991</v>
      </c>
      <c r="U20" s="206">
        <f t="shared" si="3"/>
        <v>48.660533104041271</v>
      </c>
      <c r="V20" s="206">
        <f t="shared" si="3"/>
        <v>42.208168529664647</v>
      </c>
      <c r="W20" s="206">
        <f t="shared" si="3"/>
        <v>47.879793637145312</v>
      </c>
      <c r="DA20" s="71"/>
    </row>
    <row r="21" spans="1:105" ht="12" customHeight="1" x14ac:dyDescent="0.25">
      <c r="A21" s="18" t="s">
        <v>72</v>
      </c>
      <c r="B21" s="206">
        <v>70.29208942390369</v>
      </c>
      <c r="C21" s="206">
        <v>75.429664660361126</v>
      </c>
      <c r="D21" s="206">
        <v>73.774462596732576</v>
      </c>
      <c r="E21" s="206">
        <v>69.604213241616506</v>
      </c>
      <c r="F21" s="206">
        <v>66.874204643164219</v>
      </c>
      <c r="G21" s="206">
        <v>62.81152192605331</v>
      </c>
      <c r="H21" s="206">
        <v>51.719518486672399</v>
      </c>
      <c r="I21" s="206">
        <v>50.902665520206362</v>
      </c>
      <c r="J21" s="206">
        <v>60.511435941530522</v>
      </c>
      <c r="K21" s="206">
        <v>59.759071367153908</v>
      </c>
      <c r="L21" s="206">
        <v>66.465778159931205</v>
      </c>
      <c r="M21" s="206">
        <v>44.195872742906268</v>
      </c>
      <c r="N21" s="206">
        <v>47.355803955288053</v>
      </c>
      <c r="O21" s="206">
        <v>46.667927773000862</v>
      </c>
      <c r="P21" s="206">
        <v>49.268959587274288</v>
      </c>
      <c r="Q21" s="206">
        <v>50.762424763542548</v>
      </c>
      <c r="R21" s="206">
        <v>48.546001719690459</v>
      </c>
      <c r="S21" s="206">
        <v>49.677987962166803</v>
      </c>
      <c r="T21" s="206">
        <v>53.329320722269991</v>
      </c>
      <c r="U21" s="206">
        <v>48.660533104041271</v>
      </c>
      <c r="V21" s="206">
        <v>42.208168529664647</v>
      </c>
      <c r="W21" s="206">
        <v>47.879793637145312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0.14333619948409279</v>
      </c>
      <c r="C30" s="206">
        <v>0.2149613069647463</v>
      </c>
      <c r="D30" s="206">
        <v>0.2149613069647463</v>
      </c>
      <c r="E30" s="206">
        <v>1.2897678417884779</v>
      </c>
      <c r="F30" s="206">
        <v>1.8391229578675841</v>
      </c>
      <c r="G30" s="206">
        <v>2.4361994840928629</v>
      </c>
      <c r="H30" s="206">
        <v>2.9139294926913162</v>
      </c>
      <c r="I30" s="206">
        <v>2.36457437661221</v>
      </c>
      <c r="J30" s="206">
        <v>3.893207222699913</v>
      </c>
      <c r="K30" s="206">
        <v>2.3406706792777299</v>
      </c>
      <c r="L30" s="206">
        <v>0.42992261392949271</v>
      </c>
      <c r="M30" s="206">
        <v>0.9792777300085983</v>
      </c>
      <c r="N30" s="206">
        <v>0.1194325021496131</v>
      </c>
      <c r="O30" s="206">
        <v>9.5528804815133275E-2</v>
      </c>
      <c r="P30" s="206">
        <v>7.1625107480653469E-2</v>
      </c>
      <c r="Q30" s="206">
        <v>0.19157351676698189</v>
      </c>
      <c r="R30" s="206">
        <v>0.24668959587274289</v>
      </c>
      <c r="S30" s="206">
        <v>0.24591573516766979</v>
      </c>
      <c r="T30" s="206">
        <v>0.24944110060189159</v>
      </c>
      <c r="U30" s="206">
        <v>0.37936371453138429</v>
      </c>
      <c r="V30" s="206">
        <v>1.053568357695615</v>
      </c>
      <c r="W30" s="206">
        <v>1.5246775580395531</v>
      </c>
      <c r="DA30" s="71" t="s">
        <v>2393</v>
      </c>
    </row>
    <row r="31" spans="1:105" ht="12" customHeight="1" x14ac:dyDescent="0.25">
      <c r="A31" s="21" t="s">
        <v>38</v>
      </c>
      <c r="B31" s="209">
        <v>55.28804815133276</v>
      </c>
      <c r="C31" s="209">
        <v>54.858125537403261</v>
      </c>
      <c r="D31" s="209">
        <v>60.447119518486673</v>
      </c>
      <c r="E31" s="209">
        <v>57.265692175408432</v>
      </c>
      <c r="F31" s="209">
        <v>53.998280309544278</v>
      </c>
      <c r="G31" s="209">
        <v>49.785038693035247</v>
      </c>
      <c r="H31" s="209">
        <v>50.214961306964753</v>
      </c>
      <c r="I31" s="209">
        <v>52.020636285468612</v>
      </c>
      <c r="J31" s="209">
        <v>58.5554600171969</v>
      </c>
      <c r="K31" s="209">
        <v>61.99484092863284</v>
      </c>
      <c r="L31" s="209">
        <v>61.049011177987957</v>
      </c>
      <c r="M31" s="209">
        <v>49.097162510748063</v>
      </c>
      <c r="N31" s="209">
        <v>44.711951848667233</v>
      </c>
      <c r="O31" s="209">
        <v>46.861564918314699</v>
      </c>
      <c r="P31" s="209">
        <v>47.119518486672398</v>
      </c>
      <c r="Q31" s="209">
        <v>50.124247635425633</v>
      </c>
      <c r="R31" s="209">
        <v>51.423387790197758</v>
      </c>
      <c r="S31" s="209">
        <v>50.864918314703353</v>
      </c>
      <c r="T31" s="209">
        <v>60.12777300085984</v>
      </c>
      <c r="U31" s="209">
        <v>58.140928632846077</v>
      </c>
      <c r="V31" s="209">
        <v>53.485210662080817</v>
      </c>
      <c r="W31" s="209">
        <v>51.502665520206357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186.77397491801159</v>
      </c>
      <c r="C33" s="205">
        <f>TRE_emi!C5</f>
        <v>198.84414023877</v>
      </c>
      <c r="D33" s="205">
        <f>TRE_emi!D5</f>
        <v>188.90771039884211</v>
      </c>
      <c r="E33" s="205">
        <f>TRE_emi!E5</f>
        <v>185.31031535821711</v>
      </c>
      <c r="F33" s="205">
        <f>TRE_emi!F5</f>
        <v>175.8940711182328</v>
      </c>
      <c r="G33" s="205">
        <f>TRE_emi!G5</f>
        <v>159.96436163829051</v>
      </c>
      <c r="H33" s="205">
        <f>TRE_emi!H5</f>
        <v>137.10517235821621</v>
      </c>
      <c r="I33" s="205">
        <f>TRE_emi!I5</f>
        <v>135.1865523588182</v>
      </c>
      <c r="J33" s="205">
        <f>TRE_emi!J5</f>
        <v>163.83830651921721</v>
      </c>
      <c r="K33" s="205">
        <f>TRE_emi!K5</f>
        <v>165.06770147811</v>
      </c>
      <c r="L33" s="205">
        <f>TRE_emi!L5</f>
        <v>168.5696007585058</v>
      </c>
      <c r="M33" s="205">
        <f>TRE_emi!M5</f>
        <v>103.8070360790143</v>
      </c>
      <c r="N33" s="205">
        <f>TRE_emi!N5</f>
        <v>111.22906607812079</v>
      </c>
      <c r="O33" s="205">
        <f>TRE_emi!O5</f>
        <v>128.4707527190794</v>
      </c>
      <c r="P33" s="205">
        <f>TRE_emi!P5</f>
        <v>131.72827607890579</v>
      </c>
      <c r="Q33" s="205">
        <f>TRE_emi!Q5</f>
        <v>123.4586509180829</v>
      </c>
      <c r="R33" s="205">
        <f>TRE_emi!R5</f>
        <v>117.0226540787861</v>
      </c>
      <c r="S33" s="205">
        <f>TRE_emi!S5</f>
        <v>119.307398038543</v>
      </c>
      <c r="T33" s="205">
        <f>TRE_emi!T5</f>
        <v>129.04718579900549</v>
      </c>
      <c r="U33" s="205">
        <f>TRE_emi!U5</f>
        <v>117.69975323926801</v>
      </c>
      <c r="V33" s="205">
        <f>TRE_emi!V5</f>
        <v>102.1324881593426</v>
      </c>
      <c r="W33" s="205">
        <f>TRE_emi!W5</f>
        <v>115.2047681984336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34.160991807135083</v>
      </c>
      <c r="C35" s="286">
        <f t="shared" si="5"/>
        <v>32.072461535146907</v>
      </c>
      <c r="D35" s="286">
        <f t="shared" si="5"/>
        <v>33.618830931836577</v>
      </c>
      <c r="E35" s="286">
        <f t="shared" si="5"/>
        <v>33.277007153863636</v>
      </c>
      <c r="F35" s="286">
        <f t="shared" si="5"/>
        <v>30.325194284438826</v>
      </c>
      <c r="G35" s="286">
        <f t="shared" si="5"/>
        <v>29.516664335297698</v>
      </c>
      <c r="H35" s="286">
        <f t="shared" si="5"/>
        <v>27.786582730410423</v>
      </c>
      <c r="I35" s="286">
        <f t="shared" si="5"/>
        <v>24.10350875599034</v>
      </c>
      <c r="J35" s="286">
        <f t="shared" si="5"/>
        <v>27.31155915961444</v>
      </c>
      <c r="K35" s="286">
        <f t="shared" si="5"/>
        <v>40.756312478569384</v>
      </c>
      <c r="L35" s="286">
        <f t="shared" si="5"/>
        <v>35.108089125474315</v>
      </c>
      <c r="M35" s="286">
        <f t="shared" si="5"/>
        <v>25.028678884577086</v>
      </c>
      <c r="N35" s="286">
        <f t="shared" si="5"/>
        <v>27.898679710298303</v>
      </c>
      <c r="O35" s="286">
        <f t="shared" si="5"/>
        <v>29.758253477817703</v>
      </c>
      <c r="P35" s="286">
        <f t="shared" si="5"/>
        <v>31.104194668747098</v>
      </c>
      <c r="Q35" s="286">
        <f t="shared" si="5"/>
        <v>29.156970175402559</v>
      </c>
      <c r="R35" s="286">
        <f t="shared" si="5"/>
        <v>28.592330398737182</v>
      </c>
      <c r="S35" s="286">
        <f t="shared" si="5"/>
        <v>25.075730720194493</v>
      </c>
      <c r="T35" s="286">
        <f t="shared" si="5"/>
        <v>27.702988927274784</v>
      </c>
      <c r="U35" s="286">
        <f t="shared" si="5"/>
        <v>25.75017861199699</v>
      </c>
      <c r="V35" s="286">
        <f t="shared" si="5"/>
        <v>25.101853732509959</v>
      </c>
      <c r="W35" s="286">
        <f t="shared" si="5"/>
        <v>26.100105133642117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42.781759830658039</v>
      </c>
      <c r="C36" s="346">
        <f t="shared" si="6"/>
        <v>41.849956359804885</v>
      </c>
      <c r="D36" s="346">
        <f t="shared" si="6"/>
        <v>40.087486950549085</v>
      </c>
      <c r="E36" s="346">
        <f t="shared" si="6"/>
        <v>42.374816256102001</v>
      </c>
      <c r="F36" s="346">
        <f t="shared" si="6"/>
        <v>43.40640427444928</v>
      </c>
      <c r="G36" s="346">
        <f t="shared" si="6"/>
        <v>41.60057869760859</v>
      </c>
      <c r="H36" s="346">
        <f t="shared" si="6"/>
        <v>37.812095297740441</v>
      </c>
      <c r="I36" s="346">
        <f t="shared" si="6"/>
        <v>36.616735261600468</v>
      </c>
      <c r="J36" s="346">
        <f t="shared" si="6"/>
        <v>37.010976722049868</v>
      </c>
      <c r="K36" s="346">
        <f t="shared" si="6"/>
        <v>39.228951495008765</v>
      </c>
      <c r="L36" s="346">
        <f t="shared" si="6"/>
        <v>34.919438571294485</v>
      </c>
      <c r="M36" s="346">
        <f t="shared" si="6"/>
        <v>31.582175967024074</v>
      </c>
      <c r="N36" s="346">
        <f t="shared" si="6"/>
        <v>32.23964114431444</v>
      </c>
      <c r="O36" s="346">
        <f t="shared" si="6"/>
        <v>32.415197771677271</v>
      </c>
      <c r="P36" s="346">
        <f t="shared" si="6"/>
        <v>28.37033270878446</v>
      </c>
      <c r="Q36" s="346">
        <f t="shared" si="6"/>
        <v>26.923559010773882</v>
      </c>
      <c r="R36" s="346">
        <f t="shared" si="6"/>
        <v>26.860660608271417</v>
      </c>
      <c r="S36" s="346">
        <f t="shared" si="6"/>
        <v>26.100317336551118</v>
      </c>
      <c r="T36" s="346">
        <f t="shared" si="6"/>
        <v>26.838077894969611</v>
      </c>
      <c r="U36" s="346">
        <f t="shared" si="6"/>
        <v>26.400231990026473</v>
      </c>
      <c r="V36" s="346">
        <f t="shared" si="6"/>
        <v>29.232020814124258</v>
      </c>
      <c r="W36" s="346">
        <f t="shared" si="6"/>
        <v>28.974596433988175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23.78334104070554</v>
      </c>
      <c r="C37" s="346">
        <f>IF(TRE_ued!C$5=0,"",TRE_ued!C$5/C$5*1000)</f>
        <v>23.21339920981778</v>
      </c>
      <c r="D37" s="346">
        <f>IF(TRE_ued!D$5=0,"",TRE_ued!D$5/D$5*1000)</f>
        <v>22.363543161408028</v>
      </c>
      <c r="E37" s="346">
        <f>IF(TRE_ued!E$5=0,"",TRE_ued!E$5/E$5*1000)</f>
        <v>23.636954780795914</v>
      </c>
      <c r="F37" s="346">
        <f>IF(TRE_ued!F$5=0,"",TRE_ued!F$5/F$5*1000)</f>
        <v>24.217335152885124</v>
      </c>
      <c r="G37" s="346">
        <f>IF(TRE_ued!G$5=0,"",TRE_ued!G$5/G$5*1000)</f>
        <v>23.260846557885557</v>
      </c>
      <c r="H37" s="346">
        <f>IF(TRE_ued!H$5=0,"",TRE_ued!H$5/H$5*1000)</f>
        <v>21.273962540631139</v>
      </c>
      <c r="I37" s="346">
        <f>IF(TRE_ued!I$5=0,"",TRE_ued!I$5/I$5*1000)</f>
        <v>20.621160837859421</v>
      </c>
      <c r="J37" s="346">
        <f>IF(TRE_ued!J$5=0,"",TRE_ued!J$5/J$5*1000)</f>
        <v>20.81183565330668</v>
      </c>
      <c r="K37" s="346">
        <f>IF(TRE_ued!K$5=0,"",TRE_ued!K$5/K$5*1000)</f>
        <v>22.06260143664262</v>
      </c>
      <c r="L37" s="346">
        <f>IF(TRE_ued!L$5=0,"",TRE_ued!L$5/L$5*1000)</f>
        <v>19.578856227699607</v>
      </c>
      <c r="M37" s="346">
        <f>IF(TRE_ued!M$5=0,"",TRE_ued!M$5/M$5*1000)</f>
        <v>17.922351169826548</v>
      </c>
      <c r="N37" s="346">
        <f>IF(TRE_ued!N$5=0,"",TRE_ued!N$5/N$5*1000)</f>
        <v>18.162925319236699</v>
      </c>
      <c r="O37" s="346">
        <f>IF(TRE_ued!O$5=0,"",TRE_ued!O$5/O$5*1000)</f>
        <v>18.148287056033055</v>
      </c>
      <c r="P37" s="346">
        <f>IF(TRE_ued!P$5=0,"",TRE_ued!P$5/P$5*1000)</f>
        <v>15.875914573061117</v>
      </c>
      <c r="Q37" s="346">
        <f>IF(TRE_ued!Q$5=0,"",TRE_ued!Q$5/Q$5*1000)</f>
        <v>15.167052695542706</v>
      </c>
      <c r="R37" s="346">
        <f>IF(TRE_ued!R$5=0,"",TRE_ued!R$5/R$5*1000)</f>
        <v>15.179440797650461</v>
      </c>
      <c r="S37" s="346">
        <f>IF(TRE_ued!S$5=0,"",TRE_ued!S$5/S$5*1000)</f>
        <v>14.734193392642471</v>
      </c>
      <c r="T37" s="346">
        <f>IF(TRE_ued!T$5=0,"",TRE_ued!T$5/T$5*1000)</f>
        <v>15.198288889432977</v>
      </c>
      <c r="U37" s="346">
        <f>IF(TRE_ued!U$5=0,"",TRE_ued!U$5/U$5*1000)</f>
        <v>14.985418551101773</v>
      </c>
      <c r="V37" s="346">
        <f>IF(TRE_ued!V$5=0,"",TRE_ued!V$5/V$5*1000)</f>
        <v>16.644724226123301</v>
      </c>
      <c r="W37" s="346">
        <f>IF(TRE_ued!W$5=0,"",TRE_ued!W$5/W$5*1000)</f>
        <v>16.415148301005775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1.4040033560741834</v>
      </c>
      <c r="C38" s="347">
        <f t="shared" si="7"/>
        <v>1.4438990307084858</v>
      </c>
      <c r="D38" s="347">
        <f t="shared" si="7"/>
        <v>1.3528804462840582</v>
      </c>
      <c r="E38" s="347">
        <f t="shared" si="7"/>
        <v>1.3684556879211838</v>
      </c>
      <c r="F38" s="347">
        <f t="shared" si="7"/>
        <v>1.3641737073997804</v>
      </c>
      <c r="G38" s="347">
        <f t="shared" si="7"/>
        <v>1.3419770914658702</v>
      </c>
      <c r="H38" s="347">
        <f t="shared" si="7"/>
        <v>1.2458944973364079</v>
      </c>
      <c r="I38" s="347">
        <f t="shared" si="7"/>
        <v>1.2235733811381664</v>
      </c>
      <c r="J38" s="347">
        <f t="shared" si="7"/>
        <v>1.2576037810614209</v>
      </c>
      <c r="K38" s="347">
        <f t="shared" si="7"/>
        <v>1.2463617606686732</v>
      </c>
      <c r="L38" s="347">
        <f t="shared" si="7"/>
        <v>1.2758863564056266</v>
      </c>
      <c r="M38" s="347">
        <f t="shared" si="7"/>
        <v>1.1011402265796078</v>
      </c>
      <c r="N38" s="347">
        <f t="shared" si="7"/>
        <v>1.2065566606586144</v>
      </c>
      <c r="O38" s="347">
        <f t="shared" si="7"/>
        <v>1.2864630016392906</v>
      </c>
      <c r="P38" s="347">
        <f t="shared" si="7"/>
        <v>1.2962935062607714</v>
      </c>
      <c r="Q38" s="347">
        <f t="shared" si="7"/>
        <v>1.2042877477876504</v>
      </c>
      <c r="R38" s="347">
        <f t="shared" si="7"/>
        <v>1.1558151262175425</v>
      </c>
      <c r="S38" s="347">
        <f t="shared" si="7"/>
        <v>1.1730643073592966</v>
      </c>
      <c r="T38" s="347">
        <f t="shared" si="7"/>
        <v>1.122038701808513</v>
      </c>
      <c r="U38" s="347">
        <f t="shared" si="7"/>
        <v>1.0862580884598561</v>
      </c>
      <c r="V38" s="347">
        <f t="shared" si="7"/>
        <v>1.0446962549039076</v>
      </c>
      <c r="W38" s="347">
        <f t="shared" si="7"/>
        <v>1.131141502621609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NL: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133.02957867583831</v>
      </c>
      <c r="C5" s="225">
        <v>137.71332760103181</v>
      </c>
      <c r="D5" s="225">
        <v>139.633705932932</v>
      </c>
      <c r="E5" s="225">
        <v>135.41564918314711</v>
      </c>
      <c r="F5" s="225">
        <v>128.93817712811699</v>
      </c>
      <c r="G5" s="225">
        <v>119.2005159071367</v>
      </c>
      <c r="H5" s="225">
        <v>110.0455717970766</v>
      </c>
      <c r="I5" s="225">
        <v>110.48503869303519</v>
      </c>
      <c r="J5" s="225">
        <v>130.2781599312124</v>
      </c>
      <c r="K5" s="225">
        <v>132.4396388650043</v>
      </c>
      <c r="L5" s="225">
        <v>132.1196044711952</v>
      </c>
      <c r="M5" s="225">
        <v>94.272312983662928</v>
      </c>
      <c r="N5" s="225">
        <v>92.1871883061049</v>
      </c>
      <c r="O5" s="225">
        <v>99.863542562338779</v>
      </c>
      <c r="P5" s="225">
        <v>101.6191745485813</v>
      </c>
      <c r="Q5" s="225">
        <v>102.5159071367154</v>
      </c>
      <c r="R5" s="225">
        <v>101.24686156491831</v>
      </c>
      <c r="S5" s="225">
        <v>101.70576096302661</v>
      </c>
      <c r="T5" s="225">
        <v>115.0113499570077</v>
      </c>
      <c r="U5" s="225">
        <v>108.3533963886501</v>
      </c>
      <c r="V5" s="225">
        <v>97.762854686156487</v>
      </c>
      <c r="W5" s="225">
        <v>101.84823731728289</v>
      </c>
      <c r="DA5" s="89" t="s">
        <v>2378</v>
      </c>
    </row>
    <row r="6" spans="1:105" ht="12" customHeight="1" x14ac:dyDescent="0.25">
      <c r="A6" s="55" t="s">
        <v>92</v>
      </c>
      <c r="B6" s="261">
        <v>2.75476181441688</v>
      </c>
      <c r="C6" s="261">
        <v>2.7841831343768</v>
      </c>
      <c r="D6" s="261">
        <v>2.9499716492821721</v>
      </c>
      <c r="E6" s="261">
        <v>2.8060062816250939</v>
      </c>
      <c r="F6" s="261">
        <v>2.6687328074823311</v>
      </c>
      <c r="G6" s="261">
        <v>2.4585639983172261</v>
      </c>
      <c r="H6" s="261">
        <v>2.3623090098443011</v>
      </c>
      <c r="I6" s="261">
        <v>2.4102377702199562</v>
      </c>
      <c r="J6" s="261">
        <v>2.773507518599426</v>
      </c>
      <c r="K6" s="261">
        <v>2.868374687542488</v>
      </c>
      <c r="L6" s="261">
        <v>2.8766615491493721</v>
      </c>
      <c r="M6" s="261">
        <v>2.157157571055683</v>
      </c>
      <c r="N6" s="261">
        <v>2.0529805379616919</v>
      </c>
      <c r="O6" s="261">
        <v>2.19163330018428</v>
      </c>
      <c r="P6" s="261">
        <v>2.2185132915886232</v>
      </c>
      <c r="Q6" s="261">
        <v>2.290572903239211</v>
      </c>
      <c r="R6" s="261">
        <v>2.299265641676449</v>
      </c>
      <c r="S6" s="261">
        <v>2.294436092069462</v>
      </c>
      <c r="T6" s="261">
        <v>2.6441474641826939</v>
      </c>
      <c r="U6" s="261">
        <v>2.5167602121364099</v>
      </c>
      <c r="V6" s="261">
        <v>2.282256844591974</v>
      </c>
      <c r="W6" s="261">
        <v>2.2975855519530888</v>
      </c>
      <c r="DA6" s="67" t="s">
        <v>2395</v>
      </c>
    </row>
    <row r="7" spans="1:105" ht="12" customHeight="1" x14ac:dyDescent="0.25">
      <c r="A7" s="202" t="s">
        <v>93</v>
      </c>
      <c r="B7" s="226">
        <v>3.746476067606956</v>
      </c>
      <c r="C7" s="226">
        <v>3.7864890627524468</v>
      </c>
      <c r="D7" s="226">
        <v>4.0119614430237531</v>
      </c>
      <c r="E7" s="226">
        <v>3.81616854301013</v>
      </c>
      <c r="F7" s="226">
        <v>3.6294766181759708</v>
      </c>
      <c r="G7" s="226">
        <v>3.343647037711428</v>
      </c>
      <c r="H7" s="226">
        <v>3.2127402533882479</v>
      </c>
      <c r="I7" s="226">
        <v>3.2779233674991408</v>
      </c>
      <c r="J7" s="226">
        <v>3.771970225295219</v>
      </c>
      <c r="K7" s="226">
        <v>3.9009895750577832</v>
      </c>
      <c r="L7" s="226">
        <v>3.9122597068431451</v>
      </c>
      <c r="M7" s="226">
        <v>2.93373429663573</v>
      </c>
      <c r="N7" s="226">
        <v>2.7920535316279</v>
      </c>
      <c r="O7" s="226">
        <v>2.9806212882506209</v>
      </c>
      <c r="P7" s="226">
        <v>3.0171780765605258</v>
      </c>
      <c r="Q7" s="226">
        <v>3.1151791484053279</v>
      </c>
      <c r="R7" s="226">
        <v>3.1270012726799719</v>
      </c>
      <c r="S7" s="226">
        <v>3.1204330852144682</v>
      </c>
      <c r="T7" s="226">
        <v>3.5960405512884641</v>
      </c>
      <c r="U7" s="226">
        <v>3.422793888505518</v>
      </c>
      <c r="V7" s="226">
        <v>3.103869308645085</v>
      </c>
      <c r="W7" s="226">
        <v>3.1247163506562021</v>
      </c>
      <c r="DA7" s="174" t="s">
        <v>2396</v>
      </c>
    </row>
    <row r="8" spans="1:105" ht="12" customHeight="1" x14ac:dyDescent="0.25">
      <c r="A8" s="202" t="s">
        <v>94</v>
      </c>
      <c r="B8" s="226">
        <v>4.6279998482203588</v>
      </c>
      <c r="C8" s="226">
        <v>4.6774276657530232</v>
      </c>
      <c r="D8" s="226">
        <v>4.9559523707940487</v>
      </c>
      <c r="E8" s="226">
        <v>4.7140905531301591</v>
      </c>
      <c r="F8" s="226">
        <v>4.4834711165703176</v>
      </c>
      <c r="G8" s="226">
        <v>4.1303875171729398</v>
      </c>
      <c r="H8" s="226">
        <v>3.9686791365384249</v>
      </c>
      <c r="I8" s="226">
        <v>4.0491994539695257</v>
      </c>
      <c r="J8" s="226">
        <v>4.6594926312470353</v>
      </c>
      <c r="K8" s="226">
        <v>4.818869475071379</v>
      </c>
      <c r="L8" s="226">
        <v>4.832791402570944</v>
      </c>
      <c r="M8" s="226">
        <v>3.6240247193735482</v>
      </c>
      <c r="N8" s="226">
        <v>3.4490073037756419</v>
      </c>
      <c r="O8" s="226">
        <v>3.6819439443095892</v>
      </c>
      <c r="P8" s="226">
        <v>3.7271023298688859</v>
      </c>
      <c r="Q8" s="226">
        <v>3.848162477441877</v>
      </c>
      <c r="R8" s="226">
        <v>3.8627662780164358</v>
      </c>
      <c r="S8" s="226">
        <v>3.8546526346766949</v>
      </c>
      <c r="T8" s="226">
        <v>4.4421677398269264</v>
      </c>
      <c r="U8" s="226">
        <v>4.2281571563891687</v>
      </c>
      <c r="V8" s="226">
        <v>3.834191498914516</v>
      </c>
      <c r="W8" s="226">
        <v>3.859943727281189</v>
      </c>
      <c r="DA8" s="174" t="s">
        <v>2397</v>
      </c>
    </row>
    <row r="9" spans="1:105" ht="12" customHeight="1" x14ac:dyDescent="0.25">
      <c r="A9" s="202" t="s">
        <v>95</v>
      </c>
      <c r="B9" s="226">
        <v>2.864952286993554</v>
      </c>
      <c r="C9" s="226">
        <v>2.8955504597518709</v>
      </c>
      <c r="D9" s="226">
        <v>3.0679705152534589</v>
      </c>
      <c r="E9" s="226">
        <v>2.9182465328900982</v>
      </c>
      <c r="F9" s="226">
        <v>2.775482119781624</v>
      </c>
      <c r="G9" s="226">
        <v>2.5569065582499149</v>
      </c>
      <c r="H9" s="226">
        <v>2.4568013702380731</v>
      </c>
      <c r="I9" s="226">
        <v>2.5066472810287541</v>
      </c>
      <c r="J9" s="226">
        <v>2.8844478193434031</v>
      </c>
      <c r="K9" s="226">
        <v>2.9831096750441861</v>
      </c>
      <c r="L9" s="226">
        <v>2.9917280111153461</v>
      </c>
      <c r="M9" s="226">
        <v>2.243443873897911</v>
      </c>
      <c r="N9" s="226">
        <v>2.1350997594801591</v>
      </c>
      <c r="O9" s="226">
        <v>2.27929863219165</v>
      </c>
      <c r="P9" s="226">
        <v>2.3072538232521671</v>
      </c>
      <c r="Q9" s="226">
        <v>2.3821958193687811</v>
      </c>
      <c r="R9" s="226">
        <v>2.3912362673435079</v>
      </c>
      <c r="S9" s="226">
        <v>2.38621353575224</v>
      </c>
      <c r="T9" s="226">
        <v>2.7499133627500019</v>
      </c>
      <c r="U9" s="226">
        <v>2.617430620621866</v>
      </c>
      <c r="V9" s="226">
        <v>2.3735471183756531</v>
      </c>
      <c r="W9" s="226">
        <v>2.3894889740312131</v>
      </c>
      <c r="DA9" s="174" t="s">
        <v>2398</v>
      </c>
    </row>
    <row r="10" spans="1:105" ht="12" customHeight="1" x14ac:dyDescent="0.25">
      <c r="A10" s="56" t="s">
        <v>96</v>
      </c>
      <c r="B10" s="262">
        <v>3.7694054535821322</v>
      </c>
      <c r="C10" s="262">
        <v>3.928333977289201</v>
      </c>
      <c r="D10" s="262">
        <v>3.9334769660024831</v>
      </c>
      <c r="E10" s="262">
        <v>3.790606745111412</v>
      </c>
      <c r="F10" s="262">
        <v>3.6336084496152838</v>
      </c>
      <c r="G10" s="262">
        <v>3.3500820360701882</v>
      </c>
      <c r="H10" s="262">
        <v>3.0367957907573748</v>
      </c>
      <c r="I10" s="262">
        <v>3.0410062567898919</v>
      </c>
      <c r="J10" s="262">
        <v>3.5923472732314341</v>
      </c>
      <c r="K10" s="262">
        <v>3.622368228724683</v>
      </c>
      <c r="L10" s="262">
        <v>3.6769576392489109</v>
      </c>
      <c r="M10" s="262">
        <v>2.5746582833873841</v>
      </c>
      <c r="N10" s="262">
        <v>2.551953636814305</v>
      </c>
      <c r="O10" s="262">
        <v>2.7744289579370842</v>
      </c>
      <c r="P10" s="262">
        <v>2.8355525380949098</v>
      </c>
      <c r="Q10" s="262">
        <v>2.8311624659582999</v>
      </c>
      <c r="R10" s="262">
        <v>2.780745607249957</v>
      </c>
      <c r="S10" s="262">
        <v>2.7990007519822719</v>
      </c>
      <c r="T10" s="262">
        <v>3.1469639385163841</v>
      </c>
      <c r="U10" s="262">
        <v>2.9543246036865352</v>
      </c>
      <c r="V10" s="262">
        <v>2.653137763068925</v>
      </c>
      <c r="W10" s="262">
        <v>2.7848601775954318</v>
      </c>
      <c r="DA10" s="68" t="s">
        <v>2399</v>
      </c>
    </row>
    <row r="11" spans="1:105" ht="12" customHeight="1" x14ac:dyDescent="0.25">
      <c r="A11" s="37" t="s">
        <v>160</v>
      </c>
      <c r="B11" s="228">
        <v>0.21617316743726481</v>
      </c>
      <c r="C11" s="228">
        <v>0.2177456421163553</v>
      </c>
      <c r="D11" s="228">
        <v>0.1694772178583886</v>
      </c>
      <c r="E11" s="228">
        <v>0.17488629380428139</v>
      </c>
      <c r="F11" s="228">
        <v>0.21676591364991171</v>
      </c>
      <c r="G11" s="228">
        <v>0.13111838183951449</v>
      </c>
      <c r="H11" s="228">
        <v>0.1721660349725021</v>
      </c>
      <c r="I11" s="228">
        <v>0.16950776974984799</v>
      </c>
      <c r="J11" s="228">
        <v>0.21934637586694691</v>
      </c>
      <c r="K11" s="228">
        <v>0.17400084248324149</v>
      </c>
      <c r="L11" s="228">
        <v>0.12529029907983691</v>
      </c>
      <c r="M11" s="228">
        <v>0</v>
      </c>
      <c r="N11" s="228">
        <v>0</v>
      </c>
      <c r="O11" s="228">
        <v>0.2078744142736301</v>
      </c>
      <c r="P11" s="228">
        <v>0.20593305923801461</v>
      </c>
      <c r="Q11" s="228">
        <v>3.6837912853239209E-2</v>
      </c>
      <c r="R11" s="228">
        <v>2.317913116367299E-2</v>
      </c>
      <c r="S11" s="228">
        <v>1.7118458856619969E-2</v>
      </c>
      <c r="T11" s="228">
        <v>2.8338667814792461E-2</v>
      </c>
      <c r="U11" s="228">
        <v>2.5370904295255792E-2</v>
      </c>
      <c r="V11" s="228">
        <v>2.5466830722845928E-2</v>
      </c>
      <c r="W11" s="228">
        <v>2.1949358773624871E-2</v>
      </c>
      <c r="DA11" s="69" t="s">
        <v>2400</v>
      </c>
    </row>
    <row r="12" spans="1:105" ht="12" customHeight="1" x14ac:dyDescent="0.25">
      <c r="A12" s="37" t="s">
        <v>162</v>
      </c>
      <c r="B12" s="228">
        <v>2.5600982311727809</v>
      </c>
      <c r="C12" s="228">
        <v>2.7783111725298841</v>
      </c>
      <c r="D12" s="228">
        <v>2.6364476005876809</v>
      </c>
      <c r="E12" s="228">
        <v>2.5565147083279558</v>
      </c>
      <c r="F12" s="228">
        <v>2.4372140839791872</v>
      </c>
      <c r="G12" s="228">
        <v>2.313278178951752</v>
      </c>
      <c r="H12" s="228">
        <v>1.849740124771966</v>
      </c>
      <c r="I12" s="228">
        <v>1.788630746465383</v>
      </c>
      <c r="J12" s="228">
        <v>2.1957123950456121</v>
      </c>
      <c r="K12" s="228">
        <v>2.143634951137122</v>
      </c>
      <c r="L12" s="228">
        <v>2.32468629461686</v>
      </c>
      <c r="M12" s="228">
        <v>1.46523104469982</v>
      </c>
      <c r="N12" s="228">
        <v>1.6164177158044579</v>
      </c>
      <c r="O12" s="228">
        <v>1.6076847426603</v>
      </c>
      <c r="P12" s="228">
        <v>1.6901876316767399</v>
      </c>
      <c r="Q12" s="228">
        <v>1.7302204515755759</v>
      </c>
      <c r="R12" s="228">
        <v>1.623670641121995</v>
      </c>
      <c r="S12" s="228">
        <v>1.676844907339198</v>
      </c>
      <c r="T12" s="228">
        <v>1.7541976835931159</v>
      </c>
      <c r="U12" s="228">
        <v>1.576060358880762</v>
      </c>
      <c r="V12" s="228">
        <v>1.356740404293608</v>
      </c>
      <c r="W12" s="228">
        <v>1.623486699494032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0.99313405497208607</v>
      </c>
      <c r="C15" s="228">
        <v>0.93227716264296112</v>
      </c>
      <c r="D15" s="228">
        <v>1.127552147556413</v>
      </c>
      <c r="E15" s="228">
        <v>1.059205742979175</v>
      </c>
      <c r="F15" s="228">
        <v>0.97962845198618598</v>
      </c>
      <c r="G15" s="228">
        <v>0.90568547527892174</v>
      </c>
      <c r="H15" s="228">
        <v>1.0148896310129061</v>
      </c>
      <c r="I15" s="228">
        <v>1.082867740574661</v>
      </c>
      <c r="J15" s="228">
        <v>1.1772885023188751</v>
      </c>
      <c r="K15" s="228">
        <v>1.3047324351043199</v>
      </c>
      <c r="L15" s="228">
        <v>1.2269810455522141</v>
      </c>
      <c r="M15" s="228">
        <v>1.1094272386875641</v>
      </c>
      <c r="N15" s="228">
        <v>0.93553592100984717</v>
      </c>
      <c r="O15" s="228">
        <v>0.95886980100315455</v>
      </c>
      <c r="P15" s="228">
        <v>0.93943184718015593</v>
      </c>
      <c r="Q15" s="228">
        <v>1.064104101529485</v>
      </c>
      <c r="R15" s="228">
        <v>1.1338958349642889</v>
      </c>
      <c r="S15" s="228">
        <v>1.1050373857864539</v>
      </c>
      <c r="T15" s="228">
        <v>1.364427587108475</v>
      </c>
      <c r="U15" s="228">
        <v>1.3528933405105179</v>
      </c>
      <c r="V15" s="228">
        <v>1.2709305280524721</v>
      </c>
      <c r="W15" s="228">
        <v>1.139424119327775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24.534400930632717</v>
      </c>
      <c r="C16" s="263">
        <f t="shared" si="0"/>
        <v>25.514010158007885</v>
      </c>
      <c r="D16" s="263">
        <f t="shared" si="0"/>
        <v>25.545009628291886</v>
      </c>
      <c r="E16" s="263">
        <f t="shared" si="0"/>
        <v>24.622180162081825</v>
      </c>
      <c r="F16" s="263">
        <f t="shared" si="0"/>
        <v>23.603592669418436</v>
      </c>
      <c r="G16" s="263">
        <f t="shared" si="0"/>
        <v>21.766735241806071</v>
      </c>
      <c r="H16" s="263">
        <f t="shared" si="0"/>
        <v>19.734813976013804</v>
      </c>
      <c r="I16" s="263">
        <f t="shared" si="0"/>
        <v>19.760459587044231</v>
      </c>
      <c r="J16" s="263">
        <f t="shared" si="0"/>
        <v>23.389995007397857</v>
      </c>
      <c r="K16" s="263">
        <f t="shared" si="0"/>
        <v>23.582901027816106</v>
      </c>
      <c r="L16" s="263">
        <f t="shared" si="0"/>
        <v>23.880764299442319</v>
      </c>
      <c r="M16" s="263">
        <f t="shared" si="0"/>
        <v>16.687599984918233</v>
      </c>
      <c r="N16" s="263">
        <f t="shared" si="0"/>
        <v>16.540440238611239</v>
      </c>
      <c r="O16" s="263">
        <f t="shared" si="0"/>
        <v>18.030347214300953</v>
      </c>
      <c r="P16" s="263">
        <f t="shared" si="0"/>
        <v>18.378581265429972</v>
      </c>
      <c r="Q16" s="263">
        <f t="shared" si="0"/>
        <v>18.371677658833619</v>
      </c>
      <c r="R16" s="263">
        <f t="shared" si="0"/>
        <v>18.041205168030793</v>
      </c>
      <c r="S16" s="263">
        <f t="shared" si="0"/>
        <v>18.161737407508156</v>
      </c>
      <c r="T16" s="263">
        <f t="shared" si="0"/>
        <v>20.419436107250505</v>
      </c>
      <c r="U16" s="263">
        <f t="shared" si="0"/>
        <v>19.167689925775676</v>
      </c>
      <c r="V16" s="263">
        <f t="shared" si="0"/>
        <v>17.209249717328937</v>
      </c>
      <c r="W16" s="263">
        <f t="shared" si="0"/>
        <v>18.066221130327115</v>
      </c>
      <c r="DA16" s="70"/>
    </row>
    <row r="17" spans="1:105" ht="12" customHeight="1" x14ac:dyDescent="0.25">
      <c r="A17" s="60" t="s">
        <v>2406</v>
      </c>
      <c r="B17" s="331">
        <v>18.228604194199072</v>
      </c>
      <c r="C17" s="331">
        <v>19.53160832243239</v>
      </c>
      <c r="D17" s="331">
        <v>18.307650289022419</v>
      </c>
      <c r="E17" s="331">
        <v>17.82784711348171</v>
      </c>
      <c r="F17" s="331">
        <v>17.32205789831626</v>
      </c>
      <c r="G17" s="331">
        <v>15.9650451200974</v>
      </c>
      <c r="H17" s="331">
        <v>13.24022268968872</v>
      </c>
      <c r="I17" s="331">
        <v>12.82960842676361</v>
      </c>
      <c r="J17" s="331">
        <v>15.92384566161971</v>
      </c>
      <c r="K17" s="331">
        <v>15.30576726079577</v>
      </c>
      <c r="L17" s="331">
        <v>16.009358903915139</v>
      </c>
      <c r="M17" s="331">
        <v>9.4968678823136496</v>
      </c>
      <c r="N17" s="331">
        <v>10.476781491325189</v>
      </c>
      <c r="O17" s="331">
        <v>11.899037809315489</v>
      </c>
      <c r="P17" s="331">
        <v>12.28967114481785</v>
      </c>
      <c r="Q17" s="331">
        <v>11.51672526984075</v>
      </c>
      <c r="R17" s="331">
        <v>10.73069971584772</v>
      </c>
      <c r="S17" s="331">
        <v>11.0411671644398</v>
      </c>
      <c r="T17" s="331">
        <v>11.62918998859921</v>
      </c>
      <c r="U17" s="331">
        <v>10.44857050564198</v>
      </c>
      <c r="V17" s="331">
        <v>9.0070807388394414</v>
      </c>
      <c r="W17" s="331">
        <v>10.715559025674979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0.60097070689372101</v>
      </c>
      <c r="C19" s="232">
        <v>0.30597832135464809</v>
      </c>
      <c r="D19" s="232">
        <v>0.29740904733949342</v>
      </c>
      <c r="E19" s="232">
        <v>0.30712630850454181</v>
      </c>
      <c r="F19" s="232">
        <v>0.30431244276477082</v>
      </c>
      <c r="G19" s="232">
        <v>0.3065944025192503</v>
      </c>
      <c r="H19" s="232">
        <v>0.30142252307587869</v>
      </c>
      <c r="I19" s="232">
        <v>0.29662208080570029</v>
      </c>
      <c r="J19" s="232">
        <v>0.60798261959645228</v>
      </c>
      <c r="K19" s="232">
        <v>0.60284352647756856</v>
      </c>
      <c r="L19" s="232">
        <v>0.29211612461841457</v>
      </c>
      <c r="M19" s="232">
        <v>0</v>
      </c>
      <c r="N19" s="232">
        <v>0</v>
      </c>
      <c r="O19" s="232">
        <v>0.28979229697313807</v>
      </c>
      <c r="P19" s="232">
        <v>0</v>
      </c>
      <c r="Q19" s="232">
        <v>0.13334563685142739</v>
      </c>
      <c r="R19" s="232">
        <v>0.1130540133216159</v>
      </c>
      <c r="S19" s="232">
        <v>0.12571281571897619</v>
      </c>
      <c r="T19" s="232">
        <v>0.1453022452238715</v>
      </c>
      <c r="U19" s="232">
        <v>0.1276752741684799</v>
      </c>
      <c r="V19" s="232">
        <v>8.6768373482813632E-2</v>
      </c>
      <c r="W19" s="232">
        <v>0.100508603298491</v>
      </c>
      <c r="DA19" s="71" t="s">
        <v>2409</v>
      </c>
    </row>
    <row r="20" spans="1:105" ht="12" customHeight="1" x14ac:dyDescent="0.25">
      <c r="A20" s="59" t="s">
        <v>160</v>
      </c>
      <c r="B20" s="232">
        <v>1.372568030374048</v>
      </c>
      <c r="C20" s="232">
        <v>1.3972689467073529</v>
      </c>
      <c r="D20" s="232">
        <v>1.087814455516745</v>
      </c>
      <c r="E20" s="232">
        <v>1.12181767670512</v>
      </c>
      <c r="F20" s="232">
        <v>1.389937808585467</v>
      </c>
      <c r="G20" s="232">
        <v>0.83992538409480788</v>
      </c>
      <c r="H20" s="232">
        <v>1.101743476694691</v>
      </c>
      <c r="I20" s="232">
        <v>1.0849276219308639</v>
      </c>
      <c r="J20" s="232">
        <v>1.391054781773652</v>
      </c>
      <c r="K20" s="232">
        <v>1.1038495020573871</v>
      </c>
      <c r="L20" s="232">
        <v>0.80377014768014565</v>
      </c>
      <c r="M20" s="232">
        <v>0</v>
      </c>
      <c r="N20" s="232">
        <v>0</v>
      </c>
      <c r="O20" s="232">
        <v>1.3292131527745961</v>
      </c>
      <c r="P20" s="232">
        <v>1.33475130987602</v>
      </c>
      <c r="Q20" s="232">
        <v>0.23730961882005891</v>
      </c>
      <c r="R20" s="232">
        <v>0.14944156202340639</v>
      </c>
      <c r="S20" s="232">
        <v>0.11030684600312129</v>
      </c>
      <c r="T20" s="232">
        <v>0.18257023466861599</v>
      </c>
      <c r="U20" s="232">
        <v>0.16351026183900311</v>
      </c>
      <c r="V20" s="232">
        <v>0.1643545766859934</v>
      </c>
      <c r="W20" s="232">
        <v>0.14159988104682669</v>
      </c>
      <c r="DA20" s="71" t="s">
        <v>2410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16.255065456931298</v>
      </c>
      <c r="C22" s="232">
        <v>17.82836105437039</v>
      </c>
      <c r="D22" s="232">
        <v>16.922426786166181</v>
      </c>
      <c r="E22" s="232">
        <v>16.39890312827205</v>
      </c>
      <c r="F22" s="232">
        <v>15.627807646966019</v>
      </c>
      <c r="G22" s="232">
        <v>14.81852533348334</v>
      </c>
      <c r="H22" s="232">
        <v>11.83705668991815</v>
      </c>
      <c r="I22" s="232">
        <v>11.448058724027041</v>
      </c>
      <c r="J22" s="232">
        <v>13.924808260249611</v>
      </c>
      <c r="K22" s="232">
        <v>13.59907423226082</v>
      </c>
      <c r="L22" s="232">
        <v>14.91347263161658</v>
      </c>
      <c r="M22" s="232">
        <v>9.4968678823136496</v>
      </c>
      <c r="N22" s="232">
        <v>10.476781491325189</v>
      </c>
      <c r="O22" s="232">
        <v>10.280032359567761</v>
      </c>
      <c r="P22" s="232">
        <v>10.95491983494183</v>
      </c>
      <c r="Q22" s="232">
        <v>11.14607001416927</v>
      </c>
      <c r="R22" s="232">
        <v>10.468204140502699</v>
      </c>
      <c r="S22" s="232">
        <v>10.8051475027177</v>
      </c>
      <c r="T22" s="232">
        <v>11.301317508706729</v>
      </c>
      <c r="U22" s="232">
        <v>10.157384969634499</v>
      </c>
      <c r="V22" s="232">
        <v>8.755957788670635</v>
      </c>
      <c r="W22" s="232">
        <v>10.47345054132966</v>
      </c>
      <c r="DA22" s="71" t="s">
        <v>2412</v>
      </c>
    </row>
    <row r="23" spans="1:105" ht="12" customHeight="1" x14ac:dyDescent="0.25">
      <c r="A23" s="60" t="s">
        <v>2413</v>
      </c>
      <c r="B23" s="331">
        <v>6.3057967364336447</v>
      </c>
      <c r="C23" s="331">
        <v>5.9824018355754962</v>
      </c>
      <c r="D23" s="331">
        <v>7.2373593392694664</v>
      </c>
      <c r="E23" s="331">
        <v>6.794333048600115</v>
      </c>
      <c r="F23" s="331">
        <v>6.2815347711021774</v>
      </c>
      <c r="G23" s="331">
        <v>5.8016901217086714</v>
      </c>
      <c r="H23" s="331">
        <v>6.4945912863250834</v>
      </c>
      <c r="I23" s="331">
        <v>6.9308511602806213</v>
      </c>
      <c r="J23" s="331">
        <v>7.4661493457781463</v>
      </c>
      <c r="K23" s="331">
        <v>8.277133767020338</v>
      </c>
      <c r="L23" s="331">
        <v>7.8714053955271792</v>
      </c>
      <c r="M23" s="331">
        <v>7.1907321026045823</v>
      </c>
      <c r="N23" s="331">
        <v>6.0636587472860493</v>
      </c>
      <c r="O23" s="331">
        <v>6.1313094049854637</v>
      </c>
      <c r="P23" s="331">
        <v>6.0889101206121223</v>
      </c>
      <c r="Q23" s="331">
        <v>6.8549523889928681</v>
      </c>
      <c r="R23" s="331">
        <v>7.3105054521830741</v>
      </c>
      <c r="S23" s="331">
        <v>7.1205702430683573</v>
      </c>
      <c r="T23" s="331">
        <v>8.7902461186512966</v>
      </c>
      <c r="U23" s="331">
        <v>8.7191194201336977</v>
      </c>
      <c r="V23" s="331">
        <v>8.202168978489496</v>
      </c>
      <c r="W23" s="331">
        <v>7.3506621046521357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12.145576490478323</v>
      </c>
      <c r="C24" s="263">
        <f t="shared" si="1"/>
        <v>12.595199123660439</v>
      </c>
      <c r="D24" s="263">
        <f t="shared" si="1"/>
        <v>12.726835396938903</v>
      </c>
      <c r="E24" s="263">
        <f t="shared" si="1"/>
        <v>12.272981216955422</v>
      </c>
      <c r="F24" s="263">
        <f t="shared" si="1"/>
        <v>11.724518653735659</v>
      </c>
      <c r="G24" s="263">
        <f t="shared" si="1"/>
        <v>10.83329557041251</v>
      </c>
      <c r="H24" s="263">
        <f t="shared" si="1"/>
        <v>9.8886483726007288</v>
      </c>
      <c r="I24" s="263">
        <f t="shared" si="1"/>
        <v>9.9113726679285836</v>
      </c>
      <c r="J24" s="263">
        <f t="shared" si="1"/>
        <v>11.696811554036818</v>
      </c>
      <c r="K24" s="263">
        <f t="shared" si="1"/>
        <v>11.838320898189462</v>
      </c>
      <c r="L24" s="263">
        <f t="shared" si="1"/>
        <v>11.965889431844973</v>
      </c>
      <c r="M24" s="263">
        <f t="shared" si="1"/>
        <v>8.4190036375717927</v>
      </c>
      <c r="N24" s="263">
        <f t="shared" si="1"/>
        <v>8.3347438570871581</v>
      </c>
      <c r="O24" s="263">
        <f t="shared" si="1"/>
        <v>9.0035323143535688</v>
      </c>
      <c r="P24" s="263">
        <f t="shared" si="1"/>
        <v>9.1889641140699965</v>
      </c>
      <c r="Q24" s="263">
        <f t="shared" si="1"/>
        <v>9.2440688370437876</v>
      </c>
      <c r="R24" s="263">
        <f t="shared" si="1"/>
        <v>9.0848196521983766</v>
      </c>
      <c r="S24" s="263">
        <f t="shared" si="1"/>
        <v>9.1470475710747827</v>
      </c>
      <c r="T24" s="263">
        <f t="shared" si="1"/>
        <v>10.273749458813754</v>
      </c>
      <c r="U24" s="263">
        <f t="shared" si="1"/>
        <v>9.6339473294624263</v>
      </c>
      <c r="V24" s="263">
        <f t="shared" si="1"/>
        <v>8.6454354323216762</v>
      </c>
      <c r="W24" s="263">
        <f t="shared" si="1"/>
        <v>9.1132311361207119</v>
      </c>
      <c r="DA24" s="70"/>
    </row>
    <row r="25" spans="1:105" ht="12" customHeight="1" x14ac:dyDescent="0.25">
      <c r="A25" s="60" t="s">
        <v>2416</v>
      </c>
      <c r="B25" s="264">
        <v>9.3357194397731043</v>
      </c>
      <c r="C25" s="264">
        <v>9.7553323265961023</v>
      </c>
      <c r="D25" s="264">
        <v>9.7178643146710861</v>
      </c>
      <c r="E25" s="264">
        <v>9.4108548096978257</v>
      </c>
      <c r="F25" s="264">
        <v>9.0024111901036807</v>
      </c>
      <c r="G25" s="264">
        <v>8.3255602921289373</v>
      </c>
      <c r="H25" s="264">
        <v>7.4790931825595424</v>
      </c>
      <c r="I25" s="264">
        <v>7.4529301423042273</v>
      </c>
      <c r="J25" s="264">
        <v>8.8678338850654033</v>
      </c>
      <c r="K25" s="264">
        <v>8.9125787168961246</v>
      </c>
      <c r="L25" s="264">
        <v>9.0316946517126144</v>
      </c>
      <c r="M25" s="264">
        <v>6.2187029150949948</v>
      </c>
      <c r="N25" s="264">
        <v>6.2407037083662331</v>
      </c>
      <c r="O25" s="264">
        <v>6.7680663481656023</v>
      </c>
      <c r="P25" s="264">
        <v>6.9260805566496</v>
      </c>
      <c r="Q25" s="264">
        <v>6.9076844757397886</v>
      </c>
      <c r="R25" s="264">
        <v>6.7395686976883971</v>
      </c>
      <c r="S25" s="264">
        <v>6.8067227571639322</v>
      </c>
      <c r="T25" s="264">
        <v>7.5767190453474056</v>
      </c>
      <c r="U25" s="264">
        <v>7.0668519130832879</v>
      </c>
      <c r="V25" s="264">
        <v>6.3175334508378631</v>
      </c>
      <c r="W25" s="264">
        <v>6.7696938731285599</v>
      </c>
      <c r="DA25" s="72" t="s">
        <v>2417</v>
      </c>
    </row>
    <row r="26" spans="1:105" ht="12" customHeight="1" x14ac:dyDescent="0.25">
      <c r="A26" s="60" t="s">
        <v>2418</v>
      </c>
      <c r="B26" s="264">
        <v>2.8098570507052179</v>
      </c>
      <c r="C26" s="264">
        <v>2.839866797064337</v>
      </c>
      <c r="D26" s="264">
        <v>3.008971082267816</v>
      </c>
      <c r="E26" s="264">
        <v>2.8621264072575969</v>
      </c>
      <c r="F26" s="264">
        <v>2.7221074636319789</v>
      </c>
      <c r="G26" s="264">
        <v>2.507735278283572</v>
      </c>
      <c r="H26" s="264">
        <v>2.4095551900411869</v>
      </c>
      <c r="I26" s="264">
        <v>2.4584425256243558</v>
      </c>
      <c r="J26" s="264">
        <v>2.8289776689714148</v>
      </c>
      <c r="K26" s="264">
        <v>2.9257421812933382</v>
      </c>
      <c r="L26" s="264">
        <v>2.9341947801323589</v>
      </c>
      <c r="M26" s="264">
        <v>2.2003007224767979</v>
      </c>
      <c r="N26" s="264">
        <v>2.0940401487209259</v>
      </c>
      <c r="O26" s="264">
        <v>2.2354659661879661</v>
      </c>
      <c r="P26" s="264">
        <v>2.262883557420396</v>
      </c>
      <c r="Q26" s="264">
        <v>2.3363843613039981</v>
      </c>
      <c r="R26" s="264">
        <v>2.34525095450998</v>
      </c>
      <c r="S26" s="264">
        <v>2.340324813910851</v>
      </c>
      <c r="T26" s="264">
        <v>2.697030413466349</v>
      </c>
      <c r="U26" s="264">
        <v>2.5670954163791389</v>
      </c>
      <c r="V26" s="264">
        <v>2.327901981483814</v>
      </c>
      <c r="W26" s="264">
        <v>2.343537262992152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35.049144186618165</v>
      </c>
      <c r="C27" s="263">
        <f t="shared" si="2"/>
        <v>36.448585940011263</v>
      </c>
      <c r="D27" s="263">
        <f t="shared" si="2"/>
        <v>36.492870897559825</v>
      </c>
      <c r="E27" s="263">
        <f t="shared" si="2"/>
        <v>35.174543088688324</v>
      </c>
      <c r="F27" s="263">
        <f t="shared" si="2"/>
        <v>33.719418099169197</v>
      </c>
      <c r="G27" s="263">
        <f t="shared" si="2"/>
        <v>31.095336059722964</v>
      </c>
      <c r="H27" s="263">
        <f t="shared" si="2"/>
        <v>28.192591394305445</v>
      </c>
      <c r="I27" s="263">
        <f t="shared" si="2"/>
        <v>28.229227981491761</v>
      </c>
      <c r="J27" s="263">
        <f t="shared" si="2"/>
        <v>33.414278581996925</v>
      </c>
      <c r="K27" s="263">
        <f t="shared" si="2"/>
        <v>33.689858611165889</v>
      </c>
      <c r="L27" s="263">
        <f t="shared" si="2"/>
        <v>34.115377570631878</v>
      </c>
      <c r="M27" s="263">
        <f t="shared" si="2"/>
        <v>23.839428549883181</v>
      </c>
      <c r="N27" s="263">
        <f t="shared" si="2"/>
        <v>23.629200340873183</v>
      </c>
      <c r="O27" s="263">
        <f t="shared" si="2"/>
        <v>25.757638877572802</v>
      </c>
      <c r="P27" s="263">
        <f t="shared" si="2"/>
        <v>26.255116093471401</v>
      </c>
      <c r="Q27" s="263">
        <f t="shared" si="2"/>
        <v>26.245253798333756</v>
      </c>
      <c r="R27" s="263">
        <f t="shared" si="2"/>
        <v>25.773150240043989</v>
      </c>
      <c r="S27" s="263">
        <f t="shared" si="2"/>
        <v>25.945339153583092</v>
      </c>
      <c r="T27" s="263">
        <f t="shared" si="2"/>
        <v>29.170623010357879</v>
      </c>
      <c r="U27" s="263">
        <f t="shared" si="2"/>
        <v>27.382414179679557</v>
      </c>
      <c r="V27" s="263">
        <f t="shared" si="2"/>
        <v>24.58464245332706</v>
      </c>
      <c r="W27" s="263">
        <f t="shared" si="2"/>
        <v>25.808887329038718</v>
      </c>
      <c r="DA27" s="70"/>
    </row>
    <row r="28" spans="1:105" ht="12" customHeight="1" x14ac:dyDescent="0.25">
      <c r="A28" s="60" t="s">
        <v>2421</v>
      </c>
      <c r="B28" s="331">
        <v>26.040863134570099</v>
      </c>
      <c r="C28" s="331">
        <v>27.902297603474839</v>
      </c>
      <c r="D28" s="331">
        <v>26.153786127174872</v>
      </c>
      <c r="E28" s="331">
        <v>25.468353019259592</v>
      </c>
      <c r="F28" s="331">
        <v>24.74579699759466</v>
      </c>
      <c r="G28" s="331">
        <v>22.807207314424861</v>
      </c>
      <c r="H28" s="331">
        <v>18.914603842412468</v>
      </c>
      <c r="I28" s="331">
        <v>18.32801203823373</v>
      </c>
      <c r="J28" s="331">
        <v>22.748350945171008</v>
      </c>
      <c r="K28" s="331">
        <v>21.865381801136831</v>
      </c>
      <c r="L28" s="331">
        <v>22.870512719878771</v>
      </c>
      <c r="M28" s="331">
        <v>13.566954117590919</v>
      </c>
      <c r="N28" s="331">
        <v>14.966830701893119</v>
      </c>
      <c r="O28" s="331">
        <v>16.99862544187928</v>
      </c>
      <c r="P28" s="331">
        <v>17.55667306402551</v>
      </c>
      <c r="Q28" s="331">
        <v>16.452464671201081</v>
      </c>
      <c r="R28" s="331">
        <v>15.3295710226396</v>
      </c>
      <c r="S28" s="331">
        <v>15.773095949199719</v>
      </c>
      <c r="T28" s="331">
        <v>16.613128555141738</v>
      </c>
      <c r="U28" s="331">
        <v>14.926529293774269</v>
      </c>
      <c r="V28" s="331">
        <v>12.867258198342061</v>
      </c>
      <c r="W28" s="331">
        <v>15.307941465249961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0.85852958127674439</v>
      </c>
      <c r="C30" s="232">
        <v>0.43711188764949732</v>
      </c>
      <c r="D30" s="232">
        <v>0.42487006762784763</v>
      </c>
      <c r="E30" s="232">
        <v>0.43875186929220261</v>
      </c>
      <c r="F30" s="232">
        <v>0.43473206109252982</v>
      </c>
      <c r="G30" s="232">
        <v>0.43799200359892898</v>
      </c>
      <c r="H30" s="232">
        <v>0.43060360439411249</v>
      </c>
      <c r="I30" s="232">
        <v>0.42374582972242908</v>
      </c>
      <c r="J30" s="232">
        <v>0.86854659942350343</v>
      </c>
      <c r="K30" s="232">
        <v>0.86120503782509827</v>
      </c>
      <c r="L30" s="232">
        <v>0.41730874945487811</v>
      </c>
      <c r="M30" s="232">
        <v>0</v>
      </c>
      <c r="N30" s="232">
        <v>0</v>
      </c>
      <c r="O30" s="232">
        <v>0.41398899567591152</v>
      </c>
      <c r="P30" s="232">
        <v>0</v>
      </c>
      <c r="Q30" s="232">
        <v>0.19049376693061071</v>
      </c>
      <c r="R30" s="232">
        <v>0.16150573331659421</v>
      </c>
      <c r="S30" s="232">
        <v>0.17958973674139461</v>
      </c>
      <c r="T30" s="232">
        <v>0.2075746360341022</v>
      </c>
      <c r="U30" s="232">
        <v>0.18239324881211419</v>
      </c>
      <c r="V30" s="232">
        <v>0.12395481926116229</v>
      </c>
      <c r="W30" s="232">
        <v>0.14358371899784431</v>
      </c>
      <c r="DA30" s="71" t="s">
        <v>2424</v>
      </c>
    </row>
    <row r="31" spans="1:105" ht="12" customHeight="1" x14ac:dyDescent="0.25">
      <c r="A31" s="59" t="s">
        <v>160</v>
      </c>
      <c r="B31" s="232">
        <v>1.9608114719629259</v>
      </c>
      <c r="C31" s="232">
        <v>1.996098495296218</v>
      </c>
      <c r="D31" s="232">
        <v>1.5540206507382059</v>
      </c>
      <c r="E31" s="232">
        <v>1.602596681007314</v>
      </c>
      <c r="F31" s="232">
        <v>1.985625440836382</v>
      </c>
      <c r="G31" s="232">
        <v>1.199893405849725</v>
      </c>
      <c r="H31" s="232">
        <v>1.573919252420988</v>
      </c>
      <c r="I31" s="232">
        <v>1.549896602758378</v>
      </c>
      <c r="J31" s="232">
        <v>1.9872211168195031</v>
      </c>
      <c r="K31" s="232">
        <v>1.576927860081982</v>
      </c>
      <c r="L31" s="232">
        <v>1.1482430681144939</v>
      </c>
      <c r="M31" s="232">
        <v>0</v>
      </c>
      <c r="N31" s="232">
        <v>0</v>
      </c>
      <c r="O31" s="232">
        <v>1.898875932535137</v>
      </c>
      <c r="P31" s="232">
        <v>1.9067875855371721</v>
      </c>
      <c r="Q31" s="232">
        <v>0.33901374117151278</v>
      </c>
      <c r="R31" s="232">
        <v>0.21348794574772351</v>
      </c>
      <c r="S31" s="232">
        <v>0.15758120857588759</v>
      </c>
      <c r="T31" s="232">
        <v>0.26081462095516578</v>
      </c>
      <c r="U31" s="232">
        <v>0.23358608834143299</v>
      </c>
      <c r="V31" s="232">
        <v>0.23479225240856211</v>
      </c>
      <c r="W31" s="232">
        <v>0.20228554435260951</v>
      </c>
      <c r="DA31" s="71" t="s">
        <v>2425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23.221522081330431</v>
      </c>
      <c r="C33" s="232">
        <v>25.469087220529119</v>
      </c>
      <c r="D33" s="232">
        <v>24.174895408808819</v>
      </c>
      <c r="E33" s="232">
        <v>23.427004468960071</v>
      </c>
      <c r="F33" s="232">
        <v>22.325439495665741</v>
      </c>
      <c r="G33" s="232">
        <v>21.169321904976201</v>
      </c>
      <c r="H33" s="232">
        <v>16.910080985597371</v>
      </c>
      <c r="I33" s="232">
        <v>16.354369605752922</v>
      </c>
      <c r="J33" s="232">
        <v>19.892583228928011</v>
      </c>
      <c r="K33" s="232">
        <v>19.427248903229749</v>
      </c>
      <c r="L33" s="232">
        <v>21.3049609023094</v>
      </c>
      <c r="M33" s="232">
        <v>13.566954117590919</v>
      </c>
      <c r="N33" s="232">
        <v>14.966830701893119</v>
      </c>
      <c r="O33" s="232">
        <v>14.68576051366823</v>
      </c>
      <c r="P33" s="232">
        <v>15.649885478488329</v>
      </c>
      <c r="Q33" s="232">
        <v>15.92295716309896</v>
      </c>
      <c r="R33" s="232">
        <v>14.954577343575281</v>
      </c>
      <c r="S33" s="232">
        <v>15.43592500388243</v>
      </c>
      <c r="T33" s="232">
        <v>16.144739298152469</v>
      </c>
      <c r="U33" s="232">
        <v>14.51054995662072</v>
      </c>
      <c r="V33" s="232">
        <v>12.508511126672341</v>
      </c>
      <c r="W33" s="232">
        <v>14.96207220189951</v>
      </c>
      <c r="DA33" s="71" t="s">
        <v>2427</v>
      </c>
    </row>
    <row r="34" spans="1:105" ht="12" customHeight="1" x14ac:dyDescent="0.25">
      <c r="A34" s="60" t="s">
        <v>2428</v>
      </c>
      <c r="B34" s="331">
        <v>9.0082810520480638</v>
      </c>
      <c r="C34" s="331">
        <v>8.5462883365364242</v>
      </c>
      <c r="D34" s="331">
        <v>10.33908477038495</v>
      </c>
      <c r="E34" s="331">
        <v>9.706190069428736</v>
      </c>
      <c r="F34" s="331">
        <v>8.9736211015745386</v>
      </c>
      <c r="G34" s="331">
        <v>8.2881287452981027</v>
      </c>
      <c r="H34" s="331">
        <v>9.2779875518929771</v>
      </c>
      <c r="I34" s="331">
        <v>9.9012159432580304</v>
      </c>
      <c r="J34" s="331">
        <v>10.66592763682592</v>
      </c>
      <c r="K34" s="331">
        <v>11.82447681002906</v>
      </c>
      <c r="L34" s="331">
        <v>11.24486485075311</v>
      </c>
      <c r="M34" s="331">
        <v>10.27247443229226</v>
      </c>
      <c r="N34" s="331">
        <v>8.6623696389800653</v>
      </c>
      <c r="O34" s="331">
        <v>8.7590134356935199</v>
      </c>
      <c r="P34" s="331">
        <v>8.6984430294458903</v>
      </c>
      <c r="Q34" s="331">
        <v>9.792789127132675</v>
      </c>
      <c r="R34" s="331">
        <v>10.443579217404389</v>
      </c>
      <c r="S34" s="331">
        <v>10.172243204383371</v>
      </c>
      <c r="T34" s="331">
        <v>12.55749445521614</v>
      </c>
      <c r="U34" s="331">
        <v>12.45588488590529</v>
      </c>
      <c r="V34" s="331">
        <v>11.717384254984999</v>
      </c>
      <c r="W34" s="331">
        <v>10.500945863788759</v>
      </c>
      <c r="DA34" s="72" t="s">
        <v>2429</v>
      </c>
    </row>
    <row r="35" spans="1:105" ht="12" customHeight="1" x14ac:dyDescent="0.25">
      <c r="A35" s="57" t="s">
        <v>2430</v>
      </c>
      <c r="B35" s="263">
        <v>21.360072356523069</v>
      </c>
      <c r="C35" s="263">
        <v>22.66990699596559</v>
      </c>
      <c r="D35" s="263">
        <v>22.201360864643949</v>
      </c>
      <c r="E35" s="263">
        <v>22.711501062408662</v>
      </c>
      <c r="F35" s="263">
        <v>21.215650734161521</v>
      </c>
      <c r="G35" s="263">
        <v>19.87326792589668</v>
      </c>
      <c r="H35" s="263">
        <v>18.17478461489101</v>
      </c>
      <c r="I35" s="263">
        <v>17.895713283518418</v>
      </c>
      <c r="J35" s="263">
        <v>21.76761065088564</v>
      </c>
      <c r="K35" s="263">
        <v>22.04343436309372</v>
      </c>
      <c r="L35" s="263">
        <v>20.709050423370211</v>
      </c>
      <c r="M35" s="263">
        <v>14.427394512778021</v>
      </c>
      <c r="N35" s="263">
        <v>14.174502839245021</v>
      </c>
      <c r="O35" s="263">
        <v>15.52068888734812</v>
      </c>
      <c r="P35" s="263">
        <v>15.83111060504657</v>
      </c>
      <c r="Q35" s="263">
        <v>15.747726719262801</v>
      </c>
      <c r="R35" s="263">
        <v>15.37678456573992</v>
      </c>
      <c r="S35" s="263">
        <v>15.525893410700469</v>
      </c>
      <c r="T35" s="263">
        <v>17.282003015226739</v>
      </c>
      <c r="U35" s="263">
        <v>16.169084779813829</v>
      </c>
      <c r="V35" s="263">
        <v>14.703564400748171</v>
      </c>
      <c r="W35" s="263">
        <v>15.90694137405114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0.69948509443923435</v>
      </c>
      <c r="C38" s="231">
        <v>0.33635949004381638</v>
      </c>
      <c r="D38" s="231">
        <v>0.35717058408070801</v>
      </c>
      <c r="E38" s="231">
        <v>0.33357152124802958</v>
      </c>
      <c r="F38" s="231">
        <v>0.34040519518677798</v>
      </c>
      <c r="G38" s="231">
        <v>0.3348632929252538</v>
      </c>
      <c r="H38" s="231">
        <v>0.34742357157129261</v>
      </c>
      <c r="I38" s="231">
        <v>0.35908178851743638</v>
      </c>
      <c r="J38" s="231">
        <v>0.68245616360167438</v>
      </c>
      <c r="K38" s="231">
        <v>0.69493681830670295</v>
      </c>
      <c r="L38" s="231">
        <v>0.37002482497213379</v>
      </c>
      <c r="M38" s="231">
        <v>0</v>
      </c>
      <c r="N38" s="231">
        <v>0</v>
      </c>
      <c r="O38" s="231">
        <v>0.37566840639807031</v>
      </c>
      <c r="P38" s="231">
        <v>0</v>
      </c>
      <c r="Q38" s="231">
        <v>0.18011588425904729</v>
      </c>
      <c r="R38" s="231">
        <v>0.1594041398581876</v>
      </c>
      <c r="S38" s="231">
        <v>0.1739751775429684</v>
      </c>
      <c r="T38" s="231">
        <v>0.21281529414657169</v>
      </c>
      <c r="U38" s="231">
        <v>0.19294093531414189</v>
      </c>
      <c r="V38" s="231">
        <v>0.1314952079419538</v>
      </c>
      <c r="W38" s="231">
        <v>0.13484146961649371</v>
      </c>
      <c r="DA38" s="73" t="s">
        <v>2434</v>
      </c>
    </row>
    <row r="39" spans="1:105" ht="12" customHeight="1" x14ac:dyDescent="0.25">
      <c r="A39" s="46" t="s">
        <v>160</v>
      </c>
      <c r="B39" s="231">
        <v>1.597566848662147</v>
      </c>
      <c r="C39" s="231">
        <v>1.536006434337561</v>
      </c>
      <c r="D39" s="231">
        <v>1.3064004875575921</v>
      </c>
      <c r="E39" s="231">
        <v>1.218412160141999</v>
      </c>
      <c r="F39" s="231">
        <v>1.5547903553675939</v>
      </c>
      <c r="G39" s="231">
        <v>0.91736893308688561</v>
      </c>
      <c r="H39" s="231">
        <v>1.269884047557672</v>
      </c>
      <c r="I39" s="231">
        <v>1.3133808172227519</v>
      </c>
      <c r="J39" s="231">
        <v>1.5614490926716449</v>
      </c>
      <c r="K39" s="231">
        <v>1.272478889060016</v>
      </c>
      <c r="L39" s="231">
        <v>1.0181393053932879</v>
      </c>
      <c r="M39" s="231">
        <v>0</v>
      </c>
      <c r="N39" s="231">
        <v>0</v>
      </c>
      <c r="O39" s="231">
        <v>1.723107867537532</v>
      </c>
      <c r="P39" s="231">
        <v>1.7115994124642939</v>
      </c>
      <c r="Q39" s="231">
        <v>0.32054466007445392</v>
      </c>
      <c r="R39" s="231">
        <v>0.21070993371670441</v>
      </c>
      <c r="S39" s="231">
        <v>0.1526547075399019</v>
      </c>
      <c r="T39" s="231">
        <v>0.26739943442406572</v>
      </c>
      <c r="U39" s="231">
        <v>0.24709422445451021</v>
      </c>
      <c r="V39" s="231">
        <v>0.24907507620639219</v>
      </c>
      <c r="W39" s="231">
        <v>0.1899691711083748</v>
      </c>
      <c r="DA39" s="73" t="s">
        <v>2435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0.98400687875212767</v>
      </c>
      <c r="D41" s="231">
        <v>0</v>
      </c>
      <c r="E41" s="231">
        <v>2.0588134135507952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2.058813413539176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6.362854685989296E-3</v>
      </c>
      <c r="DA41" s="73" t="s">
        <v>2437</v>
      </c>
    </row>
    <row r="42" spans="1:105" ht="12" customHeight="1" x14ac:dyDescent="0.25">
      <c r="A42" s="46" t="s">
        <v>162</v>
      </c>
      <c r="B42" s="231">
        <v>18.919684213940041</v>
      </c>
      <c r="C42" s="231">
        <v>19.598572885869459</v>
      </c>
      <c r="D42" s="231">
        <v>20.32282848604309</v>
      </c>
      <c r="E42" s="231">
        <v>17.81093612570114</v>
      </c>
      <c r="F42" s="231">
        <v>17.481332225771041</v>
      </c>
      <c r="G42" s="231">
        <v>16.18483621583718</v>
      </c>
      <c r="H42" s="231">
        <v>13.643547503143861</v>
      </c>
      <c r="I42" s="231">
        <v>13.858676301205669</v>
      </c>
      <c r="J42" s="231">
        <v>15.63049817194856</v>
      </c>
      <c r="K42" s="231">
        <v>15.67653456296282</v>
      </c>
      <c r="L42" s="231">
        <v>18.89096367908191</v>
      </c>
      <c r="M42" s="231">
        <v>13.448116782787199</v>
      </c>
      <c r="N42" s="231">
        <v>14.05507033709898</v>
      </c>
      <c r="O42" s="231">
        <v>13.326383808598569</v>
      </c>
      <c r="P42" s="231">
        <v>14.04788608510265</v>
      </c>
      <c r="Q42" s="231">
        <v>15.05549265816761</v>
      </c>
      <c r="R42" s="231">
        <v>14.759980896296939</v>
      </c>
      <c r="S42" s="231">
        <v>14.95334779045535</v>
      </c>
      <c r="T42" s="231">
        <v>16.552347186057752</v>
      </c>
      <c r="U42" s="231">
        <v>15.3496859055182</v>
      </c>
      <c r="V42" s="231">
        <v>13.26942575891743</v>
      </c>
      <c r="W42" s="231">
        <v>14.0510903206408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2440</v>
      </c>
    </row>
    <row r="45" spans="1:105" ht="12" customHeight="1" x14ac:dyDescent="0.25">
      <c r="A45" s="46" t="s">
        <v>79</v>
      </c>
      <c r="B45" s="231">
        <v>0.14333619948164161</v>
      </c>
      <c r="C45" s="231">
        <v>0.2149613069626283</v>
      </c>
      <c r="D45" s="231">
        <v>0.21496130696256971</v>
      </c>
      <c r="E45" s="231">
        <v>1.2897678417667029</v>
      </c>
      <c r="F45" s="231">
        <v>1.839122957836107</v>
      </c>
      <c r="G45" s="231">
        <v>2.4361994840473589</v>
      </c>
      <c r="H45" s="231">
        <v>2.9139294926181818</v>
      </c>
      <c r="I45" s="231">
        <v>2.3645743765725631</v>
      </c>
      <c r="J45" s="231">
        <v>3.893207222663758</v>
      </c>
      <c r="K45" s="231">
        <v>2.3406706792250032</v>
      </c>
      <c r="L45" s="231">
        <v>0.42992261392288522</v>
      </c>
      <c r="M45" s="231">
        <v>0.97927772999081486</v>
      </c>
      <c r="N45" s="231">
        <v>0.1194325021460476</v>
      </c>
      <c r="O45" s="231">
        <v>9.5528804813946724E-2</v>
      </c>
      <c r="P45" s="231">
        <v>7.162510747963044E-2</v>
      </c>
      <c r="Q45" s="231">
        <v>0.19157351676168771</v>
      </c>
      <c r="R45" s="231">
        <v>0.2466895958680887</v>
      </c>
      <c r="S45" s="231">
        <v>0.2459157351622494</v>
      </c>
      <c r="T45" s="231">
        <v>0.2494411005983557</v>
      </c>
      <c r="U45" s="231">
        <v>0.37936371452697482</v>
      </c>
      <c r="V45" s="231">
        <v>1.053568357682394</v>
      </c>
      <c r="W45" s="231">
        <v>1.52467755799949</v>
      </c>
      <c r="DA45" s="73" t="s">
        <v>2441</v>
      </c>
    </row>
    <row r="46" spans="1:105" ht="12" customHeight="1" x14ac:dyDescent="0.25">
      <c r="A46" s="57" t="s">
        <v>2442</v>
      </c>
      <c r="B46" s="263">
        <v>13.22285670920102</v>
      </c>
      <c r="C46" s="263">
        <v>13.364079045008641</v>
      </c>
      <c r="D46" s="263">
        <v>14.15986391655443</v>
      </c>
      <c r="E46" s="263">
        <v>13.46883015180045</v>
      </c>
      <c r="F46" s="263">
        <v>12.80991747591519</v>
      </c>
      <c r="G46" s="263">
        <v>11.80110719192268</v>
      </c>
      <c r="H46" s="263">
        <v>11.33908324725264</v>
      </c>
      <c r="I46" s="263">
        <v>11.56914129705579</v>
      </c>
      <c r="J46" s="263">
        <v>13.312836089277241</v>
      </c>
      <c r="K46" s="263">
        <v>13.76819850020394</v>
      </c>
      <c r="L46" s="263">
        <v>13.80797543591698</v>
      </c>
      <c r="M46" s="263">
        <v>10.35435634106728</v>
      </c>
      <c r="N46" s="263">
        <v>9.85430658221612</v>
      </c>
      <c r="O46" s="263">
        <v>10.51983984088454</v>
      </c>
      <c r="P46" s="263">
        <v>10.64886379962539</v>
      </c>
      <c r="Q46" s="263">
        <v>10.994749935548221</v>
      </c>
      <c r="R46" s="263">
        <v>11.03647508004696</v>
      </c>
      <c r="S46" s="263">
        <v>11.013293241933409</v>
      </c>
      <c r="T46" s="263">
        <v>12.69190782807693</v>
      </c>
      <c r="U46" s="263">
        <v>12.08044901825477</v>
      </c>
      <c r="V46" s="263">
        <v>10.954832854041481</v>
      </c>
      <c r="W46" s="263">
        <v>11.02841064937483</v>
      </c>
      <c r="DA46" s="70" t="s">
        <v>2443</v>
      </c>
    </row>
    <row r="47" spans="1:105" ht="12" customHeight="1" x14ac:dyDescent="0.25">
      <c r="A47" s="41" t="s">
        <v>2444</v>
      </c>
      <c r="B47" s="352">
        <v>8.9539325315651723</v>
      </c>
      <c r="C47" s="352">
        <v>9.0495620384546758</v>
      </c>
      <c r="D47" s="352">
        <v>9.5884322845871246</v>
      </c>
      <c r="E47" s="352">
        <v>9.1204948454454744</v>
      </c>
      <c r="F47" s="352">
        <v>8.6743083840914483</v>
      </c>
      <c r="G47" s="352">
        <v>7.9911867698541386</v>
      </c>
      <c r="H47" s="352">
        <v>7.6783246312464923</v>
      </c>
      <c r="I47" s="352">
        <v>7.8341097464892107</v>
      </c>
      <c r="J47" s="352">
        <v>9.0148625799013935</v>
      </c>
      <c r="K47" s="352">
        <v>9.32321382309466</v>
      </c>
      <c r="L47" s="352">
        <v>9.3501490010610908</v>
      </c>
      <c r="M47" s="352">
        <v>7.0115112130941721</v>
      </c>
      <c r="N47" s="352">
        <v>6.6728996784124757</v>
      </c>
      <c r="O47" s="352">
        <v>7.1235693050055788</v>
      </c>
      <c r="P47" s="352">
        <v>7.2109386115728276</v>
      </c>
      <c r="Q47" s="352">
        <v>7.4451573732797272</v>
      </c>
      <c r="R47" s="352">
        <v>7.4734117918919738</v>
      </c>
      <c r="S47" s="352">
        <v>7.4577140785316001</v>
      </c>
      <c r="T47" s="352">
        <v>8.5943974807174239</v>
      </c>
      <c r="U47" s="352">
        <v>8.1803446743243011</v>
      </c>
      <c r="V47" s="352">
        <v>7.4181272947930061</v>
      </c>
      <c r="W47" s="352">
        <v>7.4679509168532618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0.99999999999999956</v>
      </c>
      <c r="F51" s="234">
        <f t="shared" si="3"/>
        <v>1</v>
      </c>
      <c r="G51" s="234">
        <f t="shared" si="3"/>
        <v>1.0000000000000004</v>
      </c>
      <c r="H51" s="234">
        <f t="shared" si="3"/>
        <v>0.99999999999999944</v>
      </c>
      <c r="I51" s="234">
        <f t="shared" si="3"/>
        <v>1.0000000000000007</v>
      </c>
      <c r="J51" s="234">
        <f t="shared" si="3"/>
        <v>0.99999999999999978</v>
      </c>
      <c r="K51" s="234">
        <f t="shared" si="3"/>
        <v>1</v>
      </c>
      <c r="L51" s="234">
        <f t="shared" si="3"/>
        <v>0.99999999999999967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0.99999999999999956</v>
      </c>
      <c r="Q51" s="234">
        <f t="shared" si="3"/>
        <v>1</v>
      </c>
      <c r="R51" s="234">
        <f t="shared" si="3"/>
        <v>1.0000000000000002</v>
      </c>
      <c r="S51" s="234">
        <f t="shared" si="3"/>
        <v>1.0000000000000004</v>
      </c>
      <c r="T51" s="234">
        <f t="shared" si="3"/>
        <v>1.0000000000000002</v>
      </c>
      <c r="U51" s="234">
        <f t="shared" si="3"/>
        <v>0.99999999999999944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2.0707889492227773E-2</v>
      </c>
      <c r="C52" s="301">
        <f t="shared" si="4"/>
        <v>2.0217238105253218E-2</v>
      </c>
      <c r="D52" s="301">
        <f t="shared" si="4"/>
        <v>2.1126501152229565E-2</v>
      </c>
      <c r="E52" s="301">
        <f t="shared" si="4"/>
        <v>2.0721432851752777E-2</v>
      </c>
      <c r="F52" s="301">
        <f t="shared" si="4"/>
        <v>2.0697770566669289E-2</v>
      </c>
      <c r="G52" s="301">
        <f t="shared" si="4"/>
        <v>2.0625447630046947E-2</v>
      </c>
      <c r="H52" s="301">
        <f t="shared" si="4"/>
        <v>2.1466643057663284E-2</v>
      </c>
      <c r="I52" s="301">
        <f t="shared" si="4"/>
        <v>2.1815060199385113E-2</v>
      </c>
      <c r="J52" s="301">
        <f t="shared" si="4"/>
        <v>2.1289121062685056E-2</v>
      </c>
      <c r="K52" s="301">
        <f t="shared" si="4"/>
        <v>2.1657977265146591E-2</v>
      </c>
      <c r="L52" s="301">
        <f t="shared" si="4"/>
        <v>2.1773161982002024E-2</v>
      </c>
      <c r="M52" s="301">
        <f t="shared" si="4"/>
        <v>2.2882196296907565E-2</v>
      </c>
      <c r="N52" s="301">
        <f t="shared" si="4"/>
        <v>2.2269694690598755E-2</v>
      </c>
      <c r="O52" s="301">
        <f t="shared" si="4"/>
        <v>2.1946280333648045E-2</v>
      </c>
      <c r="P52" s="301">
        <f t="shared" si="4"/>
        <v>2.1831640548585777E-2</v>
      </c>
      <c r="Q52" s="301">
        <f t="shared" si="4"/>
        <v>2.2343585178293345E-2</v>
      </c>
      <c r="R52" s="301">
        <f t="shared" si="4"/>
        <v>2.2709500384880441E-2</v>
      </c>
      <c r="S52" s="301">
        <f t="shared" si="4"/>
        <v>2.2559548941417047E-2</v>
      </c>
      <c r="T52" s="301">
        <f t="shared" si="4"/>
        <v>2.2990317609271612E-2</v>
      </c>
      <c r="U52" s="301">
        <f t="shared" si="4"/>
        <v>2.3227331085304472E-2</v>
      </c>
      <c r="V52" s="301">
        <f t="shared" si="4"/>
        <v>2.334482612970536E-2</v>
      </c>
      <c r="W52" s="301">
        <f t="shared" si="4"/>
        <v>2.2558913266172015E-2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2.8162729709429766E-2</v>
      </c>
      <c r="C53" s="235">
        <f t="shared" si="5"/>
        <v>2.7495443823144367E-2</v>
      </c>
      <c r="D53" s="235">
        <f t="shared" si="5"/>
        <v>2.8732041567032202E-2</v>
      </c>
      <c r="E53" s="235">
        <f t="shared" si="5"/>
        <v>2.8181148678383797E-2</v>
      </c>
      <c r="F53" s="235">
        <f t="shared" si="5"/>
        <v>2.8148967970670236E-2</v>
      </c>
      <c r="G53" s="235">
        <f t="shared" si="5"/>
        <v>2.8050608776863852E-2</v>
      </c>
      <c r="H53" s="235">
        <f t="shared" si="5"/>
        <v>2.9194634558422052E-2</v>
      </c>
      <c r="I53" s="235">
        <f t="shared" si="5"/>
        <v>2.9668481871163756E-2</v>
      </c>
      <c r="J53" s="235">
        <f t="shared" si="5"/>
        <v>2.8953204645251671E-2</v>
      </c>
      <c r="K53" s="235">
        <f t="shared" si="5"/>
        <v>2.9454849080599362E-2</v>
      </c>
      <c r="L53" s="235">
        <f t="shared" si="5"/>
        <v>2.9611500295522748E-2</v>
      </c>
      <c r="M53" s="235">
        <f t="shared" si="5"/>
        <v>3.1119786963794305E-2</v>
      </c>
      <c r="N53" s="235">
        <f t="shared" si="5"/>
        <v>3.0286784779214294E-2</v>
      </c>
      <c r="O53" s="235">
        <f t="shared" si="5"/>
        <v>2.984694125376134E-2</v>
      </c>
      <c r="P53" s="235">
        <f t="shared" si="5"/>
        <v>2.969103114607664E-2</v>
      </c>
      <c r="Q53" s="235">
        <f t="shared" si="5"/>
        <v>3.0387275842478956E-2</v>
      </c>
      <c r="R53" s="235">
        <f t="shared" si="5"/>
        <v>3.0884920523437411E-2</v>
      </c>
      <c r="S53" s="235">
        <f t="shared" si="5"/>
        <v>3.0680986560327181E-2</v>
      </c>
      <c r="T53" s="235">
        <f t="shared" si="5"/>
        <v>3.1266831948609394E-2</v>
      </c>
      <c r="U53" s="235">
        <f t="shared" si="5"/>
        <v>3.1589170276014086E-2</v>
      </c>
      <c r="V53" s="235">
        <f t="shared" si="5"/>
        <v>3.1748963536399291E-2</v>
      </c>
      <c r="W53" s="235">
        <f t="shared" si="5"/>
        <v>3.0680122041993954E-2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3.4789254346942661E-2</v>
      </c>
      <c r="C54" s="235">
        <f t="shared" si="6"/>
        <v>3.3964960016825398E-2</v>
      </c>
      <c r="D54" s="235">
        <f t="shared" si="6"/>
        <v>3.5492521935745668E-2</v>
      </c>
      <c r="E54" s="235">
        <f t="shared" si="6"/>
        <v>3.4812007190944676E-2</v>
      </c>
      <c r="F54" s="235">
        <f t="shared" si="6"/>
        <v>3.4772254552004417E-2</v>
      </c>
      <c r="G54" s="235">
        <f t="shared" si="6"/>
        <v>3.4650752018478871E-2</v>
      </c>
      <c r="H54" s="235">
        <f t="shared" si="6"/>
        <v>3.6063960336874312E-2</v>
      </c>
      <c r="I54" s="235">
        <f t="shared" si="6"/>
        <v>3.6649301134966984E-2</v>
      </c>
      <c r="J54" s="235">
        <f t="shared" si="6"/>
        <v>3.5765723385310887E-2</v>
      </c>
      <c r="K54" s="235">
        <f t="shared" si="6"/>
        <v>3.638540180544627E-2</v>
      </c>
      <c r="L54" s="235">
        <f t="shared" si="6"/>
        <v>3.6578912129763393E-2</v>
      </c>
      <c r="M54" s="235">
        <f t="shared" si="6"/>
        <v>3.8442089778804721E-2</v>
      </c>
      <c r="N54" s="235">
        <f t="shared" si="6"/>
        <v>3.7413087080205902E-2</v>
      </c>
      <c r="O54" s="235">
        <f t="shared" si="6"/>
        <v>3.6869750960528705E-2</v>
      </c>
      <c r="P54" s="235">
        <f t="shared" si="6"/>
        <v>3.6677156121624095E-2</v>
      </c>
      <c r="Q54" s="235">
        <f t="shared" si="6"/>
        <v>3.7537223099532842E-2</v>
      </c>
      <c r="R54" s="235">
        <f t="shared" si="6"/>
        <v>3.8151960646599155E-2</v>
      </c>
      <c r="S54" s="235">
        <f t="shared" si="6"/>
        <v>3.7900042221580624E-2</v>
      </c>
      <c r="T54" s="235">
        <f t="shared" si="6"/>
        <v>3.8623733583576313E-2</v>
      </c>
      <c r="U54" s="235">
        <f t="shared" si="6"/>
        <v>3.9021916223311519E-2</v>
      </c>
      <c r="V54" s="235">
        <f t="shared" si="6"/>
        <v>3.9219307897905002E-2</v>
      </c>
      <c r="W54" s="235">
        <f t="shared" si="6"/>
        <v>3.7898974287168985E-2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2.1536205071916874E-2</v>
      </c>
      <c r="C55" s="235">
        <f t="shared" si="7"/>
        <v>2.1025927629463339E-2</v>
      </c>
      <c r="D55" s="235">
        <f t="shared" si="7"/>
        <v>2.1971561198318747E-2</v>
      </c>
      <c r="E55" s="235">
        <f t="shared" si="7"/>
        <v>2.1550290165822893E-2</v>
      </c>
      <c r="F55" s="235">
        <f t="shared" si="7"/>
        <v>2.1525681389336058E-2</v>
      </c>
      <c r="G55" s="235">
        <f t="shared" si="7"/>
        <v>2.1450465535248823E-2</v>
      </c>
      <c r="H55" s="235">
        <f t="shared" si="7"/>
        <v>2.2325308779969816E-2</v>
      </c>
      <c r="I55" s="235">
        <f t="shared" si="7"/>
        <v>2.2687662607360513E-2</v>
      </c>
      <c r="J55" s="235">
        <f t="shared" si="7"/>
        <v>2.2140685905192456E-2</v>
      </c>
      <c r="K55" s="235">
        <f t="shared" si="7"/>
        <v>2.2524296355752444E-2</v>
      </c>
      <c r="L55" s="235">
        <f t="shared" si="7"/>
        <v>2.2644088461282099E-2</v>
      </c>
      <c r="M55" s="235">
        <f t="shared" si="7"/>
        <v>2.3797484148783878E-2</v>
      </c>
      <c r="N55" s="235">
        <f t="shared" si="7"/>
        <v>2.3160482478222701E-2</v>
      </c>
      <c r="O55" s="235">
        <f t="shared" si="7"/>
        <v>2.2824131546993955E-2</v>
      </c>
      <c r="P55" s="235">
        <f t="shared" si="7"/>
        <v>2.2704906170529199E-2</v>
      </c>
      <c r="Q55" s="235">
        <f t="shared" si="7"/>
        <v>2.3237328585425095E-2</v>
      </c>
      <c r="R55" s="235">
        <f t="shared" si="7"/>
        <v>2.3617880400275668E-2</v>
      </c>
      <c r="S55" s="235">
        <f t="shared" si="7"/>
        <v>2.3461930899073724E-2</v>
      </c>
      <c r="T55" s="235">
        <f t="shared" si="7"/>
        <v>2.3909930313642479E-2</v>
      </c>
      <c r="U55" s="235">
        <f t="shared" si="7"/>
        <v>2.415642432871665E-2</v>
      </c>
      <c r="V55" s="235">
        <f t="shared" si="7"/>
        <v>2.4278619174893577E-2</v>
      </c>
      <c r="W55" s="235">
        <f t="shared" si="7"/>
        <v>2.3461269796818902E-2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2.8335092774872901E-2</v>
      </c>
      <c r="C56" s="302">
        <f t="shared" si="8"/>
        <v>2.8525445181819629E-2</v>
      </c>
      <c r="D56" s="302">
        <f t="shared" si="8"/>
        <v>2.8169967557058081E-2</v>
      </c>
      <c r="E56" s="302">
        <f t="shared" si="8"/>
        <v>2.799238321403081E-2</v>
      </c>
      <c r="F56" s="302">
        <f t="shared" si="8"/>
        <v>2.8181013029250579E-2</v>
      </c>
      <c r="G56" s="302">
        <f t="shared" si="8"/>
        <v>2.8104593428774027E-2</v>
      </c>
      <c r="H56" s="302">
        <f t="shared" si="8"/>
        <v>2.7595801822514119E-2</v>
      </c>
      <c r="I56" s="302">
        <f t="shared" si="8"/>
        <v>2.7524145284854685E-2</v>
      </c>
      <c r="J56" s="302">
        <f t="shared" si="8"/>
        <v>2.7574439761263236E-2</v>
      </c>
      <c r="K56" s="302">
        <f t="shared" si="8"/>
        <v>2.7351088086376936E-2</v>
      </c>
      <c r="L56" s="302">
        <f t="shared" si="8"/>
        <v>2.7830522608403383E-2</v>
      </c>
      <c r="M56" s="302">
        <f t="shared" si="8"/>
        <v>2.731086362369791E-2</v>
      </c>
      <c r="N56" s="302">
        <f t="shared" si="8"/>
        <v>2.7682302537968904E-2</v>
      </c>
      <c r="O56" s="302">
        <f t="shared" si="8"/>
        <v>2.7782200458242062E-2</v>
      </c>
      <c r="P56" s="302">
        <f t="shared" si="8"/>
        <v>2.7903715521122554E-2</v>
      </c>
      <c r="Q56" s="302">
        <f t="shared" si="8"/>
        <v>2.7616811332339446E-2</v>
      </c>
      <c r="R56" s="302">
        <f t="shared" si="8"/>
        <v>2.7465005475423802E-2</v>
      </c>
      <c r="S56" s="302">
        <f t="shared" si="8"/>
        <v>2.7520572340044739E-2</v>
      </c>
      <c r="T56" s="302">
        <f t="shared" si="8"/>
        <v>2.7362203292916294E-2</v>
      </c>
      <c r="U56" s="302">
        <f t="shared" si="8"/>
        <v>2.7265639123020581E-2</v>
      </c>
      <c r="V56" s="302">
        <f t="shared" si="8"/>
        <v>2.7138505433236058E-2</v>
      </c>
      <c r="W56" s="302">
        <f t="shared" si="8"/>
        <v>2.7343233922840427E-2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0.18442816383277633</v>
      </c>
      <c r="C57" s="303">
        <f t="shared" si="9"/>
        <v>0.1852689975796992</v>
      </c>
      <c r="D57" s="303">
        <f t="shared" si="9"/>
        <v>0.18294300403773217</v>
      </c>
      <c r="E57" s="303">
        <f t="shared" si="9"/>
        <v>0.18182669662337764</v>
      </c>
      <c r="F57" s="303">
        <f t="shared" si="9"/>
        <v>0.18306131818480084</v>
      </c>
      <c r="G57" s="303">
        <f t="shared" si="9"/>
        <v>0.18260604894330718</v>
      </c>
      <c r="H57" s="303">
        <f t="shared" si="9"/>
        <v>0.17933310403806785</v>
      </c>
      <c r="I57" s="303">
        <f t="shared" si="9"/>
        <v>0.17885190448224825</v>
      </c>
      <c r="J57" s="303">
        <f t="shared" si="9"/>
        <v>0.17953888065158355</v>
      </c>
      <c r="K57" s="303">
        <f t="shared" si="9"/>
        <v>0.17806527735894956</v>
      </c>
      <c r="L57" s="303">
        <f t="shared" si="9"/>
        <v>0.18075110347949019</v>
      </c>
      <c r="M57" s="303">
        <f t="shared" si="9"/>
        <v>0.17701485682026427</v>
      </c>
      <c r="N57" s="303">
        <f t="shared" si="9"/>
        <v>0.17942233126461329</v>
      </c>
      <c r="O57" s="303">
        <f t="shared" si="9"/>
        <v>0.1805498458363391</v>
      </c>
      <c r="P57" s="303">
        <f t="shared" si="9"/>
        <v>0.18085741541468323</v>
      </c>
      <c r="Q57" s="303">
        <f t="shared" si="9"/>
        <v>0.17920806801556285</v>
      </c>
      <c r="R57" s="303">
        <f t="shared" si="9"/>
        <v>0.17819026574431626</v>
      </c>
      <c r="S57" s="303">
        <f t="shared" si="9"/>
        <v>0.17857137329822001</v>
      </c>
      <c r="T57" s="303">
        <f t="shared" si="9"/>
        <v>0.17754279134088485</v>
      </c>
      <c r="U57" s="303">
        <f t="shared" si="9"/>
        <v>0.17689976101001548</v>
      </c>
      <c r="V57" s="303">
        <f t="shared" si="9"/>
        <v>0.1760305565193957</v>
      </c>
      <c r="W57" s="303">
        <f t="shared" si="9"/>
        <v>0.17738373884710729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0.13702670019438218</v>
      </c>
      <c r="C58" s="304">
        <f t="shared" si="10"/>
        <v>0.14182801812049201</v>
      </c>
      <c r="D58" s="304">
        <f t="shared" si="10"/>
        <v>0.13111197018444698</v>
      </c>
      <c r="E58" s="304">
        <f t="shared" si="10"/>
        <v>0.13165278327152485</v>
      </c>
      <c r="F58" s="304">
        <f t="shared" si="10"/>
        <v>0.13434390251309761</v>
      </c>
      <c r="G58" s="304">
        <f t="shared" si="10"/>
        <v>0.13393436260405941</v>
      </c>
      <c r="H58" s="304">
        <f t="shared" si="10"/>
        <v>0.12031581528881156</v>
      </c>
      <c r="I58" s="304">
        <f t="shared" si="10"/>
        <v>0.11612077597590929</v>
      </c>
      <c r="J58" s="304">
        <f t="shared" si="10"/>
        <v>0.12222958683195702</v>
      </c>
      <c r="K58" s="304">
        <f t="shared" si="10"/>
        <v>0.11556787221684391</v>
      </c>
      <c r="L58" s="304">
        <f t="shared" si="10"/>
        <v>0.12117322760685004</v>
      </c>
      <c r="M58" s="304">
        <f t="shared" si="10"/>
        <v>0.1007386748213065</v>
      </c>
      <c r="N58" s="304">
        <f t="shared" si="10"/>
        <v>0.11364682754546476</v>
      </c>
      <c r="O58" s="304">
        <f t="shared" si="10"/>
        <v>0.11915297118453051</v>
      </c>
      <c r="P58" s="304">
        <f t="shared" si="10"/>
        <v>0.12093850594055457</v>
      </c>
      <c r="Q58" s="304">
        <f t="shared" si="10"/>
        <v>0.11234086096006568</v>
      </c>
      <c r="R58" s="304">
        <f t="shared" si="10"/>
        <v>0.10598550463677653</v>
      </c>
      <c r="S58" s="304">
        <f t="shared" si="10"/>
        <v>0.10855989926129778</v>
      </c>
      <c r="T58" s="304">
        <f t="shared" si="10"/>
        <v>0.10111341178889134</v>
      </c>
      <c r="U58" s="304">
        <f t="shared" si="10"/>
        <v>9.6430484450752821E-2</v>
      </c>
      <c r="V58" s="304">
        <f t="shared" si="10"/>
        <v>9.2131932601134156E-2</v>
      </c>
      <c r="W58" s="304">
        <f t="shared" si="10"/>
        <v>0.10521104054352277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4.7401463638394162E-2</v>
      </c>
      <c r="C59" s="304">
        <f t="shared" si="11"/>
        <v>4.3440979459207212E-2</v>
      </c>
      <c r="D59" s="304">
        <f t="shared" si="11"/>
        <v>5.1831033853285177E-2</v>
      </c>
      <c r="E59" s="304">
        <f t="shared" si="11"/>
        <v>5.017391335185277E-2</v>
      </c>
      <c r="F59" s="304">
        <f t="shared" si="11"/>
        <v>4.8717415671703262E-2</v>
      </c>
      <c r="G59" s="304">
        <f t="shared" si="11"/>
        <v>4.8671686339247767E-2</v>
      </c>
      <c r="H59" s="304">
        <f t="shared" si="11"/>
        <v>5.9017288749256283E-2</v>
      </c>
      <c r="I59" s="304">
        <f t="shared" si="11"/>
        <v>6.273112850633894E-2</v>
      </c>
      <c r="J59" s="304">
        <f t="shared" si="11"/>
        <v>5.7309293819626524E-2</v>
      </c>
      <c r="K59" s="304">
        <f t="shared" si="11"/>
        <v>6.2497405142105673E-2</v>
      </c>
      <c r="L59" s="304">
        <f t="shared" si="11"/>
        <v>5.9577875872640143E-2</v>
      </c>
      <c r="M59" s="304">
        <f t="shared" si="11"/>
        <v>7.6276181998957762E-2</v>
      </c>
      <c r="N59" s="304">
        <f t="shared" si="11"/>
        <v>6.5775503719148531E-2</v>
      </c>
      <c r="O59" s="304">
        <f t="shared" si="11"/>
        <v>6.139687465180857E-2</v>
      </c>
      <c r="P59" s="304">
        <f t="shared" si="11"/>
        <v>5.9918909474128666E-2</v>
      </c>
      <c r="Q59" s="304">
        <f t="shared" si="11"/>
        <v>6.686720705549716E-2</v>
      </c>
      <c r="R59" s="304">
        <f t="shared" si="11"/>
        <v>7.2204761107539747E-2</v>
      </c>
      <c r="S59" s="304">
        <f t="shared" si="11"/>
        <v>7.0011474036922247E-2</v>
      </c>
      <c r="T59" s="304">
        <f t="shared" si="11"/>
        <v>7.642937955199354E-2</v>
      </c>
      <c r="U59" s="304">
        <f t="shared" si="11"/>
        <v>8.046927655926267E-2</v>
      </c>
      <c r="V59" s="304">
        <f t="shared" si="11"/>
        <v>8.3898623918261542E-2</v>
      </c>
      <c r="W59" s="304">
        <f t="shared" si="11"/>
        <v>7.2172698303584512E-2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9.1299819268572044E-2</v>
      </c>
      <c r="C60" s="303">
        <f t="shared" si="12"/>
        <v>9.1459551105684489E-2</v>
      </c>
      <c r="D60" s="303">
        <f t="shared" si="12"/>
        <v>9.1144436165375264E-2</v>
      </c>
      <c r="E60" s="303">
        <f t="shared" si="12"/>
        <v>9.0631926893149889E-2</v>
      </c>
      <c r="F60" s="303">
        <f t="shared" si="12"/>
        <v>9.0931320070438193E-2</v>
      </c>
      <c r="G60" s="303">
        <f t="shared" si="12"/>
        <v>9.0882958752059442E-2</v>
      </c>
      <c r="H60" s="303">
        <f t="shared" si="12"/>
        <v>8.9859575547804313E-2</v>
      </c>
      <c r="I60" s="303">
        <f t="shared" si="12"/>
        <v>8.9707826373358376E-2</v>
      </c>
      <c r="J60" s="303">
        <f t="shared" si="12"/>
        <v>8.9783364765151738E-2</v>
      </c>
      <c r="K60" s="303">
        <f t="shared" si="12"/>
        <v>8.9386538649929875E-2</v>
      </c>
      <c r="L60" s="303">
        <f t="shared" si="12"/>
        <v>9.056861379307099E-2</v>
      </c>
      <c r="M60" s="303">
        <f t="shared" si="12"/>
        <v>8.9305156213052475E-2</v>
      </c>
      <c r="N60" s="303">
        <f t="shared" si="12"/>
        <v>9.0411086510328115E-2</v>
      </c>
      <c r="O60" s="303">
        <f t="shared" si="12"/>
        <v>9.0158350919037414E-2</v>
      </c>
      <c r="P60" s="303">
        <f t="shared" si="12"/>
        <v>9.0425494547557148E-2</v>
      </c>
      <c r="Q60" s="303">
        <f t="shared" si="12"/>
        <v>9.017204349287844E-2</v>
      </c>
      <c r="R60" s="303">
        <f t="shared" si="12"/>
        <v>8.9729395181037744E-2</v>
      </c>
      <c r="S60" s="303">
        <f t="shared" si="12"/>
        <v>8.9936376115410374E-2</v>
      </c>
      <c r="T60" s="303">
        <f t="shared" si="12"/>
        <v>8.9328135550571106E-2</v>
      </c>
      <c r="U60" s="303">
        <f t="shared" si="12"/>
        <v>8.8912278253896734E-2</v>
      </c>
      <c r="V60" s="303">
        <f t="shared" si="12"/>
        <v>8.8432722838093392E-2</v>
      </c>
      <c r="W60" s="303">
        <f t="shared" si="12"/>
        <v>8.9478535673923373E-2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7.0177771986499701E-2</v>
      </c>
      <c r="C61" s="304">
        <f t="shared" si="13"/>
        <v>7.0837968238326207E-2</v>
      </c>
      <c r="D61" s="304">
        <f t="shared" si="13"/>
        <v>6.9595404990101098E-2</v>
      </c>
      <c r="E61" s="304">
        <f t="shared" si="13"/>
        <v>6.9496065384362052E-2</v>
      </c>
      <c r="F61" s="304">
        <f t="shared" si="13"/>
        <v>6.9819594092435516E-2</v>
      </c>
      <c r="G61" s="304">
        <f t="shared" si="13"/>
        <v>6.984500216941153E-2</v>
      </c>
      <c r="H61" s="304">
        <f t="shared" si="13"/>
        <v>6.7963599628987764E-2</v>
      </c>
      <c r="I61" s="304">
        <f t="shared" si="13"/>
        <v>6.7456464969985558E-2</v>
      </c>
      <c r="J61" s="304">
        <f t="shared" si="13"/>
        <v>6.806846128121298E-2</v>
      </c>
      <c r="K61" s="304">
        <f t="shared" si="13"/>
        <v>6.7295401839480365E-2</v>
      </c>
      <c r="L61" s="304">
        <f t="shared" si="13"/>
        <v>6.8359988571428928E-2</v>
      </c>
      <c r="M61" s="304">
        <f t="shared" si="13"/>
        <v>6.5965315990206747E-2</v>
      </c>
      <c r="N61" s="304">
        <f t="shared" si="13"/>
        <v>6.7695997925917392E-2</v>
      </c>
      <c r="O61" s="304">
        <f t="shared" si="13"/>
        <v>6.7773144978716407E-2</v>
      </c>
      <c r="P61" s="304">
        <f t="shared" si="13"/>
        <v>6.8157221187999648E-2</v>
      </c>
      <c r="Q61" s="304">
        <f t="shared" si="13"/>
        <v>6.7381586611019187E-2</v>
      </c>
      <c r="R61" s="304">
        <f t="shared" si="13"/>
        <v>6.656570478845969E-2</v>
      </c>
      <c r="S61" s="304">
        <f t="shared" si="13"/>
        <v>6.6925636195164992E-2</v>
      </c>
      <c r="T61" s="304">
        <f t="shared" si="13"/>
        <v>6.5878011589114063E-2</v>
      </c>
      <c r="U61" s="304">
        <f t="shared" si="13"/>
        <v>6.5220400546886159E-2</v>
      </c>
      <c r="V61" s="304">
        <f t="shared" si="13"/>
        <v>6.4621000185793934E-2</v>
      </c>
      <c r="W61" s="304">
        <f t="shared" si="13"/>
        <v>6.6468444142427904E-2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2.1122047282072332E-2</v>
      </c>
      <c r="C62" s="304">
        <f t="shared" si="14"/>
        <v>2.0621582867358289E-2</v>
      </c>
      <c r="D62" s="304">
        <f t="shared" si="14"/>
        <v>2.154903117527416E-2</v>
      </c>
      <c r="E62" s="304">
        <f t="shared" si="14"/>
        <v>2.1135861508787844E-2</v>
      </c>
      <c r="F62" s="304">
        <f t="shared" si="14"/>
        <v>2.1111725978002684E-2</v>
      </c>
      <c r="G62" s="304">
        <f t="shared" si="14"/>
        <v>2.1037956582647899E-2</v>
      </c>
      <c r="H62" s="304">
        <f t="shared" si="14"/>
        <v>2.1895975918816549E-2</v>
      </c>
      <c r="I62" s="304">
        <f t="shared" si="14"/>
        <v>2.2251361403372819E-2</v>
      </c>
      <c r="J62" s="304">
        <f t="shared" si="14"/>
        <v>2.1714903483938758E-2</v>
      </c>
      <c r="K62" s="304">
        <f t="shared" si="14"/>
        <v>2.2091136810449528E-2</v>
      </c>
      <c r="L62" s="304">
        <f t="shared" si="14"/>
        <v>2.2208625221642062E-2</v>
      </c>
      <c r="M62" s="304">
        <f t="shared" si="14"/>
        <v>2.3339840222845732E-2</v>
      </c>
      <c r="N62" s="304">
        <f t="shared" si="14"/>
        <v>2.2715088584410733E-2</v>
      </c>
      <c r="O62" s="304">
        <f t="shared" si="14"/>
        <v>2.238520594032101E-2</v>
      </c>
      <c r="P62" s="304">
        <f t="shared" si="14"/>
        <v>2.2268273359557497E-2</v>
      </c>
      <c r="Q62" s="304">
        <f t="shared" si="14"/>
        <v>2.2790456881859239E-2</v>
      </c>
      <c r="R62" s="304">
        <f t="shared" si="14"/>
        <v>2.3163690392578071E-2</v>
      </c>
      <c r="S62" s="304">
        <f t="shared" si="14"/>
        <v>2.3010739920245386E-2</v>
      </c>
      <c r="T62" s="304">
        <f t="shared" si="14"/>
        <v>2.3450123961457056E-2</v>
      </c>
      <c r="U62" s="304">
        <f t="shared" si="14"/>
        <v>2.3691877707010572E-2</v>
      </c>
      <c r="V62" s="304">
        <f t="shared" si="14"/>
        <v>2.3811722652299472E-2</v>
      </c>
      <c r="W62" s="304">
        <f t="shared" si="14"/>
        <v>2.3010091531495469E-2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0.26346880547539475</v>
      </c>
      <c r="C63" s="303">
        <f t="shared" si="15"/>
        <v>0.2646699965424274</v>
      </c>
      <c r="D63" s="303">
        <f t="shared" si="15"/>
        <v>0.26134714862533159</v>
      </c>
      <c r="E63" s="303">
        <f t="shared" si="15"/>
        <v>0.25975242374768237</v>
      </c>
      <c r="F63" s="303">
        <f t="shared" si="15"/>
        <v>0.26151616883542983</v>
      </c>
      <c r="G63" s="303">
        <f t="shared" si="15"/>
        <v>0.26086578420472456</v>
      </c>
      <c r="H63" s="303">
        <f t="shared" si="15"/>
        <v>0.2561901486258113</v>
      </c>
      <c r="I63" s="303">
        <f t="shared" si="15"/>
        <v>0.2555027206889261</v>
      </c>
      <c r="J63" s="303">
        <f t="shared" si="15"/>
        <v>0.25648411521654779</v>
      </c>
      <c r="K63" s="303">
        <f t="shared" si="15"/>
        <v>0.25437896765564239</v>
      </c>
      <c r="L63" s="303">
        <f t="shared" si="15"/>
        <v>0.25821586211355735</v>
      </c>
      <c r="M63" s="303">
        <f t="shared" si="15"/>
        <v>0.25287836688609172</v>
      </c>
      <c r="N63" s="303">
        <f t="shared" si="15"/>
        <v>0.25631761609230452</v>
      </c>
      <c r="O63" s="303">
        <f t="shared" si="15"/>
        <v>0.25792835119477026</v>
      </c>
      <c r="P63" s="303">
        <f t="shared" si="15"/>
        <v>0.25836773630669041</v>
      </c>
      <c r="Q63" s="303">
        <f t="shared" si="15"/>
        <v>0.25601152573651853</v>
      </c>
      <c r="R63" s="303">
        <f t="shared" si="15"/>
        <v>0.25455752249188035</v>
      </c>
      <c r="S63" s="303">
        <f t="shared" si="15"/>
        <v>0.2551019618546001</v>
      </c>
      <c r="T63" s="303">
        <f t="shared" si="15"/>
        <v>0.25363255905840709</v>
      </c>
      <c r="U63" s="303">
        <f t="shared" si="15"/>
        <v>0.25271394430002231</v>
      </c>
      <c r="V63" s="303">
        <f t="shared" si="15"/>
        <v>0.25147222359913679</v>
      </c>
      <c r="W63" s="303">
        <f t="shared" si="15"/>
        <v>0.25340534121015307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0.19575242884911737</v>
      </c>
      <c r="C64" s="304">
        <f t="shared" si="16"/>
        <v>0.20261145445784567</v>
      </c>
      <c r="D64" s="304">
        <f t="shared" si="16"/>
        <v>0.18730281454920988</v>
      </c>
      <c r="E64" s="304">
        <f t="shared" si="16"/>
        <v>0.18807540467360701</v>
      </c>
      <c r="F64" s="304">
        <f t="shared" si="16"/>
        <v>0.19191986073299661</v>
      </c>
      <c r="G64" s="304">
        <f t="shared" si="16"/>
        <v>0.19133480372008491</v>
      </c>
      <c r="H64" s="304">
        <f t="shared" si="16"/>
        <v>0.17187973612687377</v>
      </c>
      <c r="I64" s="304">
        <f t="shared" si="16"/>
        <v>0.16588682282272757</v>
      </c>
      <c r="J64" s="304">
        <f t="shared" si="16"/>
        <v>0.17461369547422428</v>
      </c>
      <c r="K64" s="304">
        <f t="shared" si="16"/>
        <v>0.16509696030977714</v>
      </c>
      <c r="L64" s="304">
        <f t="shared" si="16"/>
        <v>0.17310461086692863</v>
      </c>
      <c r="M64" s="304">
        <f t="shared" si="16"/>
        <v>0.14391239260186633</v>
      </c>
      <c r="N64" s="304">
        <f t="shared" si="16"/>
        <v>0.1623526107792353</v>
      </c>
      <c r="O64" s="304">
        <f t="shared" si="16"/>
        <v>0.17021853026361514</v>
      </c>
      <c r="P64" s="304">
        <f t="shared" si="16"/>
        <v>0.17276929420079232</v>
      </c>
      <c r="Q64" s="304">
        <f t="shared" si="16"/>
        <v>0.16048694422866536</v>
      </c>
      <c r="R64" s="304">
        <f t="shared" si="16"/>
        <v>0.15140786376682361</v>
      </c>
      <c r="S64" s="304">
        <f t="shared" si="16"/>
        <v>0.15508557037328258</v>
      </c>
      <c r="T64" s="304">
        <f t="shared" si="16"/>
        <v>0.14444773112698772</v>
      </c>
      <c r="U64" s="304">
        <f t="shared" si="16"/>
        <v>0.13775783492964699</v>
      </c>
      <c r="V64" s="304">
        <f t="shared" si="16"/>
        <v>0.13161704657304879</v>
      </c>
      <c r="W64" s="304">
        <f t="shared" si="16"/>
        <v>0.15030148649074671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6.7716376626277372E-2</v>
      </c>
      <c r="C65" s="304">
        <f t="shared" si="17"/>
        <v>6.2058542084581739E-2</v>
      </c>
      <c r="D65" s="304">
        <f t="shared" si="17"/>
        <v>7.4044334076121668E-2</v>
      </c>
      <c r="E65" s="304">
        <f t="shared" si="17"/>
        <v>7.1677019074075379E-2</v>
      </c>
      <c r="F65" s="304">
        <f t="shared" si="17"/>
        <v>6.9596308102433224E-2</v>
      </c>
      <c r="G65" s="304">
        <f t="shared" si="17"/>
        <v>6.9530980484639668E-2</v>
      </c>
      <c r="H65" s="304">
        <f t="shared" si="17"/>
        <v>8.4310412498937545E-2</v>
      </c>
      <c r="I65" s="304">
        <f t="shared" si="17"/>
        <v>8.9615897866198488E-2</v>
      </c>
      <c r="J65" s="304">
        <f t="shared" si="17"/>
        <v>8.1870419742323577E-2</v>
      </c>
      <c r="K65" s="304">
        <f t="shared" si="17"/>
        <v>8.9282007345865291E-2</v>
      </c>
      <c r="L65" s="304">
        <f t="shared" si="17"/>
        <v>8.5111251246628758E-2</v>
      </c>
      <c r="M65" s="304">
        <f t="shared" si="17"/>
        <v>0.10896597428422536</v>
      </c>
      <c r="N65" s="304">
        <f t="shared" si="17"/>
        <v>9.3965005313069283E-2</v>
      </c>
      <c r="O65" s="304">
        <f t="shared" si="17"/>
        <v>8.7709820931155091E-2</v>
      </c>
      <c r="P65" s="304">
        <f t="shared" si="17"/>
        <v>8.5598442105898107E-2</v>
      </c>
      <c r="Q65" s="304">
        <f t="shared" si="17"/>
        <v>9.552458150785316E-2</v>
      </c>
      <c r="R65" s="304">
        <f t="shared" si="17"/>
        <v>0.10314965872505676</v>
      </c>
      <c r="S65" s="304">
        <f t="shared" si="17"/>
        <v>0.10001639148131752</v>
      </c>
      <c r="T65" s="304">
        <f t="shared" si="17"/>
        <v>0.10918482793141936</v>
      </c>
      <c r="U65" s="304">
        <f t="shared" si="17"/>
        <v>0.11495610937037531</v>
      </c>
      <c r="V65" s="304">
        <f t="shared" si="17"/>
        <v>0.11985517702608797</v>
      </c>
      <c r="W65" s="304">
        <f t="shared" si="17"/>
        <v>0.10310385471940639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0.16056633847253268</v>
      </c>
      <c r="C66" s="303">
        <f t="shared" si="18"/>
        <v>0.164616652511966</v>
      </c>
      <c r="D66" s="303">
        <f t="shared" si="18"/>
        <v>0.1589971469732929</v>
      </c>
      <c r="E66" s="303">
        <f t="shared" si="18"/>
        <v>0.16771696033219755</v>
      </c>
      <c r="F66" s="303">
        <f t="shared" si="18"/>
        <v>0.16454126471076902</v>
      </c>
      <c r="G66" s="303">
        <f t="shared" si="18"/>
        <v>0.16672132477496132</v>
      </c>
      <c r="H66" s="303">
        <f t="shared" si="18"/>
        <v>0.16515689198657812</v>
      </c>
      <c r="I66" s="303">
        <f t="shared" si="18"/>
        <v>0.1619740871272061</v>
      </c>
      <c r="J66" s="303">
        <f t="shared" si="18"/>
        <v>0.167085647067621</v>
      </c>
      <c r="K66" s="303">
        <f t="shared" si="18"/>
        <v>0.16644136568178497</v>
      </c>
      <c r="L66" s="303">
        <f t="shared" si="18"/>
        <v>0.15674472010613089</v>
      </c>
      <c r="M66" s="303">
        <f t="shared" si="18"/>
        <v>0.15303957287308989</v>
      </c>
      <c r="N66" s="303">
        <f t="shared" si="18"/>
        <v>0.1537578388027086</v>
      </c>
      <c r="O66" s="303">
        <f t="shared" si="18"/>
        <v>0.15541896961706012</v>
      </c>
      <c r="P66" s="303">
        <f t="shared" si="18"/>
        <v>0.15578861642374547</v>
      </c>
      <c r="Q66" s="303">
        <f t="shared" si="18"/>
        <v>0.15361251886755101</v>
      </c>
      <c r="R66" s="303">
        <f t="shared" si="18"/>
        <v>0.15187418481984752</v>
      </c>
      <c r="S66" s="303">
        <f t="shared" si="18"/>
        <v>0.15265500462992104</v>
      </c>
      <c r="T66" s="303">
        <f t="shared" si="18"/>
        <v>0.15026345679523725</v>
      </c>
      <c r="U66" s="303">
        <f t="shared" si="18"/>
        <v>0.14922545410406279</v>
      </c>
      <c r="V66" s="303">
        <f t="shared" si="18"/>
        <v>0.15040031766615586</v>
      </c>
      <c r="W66" s="303">
        <f t="shared" si="18"/>
        <v>0.15618278522088716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9.9397869562693281E-2</v>
      </c>
      <c r="C67" s="303">
        <f t="shared" si="19"/>
        <v>9.7042742905215446E-2</v>
      </c>
      <c r="D67" s="303">
        <f t="shared" si="19"/>
        <v>0.10140720553070194</v>
      </c>
      <c r="E67" s="303">
        <f t="shared" si="19"/>
        <v>9.9462877688413331E-2</v>
      </c>
      <c r="F67" s="303">
        <f t="shared" si="19"/>
        <v>9.9349298720012594E-2</v>
      </c>
      <c r="G67" s="303">
        <f t="shared" si="19"/>
        <v>9.9002148624225308E-2</v>
      </c>
      <c r="H67" s="303">
        <f t="shared" si="19"/>
        <v>0.10303988667678372</v>
      </c>
      <c r="I67" s="303">
        <f t="shared" si="19"/>
        <v>0.10471228895704854</v>
      </c>
      <c r="J67" s="303">
        <f t="shared" si="19"/>
        <v>0.10218778110088823</v>
      </c>
      <c r="K67" s="303">
        <f t="shared" si="19"/>
        <v>0.10395829087270363</v>
      </c>
      <c r="L67" s="303">
        <f t="shared" si="19"/>
        <v>0.10451117751360967</v>
      </c>
      <c r="M67" s="303">
        <f t="shared" si="19"/>
        <v>0.10983454222515635</v>
      </c>
      <c r="N67" s="303">
        <f t="shared" si="19"/>
        <v>0.106894534514874</v>
      </c>
      <c r="O67" s="303">
        <f t="shared" si="19"/>
        <v>0.10534214560151058</v>
      </c>
      <c r="P67" s="303">
        <f t="shared" si="19"/>
        <v>0.10479187463321171</v>
      </c>
      <c r="Q67" s="303">
        <f t="shared" si="19"/>
        <v>0.10724920885580813</v>
      </c>
      <c r="R67" s="303">
        <f t="shared" si="19"/>
        <v>0.10900560184742616</v>
      </c>
      <c r="S67" s="303">
        <f t="shared" si="19"/>
        <v>0.10828583491880174</v>
      </c>
      <c r="T67" s="303">
        <f t="shared" si="19"/>
        <v>0.11035352452450374</v>
      </c>
      <c r="U67" s="303">
        <f t="shared" si="19"/>
        <v>0.11149118920946149</v>
      </c>
      <c r="V67" s="303">
        <f t="shared" si="19"/>
        <v>0.11205516542258578</v>
      </c>
      <c r="W67" s="303">
        <f t="shared" si="19"/>
        <v>0.10828278367762571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6.7307831992641218E-2</v>
      </c>
      <c r="C68" s="237">
        <f t="shared" si="20"/>
        <v>6.5713044598501677E-2</v>
      </c>
      <c r="D68" s="237">
        <f t="shared" si="20"/>
        <v>6.8668465257182107E-2</v>
      </c>
      <c r="E68" s="237">
        <f t="shared" si="20"/>
        <v>6.7351852614243854E-2</v>
      </c>
      <c r="F68" s="237">
        <f t="shared" si="20"/>
        <v>6.7274941970618868E-2</v>
      </c>
      <c r="G68" s="237">
        <f t="shared" si="20"/>
        <v>6.7039867311309981E-2</v>
      </c>
      <c r="H68" s="237">
        <f t="shared" si="20"/>
        <v>6.9774044569510515E-2</v>
      </c>
      <c r="I68" s="237">
        <f t="shared" si="20"/>
        <v>7.0906521273482265E-2</v>
      </c>
      <c r="J68" s="237">
        <f t="shared" si="20"/>
        <v>6.9197036438504292E-2</v>
      </c>
      <c r="K68" s="237">
        <f t="shared" si="20"/>
        <v>7.0395947187667965E-2</v>
      </c>
      <c r="L68" s="237">
        <f t="shared" si="20"/>
        <v>7.0770337517167006E-2</v>
      </c>
      <c r="M68" s="237">
        <f t="shared" si="20"/>
        <v>7.4375084170357028E-2</v>
      </c>
      <c r="N68" s="237">
        <f t="shared" si="20"/>
        <v>7.2384241248960812E-2</v>
      </c>
      <c r="O68" s="237">
        <f t="shared" si="20"/>
        <v>7.1333032278108541E-2</v>
      </c>
      <c r="P68" s="237">
        <f t="shared" si="20"/>
        <v>7.0960413166173464E-2</v>
      </c>
      <c r="Q68" s="237">
        <f t="shared" si="20"/>
        <v>7.2624410993611471E-2</v>
      </c>
      <c r="R68" s="237">
        <f t="shared" si="20"/>
        <v>7.3813762484875742E-2</v>
      </c>
      <c r="S68" s="237">
        <f t="shared" si="20"/>
        <v>7.3326368220603788E-2</v>
      </c>
      <c r="T68" s="237">
        <f t="shared" si="20"/>
        <v>7.4726515982379907E-2</v>
      </c>
      <c r="U68" s="237">
        <f t="shared" si="20"/>
        <v>7.5496892086173537E-2</v>
      </c>
      <c r="V68" s="237">
        <f t="shared" si="20"/>
        <v>7.5878791782493182E-2</v>
      </c>
      <c r="W68" s="237">
        <f t="shared" si="20"/>
        <v>7.3324302055309168E-2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42.781759830658054</v>
      </c>
      <c r="C72" s="322">
        <f t="shared" si="21"/>
        <v>41.849956359804892</v>
      </c>
      <c r="D72" s="322">
        <f t="shared" si="21"/>
        <v>40.087486950549071</v>
      </c>
      <c r="E72" s="322">
        <f t="shared" si="21"/>
        <v>42.374816256102022</v>
      </c>
      <c r="F72" s="322">
        <f t="shared" si="21"/>
        <v>43.406404274449301</v>
      </c>
      <c r="G72" s="322">
        <f t="shared" si="21"/>
        <v>41.600578697608604</v>
      </c>
      <c r="H72" s="322">
        <f t="shared" si="21"/>
        <v>37.812095297740449</v>
      </c>
      <c r="I72" s="322">
        <f t="shared" si="21"/>
        <v>36.616735261600489</v>
      </c>
      <c r="J72" s="322">
        <f t="shared" si="21"/>
        <v>37.010976722049861</v>
      </c>
      <c r="K72" s="322">
        <f t="shared" si="21"/>
        <v>39.228951495008758</v>
      </c>
      <c r="L72" s="322">
        <f t="shared" si="21"/>
        <v>34.919438571294478</v>
      </c>
      <c r="M72" s="322">
        <f t="shared" si="21"/>
        <v>31.582175967024074</v>
      </c>
      <c r="N72" s="322">
        <f t="shared" si="21"/>
        <v>32.23964114431444</v>
      </c>
      <c r="O72" s="322">
        <f t="shared" si="21"/>
        <v>32.415197771677271</v>
      </c>
      <c r="P72" s="322">
        <f t="shared" si="21"/>
        <v>28.370332708784453</v>
      </c>
      <c r="Q72" s="322">
        <f t="shared" si="21"/>
        <v>26.923559010773886</v>
      </c>
      <c r="R72" s="322">
        <f t="shared" si="21"/>
        <v>26.860660608271431</v>
      </c>
      <c r="S72" s="322">
        <f t="shared" si="21"/>
        <v>26.100317336551132</v>
      </c>
      <c r="T72" s="322">
        <f t="shared" si="21"/>
        <v>26.838077894969611</v>
      </c>
      <c r="U72" s="322">
        <f t="shared" si="21"/>
        <v>26.400231990026484</v>
      </c>
      <c r="V72" s="322">
        <f t="shared" si="21"/>
        <v>29.232020814124262</v>
      </c>
      <c r="W72" s="322">
        <f t="shared" si="21"/>
        <v>28.974596433988172</v>
      </c>
      <c r="DA72" s="95"/>
    </row>
    <row r="73" spans="1:105" ht="12" customHeight="1" x14ac:dyDescent="0.25">
      <c r="A73" s="55" t="s">
        <v>92</v>
      </c>
      <c r="B73" s="332">
        <f>IF(B$6=0,0,B$6/TRE!B$5*1000)</f>
        <v>0.88591995485629593</v>
      </c>
      <c r="C73" s="332">
        <f>IF(C$6=0,0,C$6/TRE!C$5*1000)</f>
        <v>0.84609053242063159</v>
      </c>
      <c r="D73" s="332">
        <f>IF(D$6=0,0,D$6/TRE!D$5*1000)</f>
        <v>0.84690833925076225</v>
      </c>
      <c r="E73" s="332">
        <f>IF(E$6=0,0,E$6/TRE!E$5*1000)</f>
        <v>0.87806690965618039</v>
      </c>
      <c r="F73" s="332">
        <f>IF(F$6=0,0,F$6/TRE!F$5*1000)</f>
        <v>0.89841579679664474</v>
      </c>
      <c r="G73" s="332">
        <f>IF(G$6=0,0,G$6/TRE!G$5*1000)</f>
        <v>0.85803055730717248</v>
      </c>
      <c r="H73" s="332">
        <f>IF(H$6=0,0,H$6/TRE!H$5*1000)</f>
        <v>0.81169875301894312</v>
      </c>
      <c r="I73" s="332">
        <f>IF(I$6=0,0,I$6/TRE!I$5*1000)</f>
        <v>0.79879628403676184</v>
      </c>
      <c r="J73" s="332">
        <f>IF(J$6=0,0,J$6/TRE!J$5*1000)</f>
        <v>0.78793116408393804</v>
      </c>
      <c r="K73" s="332">
        <f>IF(K$6=0,0,K$6/TRE!K$5*1000)</f>
        <v>0.84961973961443826</v>
      </c>
      <c r="L73" s="332">
        <f>IF(L$6=0,0,L$6/TRE!L$5*1000)</f>
        <v>0.76030659233336417</v>
      </c>
      <c r="M73" s="332">
        <f>IF(M$6=0,0,M$6/TRE!M$5*1000)</f>
        <v>0.72266954996092148</v>
      </c>
      <c r="N73" s="332">
        <f>IF(N$6=0,0,N$6/TRE!N$5*1000)</f>
        <v>0.71796696521834835</v>
      </c>
      <c r="O73" s="332">
        <f>IF(O$6=0,0,O$6/TRE!O$5*1000)</f>
        <v>0.71139301736787286</v>
      </c>
      <c r="P73" s="332">
        <f>IF(P$6=0,0,P$6/TRE!P$5*1000)</f>
        <v>0.6193709059419682</v>
      </c>
      <c r="Q73" s="332">
        <f>IF(Q$6=0,0,Q$6/TRE!Q$5*1000)</f>
        <v>0.60156883406003347</v>
      </c>
      <c r="R73" s="332">
        <f>IF(R$6=0,0,R$6/TRE!R$5*1000)</f>
        <v>0.60999218242168263</v>
      </c>
      <c r="S73" s="332">
        <f>IF(S$6=0,0,S$6/TRE!S$5*1000)</f>
        <v>0.58881138634044072</v>
      </c>
      <c r="T73" s="332">
        <f>IF(T$6=0,0,T$6/TRE!T$5*1000)</f>
        <v>0.61701593482772299</v>
      </c>
      <c r="U73" s="332">
        <f>IF(U$6=0,0,U$6/TRE!U$5*1000)</f>
        <v>0.61320692916119202</v>
      </c>
      <c r="V73" s="332">
        <f>IF(V$6=0,0,V$6/TRE!V$5*1000)</f>
        <v>0.68241644332565898</v>
      </c>
      <c r="W73" s="332">
        <f>IF(W$6=0,0,W$6/TRE!W$5*1000)</f>
        <v>0.65363540787667618</v>
      </c>
      <c r="DA73" s="67"/>
    </row>
    <row r="74" spans="1:105" ht="12" customHeight="1" x14ac:dyDescent="0.25">
      <c r="A74" s="202" t="s">
        <v>93</v>
      </c>
      <c r="B74" s="333">
        <f>IF(B$7=0,0,B$7/TRE!B$5*1000)</f>
        <v>1.2048511386045622</v>
      </c>
      <c r="C74" s="333">
        <f>IF(C$7=0,0,C$7/TRE!C$5*1000)</f>
        <v>1.1506831240920588</v>
      </c>
      <c r="D74" s="333">
        <f>IF(D$7=0,0,D$7/TRE!D$5*1000)</f>
        <v>1.1517953413810365</v>
      </c>
      <c r="E74" s="333">
        <f>IF(E$7=0,0,E$7/TRE!E$5*1000)</f>
        <v>1.1941709971324062</v>
      </c>
      <c r="F74" s="333">
        <f>IF(F$7=0,0,F$7/TRE!F$5*1000)</f>
        <v>1.2218454836434371</v>
      </c>
      <c r="G74" s="333">
        <f>IF(G$7=0,0,G$7/TRE!G$5*1000)</f>
        <v>1.1669215579377548</v>
      </c>
      <c r="H74" s="333">
        <f>IF(H$7=0,0,H$7/TRE!H$5*1000)</f>
        <v>1.1039103041057621</v>
      </c>
      <c r="I74" s="333">
        <f>IF(I$7=0,0,I$7/TRE!I$5*1000)</f>
        <v>1.0863629462899962</v>
      </c>
      <c r="J74" s="333">
        <f>IF(J$7=0,0,J$7/TRE!J$5*1000)</f>
        <v>1.0715863831541557</v>
      </c>
      <c r="K74" s="333">
        <f>IF(K$7=0,0,K$7/TRE!K$5*1000)</f>
        <v>1.1554828458756359</v>
      </c>
      <c r="L74" s="333">
        <f>IF(L$7=0,0,L$7/TRE!L$5*1000)</f>
        <v>1.0340169655733751</v>
      </c>
      <c r="M74" s="333">
        <f>IF(M$7=0,0,M$7/TRE!M$5*1000)</f>
        <v>0.98283058794685363</v>
      </c>
      <c r="N74" s="333">
        <f>IF(N$7=0,0,N$7/TRE!N$5*1000)</f>
        <v>0.97643507269695351</v>
      </c>
      <c r="O74" s="333">
        <f>IF(O$7=0,0,O$7/TRE!O$5*1000)</f>
        <v>0.96749450362030698</v>
      </c>
      <c r="P74" s="333">
        <f>IF(P$7=0,0,P$7/TRE!P$5*1000)</f>
        <v>0.84234443208107623</v>
      </c>
      <c r="Q74" s="333">
        <f>IF(Q$7=0,0,Q$7/TRE!Q$5*1000)</f>
        <v>0.81813361432164577</v>
      </c>
      <c r="R74" s="333">
        <f>IF(R$7=0,0,R$7/TRE!R$5*1000)</f>
        <v>0.82958936809348882</v>
      </c>
      <c r="S74" s="333">
        <f>IF(S$7=0,0,S$7/TRE!S$5*1000)</f>
        <v>0.80078348542299937</v>
      </c>
      <c r="T74" s="333">
        <f>IF(T$7=0,0,T$7/TRE!T$5*1000)</f>
        <v>0.83914167136570339</v>
      </c>
      <c r="U74" s="333">
        <f>IF(U$7=0,0,U$7/TRE!U$5*1000)</f>
        <v>0.83396142365922132</v>
      </c>
      <c r="V74" s="333">
        <f>IF(V$7=0,0,V$7/TRE!V$5*1000)</f>
        <v>0.92808636292289648</v>
      </c>
      <c r="W74" s="333">
        <f>IF(W$7=0,0,W$7/TRE!W$5*1000)</f>
        <v>0.88894415471227994</v>
      </c>
      <c r="DA74" s="174"/>
    </row>
    <row r="75" spans="1:105" ht="12" customHeight="1" x14ac:dyDescent="0.25">
      <c r="A75" s="202" t="s">
        <v>94</v>
      </c>
      <c r="B75" s="333">
        <f>IF(B$8=0,0,B$8/TRE!B$5*1000)</f>
        <v>1.4883455241585772</v>
      </c>
      <c r="C75" s="333">
        <f>IF(C$8=0,0,C$8/TRE!C$5*1000)</f>
        <v>1.421432094466661</v>
      </c>
      <c r="D75" s="333">
        <f>IF(D$8=0,0,D$8/TRE!D$5*1000)</f>
        <v>1.4228060099412807</v>
      </c>
      <c r="E75" s="333">
        <f>IF(E$8=0,0,E$8/TRE!E$5*1000)</f>
        <v>1.4751524082223837</v>
      </c>
      <c r="F75" s="333">
        <f>IF(F$8=0,0,F$8/TRE!F$5*1000)</f>
        <v>1.5093385386183638</v>
      </c>
      <c r="G75" s="333">
        <f>IF(G$8=0,0,G$8/TRE!G$5*1000)</f>
        <v>1.4414913362760498</v>
      </c>
      <c r="H75" s="333">
        <f>IF(H$8=0,0,H$8/TRE!H$5*1000)</f>
        <v>1.3636539050718242</v>
      </c>
      <c r="I75" s="333">
        <f>IF(I$8=0,0,I$8/TRE!I$5*1000)</f>
        <v>1.3419777571817597</v>
      </c>
      <c r="J75" s="333">
        <f>IF(J$8=0,0,J$8/TRE!J$5*1000)</f>
        <v>1.3237243556610157</v>
      </c>
      <c r="K75" s="333">
        <f>IF(K$8=0,0,K$8/TRE!K$5*1000)</f>
        <v>1.427361162552256</v>
      </c>
      <c r="L75" s="333">
        <f>IF(L$8=0,0,L$8/TRE!L$5*1000)</f>
        <v>1.2773150751200517</v>
      </c>
      <c r="M75" s="333">
        <f>IF(M$8=0,0,M$8/TRE!M$5*1000)</f>
        <v>1.2140848439343481</v>
      </c>
      <c r="N75" s="333">
        <f>IF(N$8=0,0,N$8/TRE!N$5*1000)</f>
        <v>1.2061845015668251</v>
      </c>
      <c r="O75" s="333">
        <f>IF(O$8=0,0,O$8/TRE!O$5*1000)</f>
        <v>1.195140269178026</v>
      </c>
      <c r="P75" s="333">
        <f>IF(P$8=0,0,P$8/TRE!P$5*1000)</f>
        <v>1.0405431219825063</v>
      </c>
      <c r="Q75" s="333">
        <f>IF(Q$8=0,0,Q$8/TRE!Q$5*1000)</f>
        <v>1.010635641220857</v>
      </c>
      <c r="R75" s="333">
        <f>IF(R$8=0,0,R$8/TRE!R$5*1000)</f>
        <v>1.0247868664684274</v>
      </c>
      <c r="S75" s="333">
        <f>IF(S$8=0,0,S$8/TRE!S$5*1000)</f>
        <v>0.98920312905194008</v>
      </c>
      <c r="T75" s="333">
        <f>IF(T$8=0,0,T$8/TRE!T$5*1000)</f>
        <v>1.0365867705105747</v>
      </c>
      <c r="U75" s="333">
        <f>IF(U$8=0,0,U$8/TRE!U$5*1000)</f>
        <v>1.0301876409908026</v>
      </c>
      <c r="V75" s="333">
        <f>IF(V$8=0,0,V$8/TRE!V$5*1000)</f>
        <v>1.1464596247871071</v>
      </c>
      <c r="W75" s="333">
        <f>IF(W$8=0,0,W$8/TRE!W$5*1000)</f>
        <v>1.0981074852328159</v>
      </c>
      <c r="DA75" s="174"/>
    </row>
    <row r="76" spans="1:105" ht="12" customHeight="1" x14ac:dyDescent="0.25">
      <c r="A76" s="202" t="s">
        <v>95</v>
      </c>
      <c r="B76" s="333">
        <f>IF(B$9=0,0,B$9/TRE!B$5*1000)</f>
        <v>0.92135675305054732</v>
      </c>
      <c r="C76" s="333">
        <f>IF(C$9=0,0,C$9/TRE!C$5*1000)</f>
        <v>0.87993415371745654</v>
      </c>
      <c r="D76" s="333">
        <f>IF(D$9=0,0,D$9/TRE!D$5*1000)</f>
        <v>0.88078467282079276</v>
      </c>
      <c r="E76" s="333">
        <f>IF(E$9=0,0,E$9/TRE!E$5*1000)</f>
        <v>0.91318958604242784</v>
      </c>
      <c r="F76" s="333">
        <f>IF(F$9=0,0,F$9/TRE!F$5*1000)</f>
        <v>0.93435242866851043</v>
      </c>
      <c r="G76" s="333">
        <f>IF(G$9=0,0,G$9/TRE!G$5*1000)</f>
        <v>0.89235177959945933</v>
      </c>
      <c r="H76" s="333">
        <f>IF(H$9=0,0,H$9/TRE!H$5*1000)</f>
        <v>0.84416670313970077</v>
      </c>
      <c r="I76" s="333">
        <f>IF(I$9=0,0,I$9/TRE!I$5*1000)</f>
        <v>0.83074813539823211</v>
      </c>
      <c r="J76" s="333">
        <f>IF(J$9=0,0,J$9/TRE!J$5*1000)</f>
        <v>0.81944841064729557</v>
      </c>
      <c r="K76" s="333">
        <f>IF(K$9=0,0,K$9/TRE!K$5*1000)</f>
        <v>0.88360452919901544</v>
      </c>
      <c r="L76" s="333">
        <f>IF(L$9=0,0,L$9/TRE!L$5*1000)</f>
        <v>0.79071885602669856</v>
      </c>
      <c r="M76" s="333">
        <f>IF(M$9=0,0,M$9/TRE!M$5*1000)</f>
        <v>0.75157633195935858</v>
      </c>
      <c r="N76" s="333">
        <f>IF(N$9=0,0,N$9/TRE!N$5*1000)</f>
        <v>0.74668564382708225</v>
      </c>
      <c r="O76" s="333">
        <f>IF(O$9=0,0,O$9/TRE!O$5*1000)</f>
        <v>0.73984873806258722</v>
      </c>
      <c r="P76" s="333">
        <f>IF(P$9=0,0,P$9/TRE!P$5*1000)</f>
        <v>0.6441457421796466</v>
      </c>
      <c r="Q76" s="333">
        <f>IF(Q$9=0,0,Q$9/TRE!Q$5*1000)</f>
        <v>0.6256315874224353</v>
      </c>
      <c r="R76" s="333">
        <f>IF(R$9=0,0,R$9/TRE!R$5*1000)</f>
        <v>0.63439186971855022</v>
      </c>
      <c r="S76" s="333">
        <f>IF(S$9=0,0,S$9/TRE!S$5*1000)</f>
        <v>0.61236384179405823</v>
      </c>
      <c r="T76" s="333">
        <f>IF(T$9=0,0,T$9/TRE!T$5*1000)</f>
        <v>0.64169657222083198</v>
      </c>
      <c r="U76" s="333">
        <f>IF(U$9=0,0,U$9/TRE!U$5*1000)</f>
        <v>0.63773520632763969</v>
      </c>
      <c r="V76" s="333">
        <f>IF(V$9=0,0,V$9/TRE!V$5*1000)</f>
        <v>0.70971310105868546</v>
      </c>
      <c r="W76" s="333">
        <f>IF(W$9=0,0,W$9/TRE!W$5*1000)</f>
        <v>0.67978082419174346</v>
      </c>
      <c r="DA76" s="174"/>
    </row>
    <row r="77" spans="1:105" ht="12" customHeight="1" x14ac:dyDescent="0.25">
      <c r="A77" s="56" t="s">
        <v>96</v>
      </c>
      <c r="B77" s="334">
        <f>IF(B$10=0,0,B$10/TRE!B$5*1000)</f>
        <v>1.2122251338740264</v>
      </c>
      <c r="C77" s="334">
        <f>IF(C$10=0,0,C$10/TRE!C$5*1000)</f>
        <v>1.193788636003158</v>
      </c>
      <c r="D77" s="334">
        <f>IF(D$10=0,0,D$10/TRE!D$5*1000)</f>
        <v>1.1292632068409563</v>
      </c>
      <c r="E77" s="334">
        <f>IF(E$10=0,0,E$10/TRE!E$5*1000)</f>
        <v>1.1861720952649506</v>
      </c>
      <c r="F77" s="334">
        <f>IF(F$10=0,0,F$10/TRE!F$5*1000)</f>
        <v>1.2232364444111739</v>
      </c>
      <c r="G77" s="334">
        <f>IF(G$10=0,0,G$10/TRE!G$5*1000)</f>
        <v>1.1691673506980071</v>
      </c>
      <c r="H77" s="334">
        <f>IF(H$10=0,0,H$10/TRE!H$5*1000)</f>
        <v>1.0434550883304641</v>
      </c>
      <c r="I77" s="334">
        <f>IF(I$10=0,0,I$10/TRE!I$5*1000)</f>
        <v>1.0078443411973528</v>
      </c>
      <c r="J77" s="334">
        <f>IF(J$10=0,0,J$10/TRE!J$5*1000)</f>
        <v>1.0205569481276797</v>
      </c>
      <c r="K77" s="334">
        <f>IF(K$10=0,0,K$10/TRE!K$5*1000)</f>
        <v>1.0729545078761931</v>
      </c>
      <c r="L77" s="334">
        <f>IF(L$10=0,0,L$10/TRE!L$5*1000)</f>
        <v>0.97182622463116441</v>
      </c>
      <c r="M77" s="334">
        <f>IF(M$10=0,0,M$10/TRE!M$5*1000)</f>
        <v>0.8625365007750242</v>
      </c>
      <c r="N77" s="334">
        <f>IF(N$10=0,0,N$10/TRE!N$5*1000)</f>
        <v>0.89246749987246232</v>
      </c>
      <c r="O77" s="334">
        <f>IF(O$10=0,0,O$10/TRE!O$5*1000)</f>
        <v>0.90056552238629939</v>
      </c>
      <c r="P77" s="334">
        <f>IF(P$10=0,0,P$10/TRE!P$5*1000)</f>
        <v>0.79163769314551979</v>
      </c>
      <c r="Q77" s="334">
        <f>IF(Q$10=0,0,Q$10/TRE!Q$5*1000)</f>
        <v>0.74354284959564998</v>
      </c>
      <c r="R77" s="334">
        <f>IF(R$10=0,0,R$10/TRE!R$5*1000)</f>
        <v>0.73772819067967499</v>
      </c>
      <c r="S77" s="334">
        <f>IF(S$10=0,0,S$10/TRE!S$5*1000)</f>
        <v>0.71829567135867878</v>
      </c>
      <c r="T77" s="334">
        <f>IF(T$10=0,0,T$10/TRE!T$5*1000)</f>
        <v>0.73434894335328149</v>
      </c>
      <c r="U77" s="334">
        <f>IF(U$10=0,0,U$10/TRE!U$5*1000)</f>
        <v>0.71981919820408602</v>
      </c>
      <c r="V77" s="334">
        <f>IF(V$10=0,0,V$10/TRE!V$5*1000)</f>
        <v>0.79331335568858086</v>
      </c>
      <c r="W77" s="334">
        <f>IF(W$10=0,0,W$10/TRE!W$5*1000)</f>
        <v>0.79225916811443664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7.8901614111030902</v>
      </c>
      <c r="C78" s="350">
        <f>IF(C$16=0,0,C$16/TRE!C$5*1000)</f>
        <v>7.7534994635352081</v>
      </c>
      <c r="D78" s="350">
        <f>IF(D$16=0,0,D$16/TRE!D$5*1000)</f>
        <v>7.3337252870568328</v>
      </c>
      <c r="E78" s="350">
        <f>IF(E$16=0,0,E$16/TRE!E$5*1000)</f>
        <v>7.7048728598696359</v>
      </c>
      <c r="F78" s="350">
        <f>IF(F$16=0,0,F$16/TRE!F$5*1000)</f>
        <v>7.9460335841430636</v>
      </c>
      <c r="G78" s="350">
        <f>IF(G$16=0,0,G$16/TRE!G$5*1000)</f>
        <v>7.5965173097254155</v>
      </c>
      <c r="H78" s="350">
        <f>IF(H$16=0,0,H$16/TRE!H$5*1000)</f>
        <v>6.7809604199270286</v>
      </c>
      <c r="I78" s="350">
        <f>IF(I$16=0,0,I$16/TRE!I$5*1000)</f>
        <v>6.5489728374595373</v>
      </c>
      <c r="J78" s="350">
        <f>IF(J$16=0,0,J$16/TRE!J$5*1000)</f>
        <v>6.6449093324986475</v>
      </c>
      <c r="K78" s="350">
        <f>IF(K$16=0,0,K$16/TRE!K$5*1000)</f>
        <v>6.9853141284595148</v>
      </c>
      <c r="L78" s="350">
        <f>IF(L$16=0,0,L$16/TRE!L$5*1000)</f>
        <v>6.3117270546457513</v>
      </c>
      <c r="M78" s="350">
        <f>IF(M$16=0,0,M$16/TRE!M$5*1000)</f>
        <v>5.5905143568751576</v>
      </c>
      <c r="N78" s="350">
        <f>IF(N$16=0,0,N$16/TRE!N$5*1000)</f>
        <v>5.7845115732474417</v>
      </c>
      <c r="O78" s="350">
        <f>IF(O$16=0,0,O$16/TRE!O$5*1000)</f>
        <v>5.8525589604307733</v>
      </c>
      <c r="P78" s="350">
        <f>IF(P$16=0,0,P$16/TRE!P$5*1000)</f>
        <v>5.1309850481654058</v>
      </c>
      <c r="Q78" s="350">
        <f>IF(Q$16=0,0,Q$16/TRE!Q$5*1000)</f>
        <v>4.8249189944237862</v>
      </c>
      <c r="R78" s="350">
        <f>IF(R$16=0,0,R$16/TRE!R$5*1000)</f>
        <v>4.7863082518557718</v>
      </c>
      <c r="S78" s="350">
        <f>IF(S$16=0,0,S$16/TRE!S$5*1000)</f>
        <v>4.660769510307273</v>
      </c>
      <c r="T78" s="350">
        <f>IF(T$16=0,0,T$16/TRE!T$5*1000)</f>
        <v>4.7649072636970038</v>
      </c>
      <c r="U78" s="350">
        <f>IF(U$16=0,0,U$16/TRE!U$5*1000)</f>
        <v>4.6701947296446527</v>
      </c>
      <c r="V78" s="350">
        <f>IF(V$16=0,0,V$16/TRE!V$5*1000)</f>
        <v>5.1457288920968525</v>
      </c>
      <c r="W78" s="350">
        <f>IF(W$16=0,0,W$16/TRE!W$5*1000)</f>
        <v>5.1396222470468835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3.9059669405305346</v>
      </c>
      <c r="C79" s="350">
        <f>IF(C$24=0,0,C$24/TRE!C$5*1000)</f>
        <v>3.8275782224602408</v>
      </c>
      <c r="D79" s="350">
        <f>IF(D$24=0,0,D$24/TRE!D$5*1000)</f>
        <v>3.6537513953946328</v>
      </c>
      <c r="E79" s="350">
        <f>IF(E$24=0,0,E$24/TRE!E$5*1000)</f>
        <v>3.8405112490336997</v>
      </c>
      <c r="F79" s="350">
        <f>IF(F$24=0,0,F$24/TRE!F$5*1000)</f>
        <v>3.947001640186786</v>
      </c>
      <c r="G79" s="350">
        <f>IF(G$24=0,0,G$24/TRE!G$5*1000)</f>
        <v>3.7807836778365638</v>
      </c>
      <c r="H79" s="350">
        <f>IF(H$24=0,0,H$24/TRE!H$5*1000)</f>
        <v>3.3977788340280863</v>
      </c>
      <c r="I79" s="350">
        <f>IF(I$24=0,0,I$24/TRE!I$5*1000)</f>
        <v>3.2848077292068845</v>
      </c>
      <c r="J79" s="350">
        <f>IF(J$24=0,0,J$24/TRE!J$5*1000)</f>
        <v>3.3229700233503432</v>
      </c>
      <c r="K79" s="350">
        <f>IF(K$24=0,0,K$24/TRE!K$5*1000)</f>
        <v>3.5065401890048253</v>
      </c>
      <c r="L79" s="350">
        <f>IF(L$24=0,0,L$24/TRE!L$5*1000)</f>
        <v>3.1626051458344366</v>
      </c>
      <c r="M79" s="350">
        <f>IF(M$24=0,0,M$24/TRE!M$5*1000)</f>
        <v>2.8204511582831961</v>
      </c>
      <c r="N79" s="350">
        <f>IF(N$24=0,0,N$24/TRE!N$5*1000)</f>
        <v>2.9148209845605462</v>
      </c>
      <c r="O79" s="350">
        <f>IF(O$24=0,0,O$24/TRE!O$5*1000)</f>
        <v>2.9225007758088792</v>
      </c>
      <c r="P79" s="350">
        <f>IF(P$24=0,0,P$24/TRE!P$5*1000)</f>
        <v>2.5654013656705716</v>
      </c>
      <c r="Q79" s="350">
        <f>IF(Q$24=0,0,Q$24/TRE!Q$5*1000)</f>
        <v>2.4277523341025815</v>
      </c>
      <c r="R79" s="350">
        <f>IF(R$24=0,0,R$24/TRE!R$5*1000)</f>
        <v>2.41019083054332</v>
      </c>
      <c r="S79" s="350">
        <f>IF(S$24=0,0,S$24/TRE!S$5*1000)</f>
        <v>2.3473679567116275</v>
      </c>
      <c r="T79" s="350">
        <f>IF(T$24=0,0,T$24/TRE!T$5*1000)</f>
        <v>2.3973954601186311</v>
      </c>
      <c r="U79" s="350">
        <f>IF(U$24=0,0,U$24/TRE!U$5*1000)</f>
        <v>2.3473047726646614</v>
      </c>
      <c r="V79" s="350">
        <f>IF(V$24=0,0,V$24/TRE!V$5*1000)</f>
        <v>2.5850671946528281</v>
      </c>
      <c r="W79" s="350">
        <f>IF(W$24=0,0,W$24/TRE!W$5*1000)</f>
        <v>2.592604460656144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11.2716591587187</v>
      </c>
      <c r="C80" s="350">
        <f>IF(C$27=0,0,C$27/TRE!C$5*1000)</f>
        <v>11.076427805050297</v>
      </c>
      <c r="D80" s="350">
        <f>IF(D$27=0,0,D$27/TRE!D$5*1000)</f>
        <v>10.476750410081186</v>
      </c>
      <c r="E80" s="350">
        <f>IF(E$27=0,0,E$27/TRE!E$5*1000)</f>
        <v>11.006961228385196</v>
      </c>
      <c r="F80" s="350">
        <f>IF(F$27=0,0,F$27/TRE!F$5*1000)</f>
        <v>11.351476548775807</v>
      </c>
      <c r="G80" s="350">
        <f>IF(G$27=0,0,G$27/TRE!G$5*1000)</f>
        <v>10.852167585322025</v>
      </c>
      <c r="H80" s="350">
        <f>IF(H$27=0,0,H$27/TRE!H$5*1000)</f>
        <v>9.6870863141814727</v>
      </c>
      <c r="I80" s="350">
        <f>IF(I$27=0,0,I$27/TRE!I$5*1000)</f>
        <v>9.3556754820850543</v>
      </c>
      <c r="J80" s="350">
        <f>IF(J$27=0,0,J$27/TRE!J$5*1000)</f>
        <v>9.4927276178552056</v>
      </c>
      <c r="K80" s="350">
        <f>IF(K$27=0,0,K$27/TRE!K$5*1000)</f>
        <v>9.9790201835135992</v>
      </c>
      <c r="L80" s="350">
        <f>IF(L$27=0,0,L$27/TRE!L$5*1000)</f>
        <v>9.0167529352082134</v>
      </c>
      <c r="M80" s="350">
        <f>IF(M$27=0,0,M$27/TRE!M$5*1000)</f>
        <v>7.9864490812502211</v>
      </c>
      <c r="N80" s="350">
        <f>IF(N$27=0,0,N$27/TRE!N$5*1000)</f>
        <v>8.2635879617820542</v>
      </c>
      <c r="O80" s="350">
        <f>IF(O$27=0,0,O$27/TRE!O$5*1000)</f>
        <v>8.3607985149011093</v>
      </c>
      <c r="P80" s="350">
        <f>IF(P$27=0,0,P$27/TRE!P$5*1000)</f>
        <v>7.3299786402362983</v>
      </c>
      <c r="Q80" s="350">
        <f>IF(Q$27=0,0,Q$27/TRE!Q$5*1000)</f>
        <v>6.8927414206054127</v>
      </c>
      <c r="R80" s="350">
        <f>IF(R$27=0,0,R$27/TRE!R$5*1000)</f>
        <v>6.8375832169368174</v>
      </c>
      <c r="S80" s="350">
        <f>IF(S$27=0,0,S$27/TRE!S$5*1000)</f>
        <v>6.6582421575818218</v>
      </c>
      <c r="T80" s="350">
        <f>IF(T$27=0,0,T$27/TRE!T$5*1000)</f>
        <v>6.807010376710009</v>
      </c>
      <c r="U80" s="350">
        <f>IF(U$27=0,0,U$27/TRE!U$5*1000)</f>
        <v>6.6717067566352224</v>
      </c>
      <c r="V80" s="350">
        <f>IF(V$27=0,0,V$27/TRE!V$5*1000)</f>
        <v>7.3510412744240767</v>
      </c>
      <c r="W80" s="350">
        <f>IF(W$27=0,0,W$27/TRE!W$5*1000)</f>
        <v>7.3423174957812574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6.8693105294200407</v>
      </c>
      <c r="C81" s="350">
        <f>IF(C$35=0,0,C$35/TRE!C$5*1000)</f>
        <v>6.8891997237229434</v>
      </c>
      <c r="D81" s="350">
        <f>IF(D$35=0,0,D$35/TRE!D$5*1000)</f>
        <v>6.3737960544664096</v>
      </c>
      <c r="E81" s="350">
        <f>IF(E$35=0,0,E$35/TRE!E$5*1000)</f>
        <v>7.1069753771088244</v>
      </c>
      <c r="F81" s="350">
        <f>IF(F$35=0,0,F$35/TRE!F$5*1000)</f>
        <v>7.1421446558648185</v>
      </c>
      <c r="G81" s="350">
        <f>IF(G$35=0,0,G$35/TRE!G$5*1000)</f>
        <v>6.9357035918703378</v>
      </c>
      <c r="H81" s="350">
        <f>IF(H$35=0,0,H$35/TRE!H$5*1000)</f>
        <v>6.2449281388751228</v>
      </c>
      <c r="I81" s="350">
        <f>IF(I$35=0,0,I$35/TRE!I$5*1000)</f>
        <v>5.9309622675763132</v>
      </c>
      <c r="J81" s="350">
        <f>IF(J$35=0,0,J$35/TRE!J$5*1000)</f>
        <v>6.1840029942083596</v>
      </c>
      <c r="K81" s="350">
        <f>IF(K$35=0,0,K$35/TRE!K$5*1000)</f>
        <v>6.5293202610937584</v>
      </c>
      <c r="L81" s="350">
        <f>IF(L$35=0,0,L$35/TRE!L$5*1000)</f>
        <v>5.473437625120785</v>
      </c>
      <c r="M81" s="350">
        <f>IF(M$35=0,0,M$35/TRE!M$5*1000)</f>
        <v>4.8333227203961293</v>
      </c>
      <c r="N81" s="350">
        <f>IF(N$35=0,0,N$35/TRE!N$5*1000)</f>
        <v>4.9570975461246709</v>
      </c>
      <c r="O81" s="350">
        <f>IF(O$35=0,0,O$35/TRE!O$5*1000)</f>
        <v>5.037936637607304</v>
      </c>
      <c r="P81" s="350">
        <f>IF(P$35=0,0,P$35/TRE!P$5*1000)</f>
        <v>4.419774880182862</v>
      </c>
      <c r="Q81" s="350">
        <f>IF(Q$35=0,0,Q$35/TRE!Q$5*1000)</f>
        <v>4.1357957165241261</v>
      </c>
      <c r="R81" s="350">
        <f>IF(R$35=0,0,R$35/TRE!R$5*1000)</f>
        <v>4.079440933603812</v>
      </c>
      <c r="S81" s="350">
        <f>IF(S$35=0,0,S$35/TRE!S$5*1000)</f>
        <v>3.9843440638536194</v>
      </c>
      <c r="T81" s="350">
        <f>IF(T$35=0,0,T$35/TRE!T$5*1000)</f>
        <v>4.032782358237978</v>
      </c>
      <c r="U81" s="350">
        <f>IF(U$35=0,0,U$35/TRE!U$5*1000)</f>
        <v>3.9395866071643093</v>
      </c>
      <c r="V81" s="350">
        <f>IF(V$35=0,0,V$35/TRE!V$5*1000)</f>
        <v>4.3965052164679692</v>
      </c>
      <c r="W81" s="350">
        <f>IF(W$35=0,0,W$35/TRE!W$5*1000)</f>
        <v>4.5253331717114582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4.2524157833102185</v>
      </c>
      <c r="C82" s="350">
        <f>IF(C$46=0,0,C$46/TRE!C$5*1000)</f>
        <v>4.0612345556190323</v>
      </c>
      <c r="D82" s="350">
        <f>IF(D$46=0,0,D$46/TRE!D$5*1000)</f>
        <v>4.0651600284036604</v>
      </c>
      <c r="E82" s="350">
        <f>IF(E$46=0,0,E$46/TRE!E$5*1000)</f>
        <v>4.2147211663496664</v>
      </c>
      <c r="F82" s="350">
        <f>IF(F$46=0,0,F$46/TRE!F$5*1000)</f>
        <v>4.3123958246238949</v>
      </c>
      <c r="G82" s="350">
        <f>IF(G$46=0,0,G$46/TRE!G$5*1000)</f>
        <v>4.118546675074426</v>
      </c>
      <c r="H82" s="350">
        <f>IF(H$46=0,0,H$46/TRE!H$5*1000)</f>
        <v>3.896154014490925</v>
      </c>
      <c r="I82" s="350">
        <f>IF(I$46=0,0,I$46/TRE!I$5*1000)</f>
        <v>3.8342221633764564</v>
      </c>
      <c r="J82" s="350">
        <f>IF(J$46=0,0,J$46/TRE!J$5*1000)</f>
        <v>3.7820695876029009</v>
      </c>
      <c r="K82" s="350">
        <f>IF(K$46=0,0,K$46/TRE!K$5*1000)</f>
        <v>4.0781747501493033</v>
      </c>
      <c r="L82" s="350">
        <f>IF(L$46=0,0,L$46/TRE!L$5*1000)</f>
        <v>3.6494716432001471</v>
      </c>
      <c r="M82" s="350">
        <f>IF(M$46=0,0,M$46/TRE!M$5*1000)</f>
        <v>3.4688138398124235</v>
      </c>
      <c r="N82" s="350">
        <f>IF(N$46=0,0,N$46/TRE!N$5*1000)</f>
        <v>3.4462414330480717</v>
      </c>
      <c r="O82" s="350">
        <f>IF(O$46=0,0,O$46/TRE!O$5*1000)</f>
        <v>3.414686483365788</v>
      </c>
      <c r="P82" s="350">
        <f>IF(P$46=0,0,P$46/TRE!P$5*1000)</f>
        <v>2.972980348521447</v>
      </c>
      <c r="Q82" s="350">
        <f>IF(Q$46=0,0,Q$46/TRE!Q$5*1000)</f>
        <v>2.8875304034881628</v>
      </c>
      <c r="R82" s="350">
        <f>IF(R$46=0,0,R$46/TRE!R$5*1000)</f>
        <v>2.9279624756240783</v>
      </c>
      <c r="S82" s="350">
        <f>IF(S$46=0,0,S$46/TRE!S$5*1000)</f>
        <v>2.8262946544341134</v>
      </c>
      <c r="T82" s="350">
        <f>IF(T$46=0,0,T$46/TRE!T$5*1000)</f>
        <v>2.9616764871730705</v>
      </c>
      <c r="U82" s="350">
        <f>IF(U$46=0,0,U$46/TRE!U$5*1000)</f>
        <v>2.9433932599737225</v>
      </c>
      <c r="V82" s="350">
        <f>IF(V$46=0,0,V$46/TRE!V$5*1000)</f>
        <v>3.275598927963165</v>
      </c>
      <c r="W82" s="350">
        <f>IF(W$46=0,0,W$46/TRE!W$5*1000)</f>
        <v>3.1374499578080464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2.8795475030314583</v>
      </c>
      <c r="C83" s="335">
        <f>IF(C$47=0,0,C$47/TRE!C$5*1000)</f>
        <v>2.7500880487172079</v>
      </c>
      <c r="D83" s="335">
        <f>IF(D$47=0,0,D$47/TRE!D$5*1000)</f>
        <v>2.752746204911519</v>
      </c>
      <c r="E83" s="335">
        <f>IF(E$47=0,0,E$47/TRE!E$5*1000)</f>
        <v>2.8540223790366488</v>
      </c>
      <c r="F83" s="335">
        <f>IF(F$47=0,0,F$47/TRE!F$5*1000)</f>
        <v>2.9201633287168001</v>
      </c>
      <c r="G83" s="335">
        <f>IF(G$47=0,0,G$47/TRE!G$5*1000)</f>
        <v>2.7888972759613875</v>
      </c>
      <c r="H83" s="335">
        <f>IF(H$47=0,0,H$47/TRE!H$5*1000)</f>
        <v>2.6383028225711227</v>
      </c>
      <c r="I83" s="335">
        <f>IF(I$47=0,0,I$47/TRE!I$5*1000)</f>
        <v>2.596365317792142</v>
      </c>
      <c r="J83" s="335">
        <f>IF(J$47=0,0,J$47/TRE!J$5*1000)</f>
        <v>2.5610499048603184</v>
      </c>
      <c r="K83" s="335">
        <f>IF(K$47=0,0,K$47/TRE!K$5*1000)</f>
        <v>2.7615591976702256</v>
      </c>
      <c r="L83" s="335">
        <f>IF(L$47=0,0,L$47/TRE!L$5*1000)</f>
        <v>2.471260453600491</v>
      </c>
      <c r="M83" s="335">
        <f>IF(M$47=0,0,M$47/TRE!M$5*1000)</f>
        <v>2.3489269958304422</v>
      </c>
      <c r="N83" s="335">
        <f>IF(N$47=0,0,N$47/TRE!N$5*1000)</f>
        <v>2.3336419623699793</v>
      </c>
      <c r="O83" s="335">
        <f>IF(O$47=0,0,O$47/TRE!O$5*1000)</f>
        <v>2.3122743489483271</v>
      </c>
      <c r="P83" s="335">
        <f>IF(P$47=0,0,P$47/TRE!P$5*1000)</f>
        <v>2.0131705306771503</v>
      </c>
      <c r="Q83" s="335">
        <f>IF(Q$47=0,0,Q$47/TRE!Q$5*1000)</f>
        <v>1.9553076150091941</v>
      </c>
      <c r="R83" s="335">
        <f>IF(R$47=0,0,R$47/TRE!R$5*1000)</f>
        <v>1.9826864223258041</v>
      </c>
      <c r="S83" s="335">
        <f>IF(S$47=0,0,S$47/TRE!S$5*1000)</f>
        <v>1.9138414796945562</v>
      </c>
      <c r="T83" s="335">
        <f>IF(T$47=0,0,T$47/TRE!T$5*1000)</f>
        <v>2.0055160567548032</v>
      </c>
      <c r="U83" s="335">
        <f>IF(U$47=0,0,U$47/TRE!U$5*1000)</f>
        <v>1.9931354656009768</v>
      </c>
      <c r="V83" s="335">
        <f>IF(V$47=0,0,V$47/TRE!V$5*1000)</f>
        <v>2.2180904207364422</v>
      </c>
      <c r="W83" s="335">
        <f>IF(W$47=0,0,W$47/TRE!W$5*1000)</f>
        <v>2.1245420608564323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NL: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73.954130233827897</v>
      </c>
      <c r="C5" s="225">
        <v>76.38704381506966</v>
      </c>
      <c r="D5" s="225">
        <v>77.897235445828088</v>
      </c>
      <c r="E5" s="225">
        <v>75.535751164307399</v>
      </c>
      <c r="F5" s="225">
        <v>71.937289017780358</v>
      </c>
      <c r="G5" s="225">
        <v>66.650633162852927</v>
      </c>
      <c r="H5" s="225">
        <v>61.914193163298172</v>
      </c>
      <c r="I5" s="225">
        <v>62.220996404762971</v>
      </c>
      <c r="J5" s="225">
        <v>73.257392639634944</v>
      </c>
      <c r="K5" s="225">
        <v>74.4848601692361</v>
      </c>
      <c r="L5" s="225">
        <v>74.077672684248327</v>
      </c>
      <c r="M5" s="225">
        <v>53.49794455737154</v>
      </c>
      <c r="N5" s="225">
        <v>51.935721278630851</v>
      </c>
      <c r="O5" s="225">
        <v>55.910571628140403</v>
      </c>
      <c r="P5" s="225">
        <v>56.86564731821877</v>
      </c>
      <c r="Q5" s="225">
        <v>57.751063485021497</v>
      </c>
      <c r="R5" s="225">
        <v>57.216416360189157</v>
      </c>
      <c r="S5" s="225">
        <v>57.415100814751973</v>
      </c>
      <c r="T5" s="225">
        <v>65.130436279786991</v>
      </c>
      <c r="U5" s="225">
        <v>61.504042727002243</v>
      </c>
      <c r="V5" s="225">
        <v>55.666208167975732</v>
      </c>
      <c r="W5" s="225">
        <v>57.700680096378797</v>
      </c>
      <c r="DA5" s="89" t="s">
        <v>2446</v>
      </c>
    </row>
    <row r="6" spans="1:105" ht="12" customHeight="1" x14ac:dyDescent="0.25">
      <c r="A6" s="55" t="s">
        <v>92</v>
      </c>
      <c r="B6" s="261">
        <v>1.351376573901452</v>
      </c>
      <c r="C6" s="261">
        <v>1.3658095032236961</v>
      </c>
      <c r="D6" s="261">
        <v>1.4471387543017811</v>
      </c>
      <c r="E6" s="261">
        <v>1.37651507123535</v>
      </c>
      <c r="F6" s="261">
        <v>1.309174164953089</v>
      </c>
      <c r="G6" s="261">
        <v>1.2060737067631651</v>
      </c>
      <c r="H6" s="261">
        <v>1.158854838016431</v>
      </c>
      <c r="I6" s="261">
        <v>1.182366781462441</v>
      </c>
      <c r="J6" s="261">
        <v>1.3605724707521349</v>
      </c>
      <c r="K6" s="261">
        <v>1.4071105304388469</v>
      </c>
      <c r="L6" s="261">
        <v>1.4111757351284491</v>
      </c>
      <c r="M6" s="261">
        <v>1.0582157021643901</v>
      </c>
      <c r="N6" s="261">
        <v>1.007110593430488</v>
      </c>
      <c r="O6" s="261">
        <v>1.075128123582725</v>
      </c>
      <c r="P6" s="261">
        <v>1.088314378198423</v>
      </c>
      <c r="Q6" s="261">
        <v>1.123663957461287</v>
      </c>
      <c r="R6" s="261">
        <v>1.1279282691798751</v>
      </c>
      <c r="S6" s="261">
        <v>1.1255590842408281</v>
      </c>
      <c r="T6" s="261">
        <v>1.2971135734265991</v>
      </c>
      <c r="U6" s="261">
        <v>1.2346224544746449</v>
      </c>
      <c r="V6" s="261">
        <v>1.1195844298650159</v>
      </c>
      <c r="W6" s="261">
        <v>1.127104083988139</v>
      </c>
      <c r="DA6" s="67" t="s">
        <v>2447</v>
      </c>
    </row>
    <row r="7" spans="1:105" ht="12" customHeight="1" x14ac:dyDescent="0.25">
      <c r="A7" s="202" t="s">
        <v>93</v>
      </c>
      <c r="B7" s="226">
        <v>0.47656358648547292</v>
      </c>
      <c r="C7" s="226">
        <v>0.48165336582169621</v>
      </c>
      <c r="D7" s="226">
        <v>0.51033416459272485</v>
      </c>
      <c r="E7" s="226">
        <v>0.48542868943284118</v>
      </c>
      <c r="F7" s="226">
        <v>0.4616808870549996</v>
      </c>
      <c r="G7" s="226">
        <v>0.42532246182239741</v>
      </c>
      <c r="H7" s="226">
        <v>0.40867070547681827</v>
      </c>
      <c r="I7" s="226">
        <v>0.41696220342807061</v>
      </c>
      <c r="J7" s="226">
        <v>0.47980652384930489</v>
      </c>
      <c r="K7" s="226">
        <v>0.49621819255860078</v>
      </c>
      <c r="L7" s="226">
        <v>0.49765178891071271</v>
      </c>
      <c r="M7" s="226">
        <v>0.3731802667281407</v>
      </c>
      <c r="N7" s="226">
        <v>0.35515802601721458</v>
      </c>
      <c r="O7" s="226">
        <v>0.37914444012209481</v>
      </c>
      <c r="P7" s="226">
        <v>0.38379457903476272</v>
      </c>
      <c r="Q7" s="226">
        <v>0.39626062484287361</v>
      </c>
      <c r="R7" s="226">
        <v>0.39776443638271353</v>
      </c>
      <c r="S7" s="226">
        <v>0.39692894219596719</v>
      </c>
      <c r="T7" s="226">
        <v>0.45742771376192781</v>
      </c>
      <c r="U7" s="226">
        <v>0.4353901911746777</v>
      </c>
      <c r="V7" s="226">
        <v>0.39482197751096632</v>
      </c>
      <c r="W7" s="226">
        <v>0.39747378708592418</v>
      </c>
      <c r="DA7" s="174" t="s">
        <v>2448</v>
      </c>
    </row>
    <row r="8" spans="1:105" ht="12" customHeight="1" x14ac:dyDescent="0.25">
      <c r="A8" s="202" t="s">
        <v>94</v>
      </c>
      <c r="B8" s="226">
        <v>3.1818280947533228</v>
      </c>
      <c r="C8" s="226">
        <v>3.2158105544866018</v>
      </c>
      <c r="D8" s="226">
        <v>3.407300995421513</v>
      </c>
      <c r="E8" s="226">
        <v>3.2410169090495158</v>
      </c>
      <c r="F8" s="226">
        <v>3.0824621496485491</v>
      </c>
      <c r="G8" s="226">
        <v>2.8397112090254168</v>
      </c>
      <c r="H8" s="226">
        <v>2.7285339649600751</v>
      </c>
      <c r="I8" s="226">
        <v>2.7838930437420779</v>
      </c>
      <c r="J8" s="226">
        <v>3.2034799152162781</v>
      </c>
      <c r="K8" s="226">
        <v>3.3130541883287572</v>
      </c>
      <c r="L8" s="226">
        <v>3.322625748722881</v>
      </c>
      <c r="M8" s="226">
        <v>2.491578229549293</v>
      </c>
      <c r="N8" s="226">
        <v>2.3712507990644638</v>
      </c>
      <c r="O8" s="226">
        <v>2.5313986753513169</v>
      </c>
      <c r="P8" s="226">
        <v>2.56244582846251</v>
      </c>
      <c r="Q8" s="226">
        <v>2.6456767254667199</v>
      </c>
      <c r="R8" s="226">
        <v>2.6557170851214802</v>
      </c>
      <c r="S8" s="226">
        <v>2.6501388182295469</v>
      </c>
      <c r="T8" s="226">
        <v>3.054065380236199</v>
      </c>
      <c r="U8" s="226">
        <v>2.9069294879956979</v>
      </c>
      <c r="V8" s="226">
        <v>2.6360714416621742</v>
      </c>
      <c r="W8" s="226">
        <v>2.6537765337984869</v>
      </c>
      <c r="DA8" s="174" t="s">
        <v>2449</v>
      </c>
    </row>
    <row r="9" spans="1:105" ht="12" customHeight="1" x14ac:dyDescent="0.25">
      <c r="A9" s="202" t="s">
        <v>95</v>
      </c>
      <c r="B9" s="226">
        <v>1.392602313512735</v>
      </c>
      <c r="C9" s="226">
        <v>1.407475540674646</v>
      </c>
      <c r="D9" s="226">
        <v>1.491285860754872</v>
      </c>
      <c r="E9" s="226">
        <v>1.4185076978604529</v>
      </c>
      <c r="F9" s="226">
        <v>1.3491124577076821</v>
      </c>
      <c r="G9" s="226">
        <v>1.242866767666601</v>
      </c>
      <c r="H9" s="226">
        <v>1.194207417543109</v>
      </c>
      <c r="I9" s="226">
        <v>1.218436627572675</v>
      </c>
      <c r="J9" s="226">
        <v>1.4020787447876339</v>
      </c>
      <c r="K9" s="226">
        <v>1.450036516764547</v>
      </c>
      <c r="L9" s="226">
        <v>1.454225736531247</v>
      </c>
      <c r="M9" s="226">
        <v>1.090498136115462</v>
      </c>
      <c r="N9" s="226">
        <v>1.037833990510447</v>
      </c>
      <c r="O9" s="226">
        <v>1.107926495944344</v>
      </c>
      <c r="P9" s="226">
        <v>1.121515016745303</v>
      </c>
      <c r="Q9" s="226">
        <v>1.1579429871673781</v>
      </c>
      <c r="R9" s="226">
        <v>1.162337388017247</v>
      </c>
      <c r="S9" s="226">
        <v>1.159895927590171</v>
      </c>
      <c r="T9" s="226">
        <v>1.3366839400121051</v>
      </c>
      <c r="U9" s="226">
        <v>1.2722864371197411</v>
      </c>
      <c r="V9" s="226">
        <v>1.1537390075525731</v>
      </c>
      <c r="W9" s="226">
        <v>1.1614880598381581</v>
      </c>
      <c r="DA9" s="174" t="s">
        <v>2450</v>
      </c>
    </row>
    <row r="10" spans="1:105" ht="12" customHeight="1" x14ac:dyDescent="0.25">
      <c r="A10" s="56" t="s">
        <v>96</v>
      </c>
      <c r="B10" s="262">
        <v>2.7214399869143708</v>
      </c>
      <c r="C10" s="262">
        <v>2.819463099304905</v>
      </c>
      <c r="D10" s="262">
        <v>2.8589605238184919</v>
      </c>
      <c r="E10" s="262">
        <v>2.749747498685132</v>
      </c>
      <c r="F10" s="262">
        <v>2.6265687745944142</v>
      </c>
      <c r="G10" s="262">
        <v>2.4266600561602112</v>
      </c>
      <c r="H10" s="262">
        <v>2.2286607068848032</v>
      </c>
      <c r="I10" s="262">
        <v>2.2431090915818479</v>
      </c>
      <c r="J10" s="262">
        <v>2.6314160668161191</v>
      </c>
      <c r="K10" s="262">
        <v>2.676300216834413</v>
      </c>
      <c r="L10" s="262">
        <v>2.7037475347975768</v>
      </c>
      <c r="M10" s="262">
        <v>1.941070977521101</v>
      </c>
      <c r="N10" s="262">
        <v>1.896433557503816</v>
      </c>
      <c r="O10" s="262">
        <v>2.038022477967385</v>
      </c>
      <c r="P10" s="262">
        <v>2.076558463822022</v>
      </c>
      <c r="Q10" s="262">
        <v>2.10584097797148</v>
      </c>
      <c r="R10" s="262">
        <v>2.0840961306340842</v>
      </c>
      <c r="S10" s="262">
        <v>2.0921078531786401</v>
      </c>
      <c r="T10" s="262">
        <v>2.3720423987301928</v>
      </c>
      <c r="U10" s="262">
        <v>2.2389943535532599</v>
      </c>
      <c r="V10" s="262">
        <v>2.0199380013553521</v>
      </c>
      <c r="W10" s="262">
        <v>2.0879105853298721</v>
      </c>
      <c r="DA10" s="68" t="s">
        <v>2451</v>
      </c>
    </row>
    <row r="11" spans="1:105" ht="12" customHeight="1" x14ac:dyDescent="0.25">
      <c r="A11" s="37" t="s">
        <v>160</v>
      </c>
      <c r="B11" s="228">
        <v>0.13282214041527071</v>
      </c>
      <c r="C11" s="228">
        <v>0.13378830774816239</v>
      </c>
      <c r="D11" s="228">
        <v>0.10413099412122449</v>
      </c>
      <c r="E11" s="228">
        <v>0.1074544641583221</v>
      </c>
      <c r="F11" s="228">
        <v>0.13318633834797511</v>
      </c>
      <c r="G11" s="228">
        <v>8.0562376589893653E-2</v>
      </c>
      <c r="H11" s="228">
        <v>0.105783069855302</v>
      </c>
      <c r="I11" s="228">
        <v>0.1041497659589391</v>
      </c>
      <c r="J11" s="228">
        <v>0.13477183815348079</v>
      </c>
      <c r="K11" s="228">
        <v>0.10691042096791011</v>
      </c>
      <c r="L11" s="228">
        <v>7.6981458403632852E-2</v>
      </c>
      <c r="M11" s="228">
        <v>0</v>
      </c>
      <c r="N11" s="228">
        <v>0</v>
      </c>
      <c r="O11" s="228">
        <v>0.12772318122880341</v>
      </c>
      <c r="P11" s="228">
        <v>0.12653036468180409</v>
      </c>
      <c r="Q11" s="228">
        <v>2.2634124723265661E-2</v>
      </c>
      <c r="R11" s="228">
        <v>1.42418314475538E-2</v>
      </c>
      <c r="S11" s="228">
        <v>1.051800449103777E-2</v>
      </c>
      <c r="T11" s="228">
        <v>1.7411978370397981E-2</v>
      </c>
      <c r="U11" s="228">
        <v>1.5588511065994379E-2</v>
      </c>
      <c r="V11" s="228">
        <v>1.564745063553467E-2</v>
      </c>
      <c r="W11" s="228">
        <v>1.3486228876678771E-2</v>
      </c>
      <c r="DA11" s="69" t="s">
        <v>2452</v>
      </c>
    </row>
    <row r="12" spans="1:105" ht="12" customHeight="1" x14ac:dyDescent="0.25">
      <c r="A12" s="37" t="s">
        <v>162</v>
      </c>
      <c r="B12" s="228">
        <v>1.7451006141406411</v>
      </c>
      <c r="C12" s="228">
        <v>1.893846288560044</v>
      </c>
      <c r="D12" s="228">
        <v>1.797144449737589</v>
      </c>
      <c r="E12" s="228">
        <v>1.7426578922789779</v>
      </c>
      <c r="F12" s="228">
        <v>1.6613361717749069</v>
      </c>
      <c r="G12" s="228">
        <v>1.576854794715256</v>
      </c>
      <c r="H12" s="228">
        <v>1.2608823319491951</v>
      </c>
      <c r="I12" s="228">
        <v>1.219226893765591</v>
      </c>
      <c r="J12" s="228">
        <v>1.4967156347414829</v>
      </c>
      <c r="K12" s="228">
        <v>1.461216848702344</v>
      </c>
      <c r="L12" s="228">
        <v>1.584631179781641</v>
      </c>
      <c r="M12" s="228">
        <v>0.99878026742444137</v>
      </c>
      <c r="N12" s="228">
        <v>1.1018372319510401</v>
      </c>
      <c r="O12" s="228">
        <v>1.095884367872789</v>
      </c>
      <c r="P12" s="228">
        <v>1.1521227733128061</v>
      </c>
      <c r="Q12" s="228">
        <v>1.1794112959720471</v>
      </c>
      <c r="R12" s="228">
        <v>1.1067812158465931</v>
      </c>
      <c r="S12" s="228">
        <v>1.143027654948896</v>
      </c>
      <c r="T12" s="228">
        <v>1.195755466601794</v>
      </c>
      <c r="U12" s="228">
        <v>1.074327487404882</v>
      </c>
      <c r="V12" s="228">
        <v>0.92482721324235151</v>
      </c>
      <c r="W12" s="228">
        <v>1.106655831342195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0.84351723235845943</v>
      </c>
      <c r="C15" s="228">
        <v>0.7918285029966986</v>
      </c>
      <c r="D15" s="228">
        <v>0.95768507995967878</v>
      </c>
      <c r="E15" s="228">
        <v>0.89963514224783248</v>
      </c>
      <c r="F15" s="228">
        <v>0.83204626447153218</v>
      </c>
      <c r="G15" s="228">
        <v>0.76924288485506076</v>
      </c>
      <c r="H15" s="228">
        <v>0.86199530508030608</v>
      </c>
      <c r="I15" s="228">
        <v>0.91973243185731779</v>
      </c>
      <c r="J15" s="228">
        <v>0.9999285939211553</v>
      </c>
      <c r="K15" s="228">
        <v>1.108172947164159</v>
      </c>
      <c r="L15" s="228">
        <v>1.042134896612303</v>
      </c>
      <c r="M15" s="228">
        <v>0.94229071009665943</v>
      </c>
      <c r="N15" s="228">
        <v>0.79459632555277626</v>
      </c>
      <c r="O15" s="228">
        <v>0.81441492886579259</v>
      </c>
      <c r="P15" s="228">
        <v>0.79790532582741103</v>
      </c>
      <c r="Q15" s="228">
        <v>0.90379555727616701</v>
      </c>
      <c r="R15" s="228">
        <v>0.96307308333993702</v>
      </c>
      <c r="S15" s="228">
        <v>0.93856219373870542</v>
      </c>
      <c r="T15" s="228">
        <v>1.158874953758001</v>
      </c>
      <c r="U15" s="228">
        <v>1.149078355082384</v>
      </c>
      <c r="V15" s="228">
        <v>1.0794633374774649</v>
      </c>
      <c r="W15" s="228">
        <v>0.96776852511099731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13.625137997033256</v>
      </c>
      <c r="C16" s="263">
        <f t="shared" si="0"/>
        <v>14.10311020889678</v>
      </c>
      <c r="D16" s="263">
        <f t="shared" si="0"/>
        <v>14.291157858836426</v>
      </c>
      <c r="E16" s="263">
        <f t="shared" si="0"/>
        <v>13.74854044184627</v>
      </c>
      <c r="F16" s="263">
        <f t="shared" si="0"/>
        <v>13.137570311965925</v>
      </c>
      <c r="G16" s="263">
        <f t="shared" si="0"/>
        <v>12.13363121199043</v>
      </c>
      <c r="H16" s="263">
        <f t="shared" si="0"/>
        <v>11.143432133866062</v>
      </c>
      <c r="I16" s="263">
        <f t="shared" si="0"/>
        <v>11.212999528011334</v>
      </c>
      <c r="J16" s="263">
        <f t="shared" si="0"/>
        <v>13.17012401308515</v>
      </c>
      <c r="K16" s="263">
        <f t="shared" si="0"/>
        <v>13.385978761190394</v>
      </c>
      <c r="L16" s="263">
        <f t="shared" si="0"/>
        <v>13.508632025911425</v>
      </c>
      <c r="M16" s="263">
        <f t="shared" si="0"/>
        <v>9.6802723830896884</v>
      </c>
      <c r="N16" s="263">
        <f t="shared" si="0"/>
        <v>9.4600031014318553</v>
      </c>
      <c r="O16" s="263">
        <f t="shared" si="0"/>
        <v>10.192830480401202</v>
      </c>
      <c r="P16" s="263">
        <f t="shared" si="0"/>
        <v>10.375371321575562</v>
      </c>
      <c r="Q16" s="263">
        <f t="shared" si="0"/>
        <v>10.510643934178219</v>
      </c>
      <c r="R16" s="263">
        <f t="shared" si="0"/>
        <v>10.398673465021528</v>
      </c>
      <c r="S16" s="263">
        <f t="shared" si="0"/>
        <v>10.439263785234157</v>
      </c>
      <c r="T16" s="263">
        <f t="shared" si="0"/>
        <v>11.834051015006441</v>
      </c>
      <c r="U16" s="263">
        <f t="shared" si="0"/>
        <v>11.16839732873833</v>
      </c>
      <c r="V16" s="263">
        <f t="shared" si="0"/>
        <v>10.074491942339844</v>
      </c>
      <c r="W16" s="263">
        <f t="shared" si="0"/>
        <v>10.417449718256051</v>
      </c>
      <c r="DA16" s="70"/>
    </row>
    <row r="17" spans="1:105" ht="12" customHeight="1" x14ac:dyDescent="0.25">
      <c r="A17" s="60" t="s">
        <v>2406</v>
      </c>
      <c r="B17" s="331">
        <v>9.5120806321154348</v>
      </c>
      <c r="C17" s="331">
        <v>10.20099237063166</v>
      </c>
      <c r="D17" s="331">
        <v>9.5704737998423681</v>
      </c>
      <c r="E17" s="331">
        <v>9.3168274080616893</v>
      </c>
      <c r="F17" s="331">
        <v>9.0403382042463587</v>
      </c>
      <c r="G17" s="331">
        <v>8.3493854962681056</v>
      </c>
      <c r="H17" s="331">
        <v>6.9072304865769532</v>
      </c>
      <c r="I17" s="331">
        <v>6.6922403596680686</v>
      </c>
      <c r="J17" s="331">
        <v>8.3002079917201748</v>
      </c>
      <c r="K17" s="331">
        <v>7.9870851044774174</v>
      </c>
      <c r="L17" s="331">
        <v>8.3743812266004536</v>
      </c>
      <c r="M17" s="331">
        <v>4.9900016893191248</v>
      </c>
      <c r="N17" s="331">
        <v>5.5048841352948941</v>
      </c>
      <c r="O17" s="331">
        <v>6.1935852844597763</v>
      </c>
      <c r="P17" s="331">
        <v>6.4037817409589097</v>
      </c>
      <c r="Q17" s="331">
        <v>6.0393909604177276</v>
      </c>
      <c r="R17" s="331">
        <v>5.6302786771522202</v>
      </c>
      <c r="S17" s="331">
        <v>5.7947572930647073</v>
      </c>
      <c r="T17" s="331">
        <v>6.1004715723225651</v>
      </c>
      <c r="U17" s="331">
        <v>5.4812114194028743</v>
      </c>
      <c r="V17" s="331">
        <v>4.7244952749311349</v>
      </c>
      <c r="W17" s="331">
        <v>5.6228621077995484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0.30505860821494851</v>
      </c>
      <c r="C19" s="232">
        <v>0.15531758833779929</v>
      </c>
      <c r="D19" s="232">
        <v>0.15096774104160171</v>
      </c>
      <c r="E19" s="232">
        <v>0.15590031784221281</v>
      </c>
      <c r="F19" s="232">
        <v>0.15447197207355609</v>
      </c>
      <c r="G19" s="232">
        <v>0.15563031716212489</v>
      </c>
      <c r="H19" s="232">
        <v>0.15300502057653029</v>
      </c>
      <c r="I19" s="232">
        <v>0.15056826913264371</v>
      </c>
      <c r="J19" s="232">
        <v>0.30861792367821977</v>
      </c>
      <c r="K19" s="232">
        <v>0.30600926975158022</v>
      </c>
      <c r="L19" s="232">
        <v>0.1482810017044594</v>
      </c>
      <c r="M19" s="232">
        <v>0</v>
      </c>
      <c r="N19" s="232">
        <v>0</v>
      </c>
      <c r="O19" s="232">
        <v>0.14710140406506089</v>
      </c>
      <c r="P19" s="232">
        <v>0</v>
      </c>
      <c r="Q19" s="232">
        <v>6.7687549364408781E-2</v>
      </c>
      <c r="R19" s="232">
        <v>5.7387322811901148E-2</v>
      </c>
      <c r="S19" s="232">
        <v>6.3813054709828246E-2</v>
      </c>
      <c r="T19" s="232">
        <v>7.3756840707945165E-2</v>
      </c>
      <c r="U19" s="232">
        <v>6.4809217811320527E-2</v>
      </c>
      <c r="V19" s="232">
        <v>4.4044474960445897E-2</v>
      </c>
      <c r="W19" s="232">
        <v>5.1019149992094913E-2</v>
      </c>
      <c r="DA19" s="71" t="s">
        <v>2459</v>
      </c>
    </row>
    <row r="20" spans="1:105" ht="12" customHeight="1" x14ac:dyDescent="0.25">
      <c r="A20" s="59" t="s">
        <v>160</v>
      </c>
      <c r="B20" s="232">
        <v>0.66601617910619149</v>
      </c>
      <c r="C20" s="232">
        <v>0.67800189460638871</v>
      </c>
      <c r="D20" s="232">
        <v>0.52784416597719053</v>
      </c>
      <c r="E20" s="232">
        <v>0.5443436727062031</v>
      </c>
      <c r="F20" s="232">
        <v>0.67444457978308781</v>
      </c>
      <c r="G20" s="232">
        <v>0.40756004997193263</v>
      </c>
      <c r="H20" s="232">
        <v>0.53460299560044544</v>
      </c>
      <c r="I20" s="232">
        <v>0.5264433772133289</v>
      </c>
      <c r="J20" s="232">
        <v>0.67498657274700413</v>
      </c>
      <c r="K20" s="232">
        <v>0.53562490994940593</v>
      </c>
      <c r="L20" s="232">
        <v>0.39001631306512718</v>
      </c>
      <c r="M20" s="232">
        <v>0</v>
      </c>
      <c r="N20" s="232">
        <v>0</v>
      </c>
      <c r="O20" s="232">
        <v>0.64497893411328966</v>
      </c>
      <c r="P20" s="232">
        <v>0.64766623423274161</v>
      </c>
      <c r="Q20" s="232">
        <v>0.11515060972869259</v>
      </c>
      <c r="R20" s="232">
        <v>7.2514072844437671E-2</v>
      </c>
      <c r="S20" s="232">
        <v>5.3524592208542943E-2</v>
      </c>
      <c r="T20" s="232">
        <v>8.8589219202035302E-2</v>
      </c>
      <c r="U20" s="232">
        <v>7.934067924122383E-2</v>
      </c>
      <c r="V20" s="232">
        <v>7.9750369206246494E-2</v>
      </c>
      <c r="W20" s="232">
        <v>6.8709025454278025E-2</v>
      </c>
      <c r="DA20" s="71" t="s">
        <v>2460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8.5410058447942951</v>
      </c>
      <c r="C22" s="232">
        <v>9.3676728876874709</v>
      </c>
      <c r="D22" s="232">
        <v>8.891661892823576</v>
      </c>
      <c r="E22" s="232">
        <v>8.6165834175132741</v>
      </c>
      <c r="F22" s="232">
        <v>8.2114216523897152</v>
      </c>
      <c r="G22" s="232">
        <v>7.7861951291340494</v>
      </c>
      <c r="H22" s="232">
        <v>6.219622470399977</v>
      </c>
      <c r="I22" s="232">
        <v>6.0152287133220961</v>
      </c>
      <c r="J22" s="232">
        <v>7.3166034952949506</v>
      </c>
      <c r="K22" s="232">
        <v>7.1454509247764317</v>
      </c>
      <c r="L22" s="232">
        <v>7.8360839118308663</v>
      </c>
      <c r="M22" s="232">
        <v>4.9900016893191248</v>
      </c>
      <c r="N22" s="232">
        <v>5.5048841352948941</v>
      </c>
      <c r="O22" s="232">
        <v>5.4015049462814257</v>
      </c>
      <c r="P22" s="232">
        <v>5.756115506726168</v>
      </c>
      <c r="Q22" s="232">
        <v>5.856552801324626</v>
      </c>
      <c r="R22" s="232">
        <v>5.5003772814958811</v>
      </c>
      <c r="S22" s="232">
        <v>5.677419646146336</v>
      </c>
      <c r="T22" s="232">
        <v>5.9381255124125847</v>
      </c>
      <c r="U22" s="232">
        <v>5.3370615223503286</v>
      </c>
      <c r="V22" s="232">
        <v>4.6007004307644426</v>
      </c>
      <c r="W22" s="232">
        <v>5.5031339323531743</v>
      </c>
      <c r="DA22" s="71" t="s">
        <v>2462</v>
      </c>
    </row>
    <row r="23" spans="1:105" ht="12" customHeight="1" x14ac:dyDescent="0.25">
      <c r="A23" s="60" t="s">
        <v>2413</v>
      </c>
      <c r="B23" s="331">
        <v>4.1130573649178217</v>
      </c>
      <c r="C23" s="331">
        <v>3.9021178382651192</v>
      </c>
      <c r="D23" s="331">
        <v>4.720684058994058</v>
      </c>
      <c r="E23" s="331">
        <v>4.4317130337845816</v>
      </c>
      <c r="F23" s="331">
        <v>4.0972321077195666</v>
      </c>
      <c r="G23" s="331">
        <v>3.7842457157223239</v>
      </c>
      <c r="H23" s="331">
        <v>4.2362016472891089</v>
      </c>
      <c r="I23" s="331">
        <v>4.5207591683432664</v>
      </c>
      <c r="J23" s="331">
        <v>4.8699160213649746</v>
      </c>
      <c r="K23" s="331">
        <v>5.3988936567129766</v>
      </c>
      <c r="L23" s="331">
        <v>5.1342507993109701</v>
      </c>
      <c r="M23" s="331">
        <v>4.6902706937705636</v>
      </c>
      <c r="N23" s="331">
        <v>3.9551189661369608</v>
      </c>
      <c r="O23" s="331">
        <v>3.999245195941425</v>
      </c>
      <c r="P23" s="331">
        <v>3.9715895806166519</v>
      </c>
      <c r="Q23" s="331">
        <v>4.4712529737604916</v>
      </c>
      <c r="R23" s="331">
        <v>4.7683947878693083</v>
      </c>
      <c r="S23" s="331">
        <v>4.6445064921694499</v>
      </c>
      <c r="T23" s="331">
        <v>5.7335794426838751</v>
      </c>
      <c r="U23" s="331">
        <v>5.6871859093354544</v>
      </c>
      <c r="V23" s="331">
        <v>5.3499966674087087</v>
      </c>
      <c r="W23" s="331">
        <v>4.7945876104565039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5.7755167447162732</v>
      </c>
      <c r="C24" s="263">
        <f t="shared" si="1"/>
        <v>5.9812775698373066</v>
      </c>
      <c r="D24" s="263">
        <f t="shared" si="1"/>
        <v>6.0589466499343994</v>
      </c>
      <c r="E24" s="263">
        <f t="shared" si="1"/>
        <v>5.8385788016649451</v>
      </c>
      <c r="F24" s="263">
        <f t="shared" si="1"/>
        <v>5.5763438103659455</v>
      </c>
      <c r="G24" s="263">
        <f t="shared" si="1"/>
        <v>5.1516553066029971</v>
      </c>
      <c r="H24" s="263">
        <f t="shared" si="1"/>
        <v>4.7155373206071571</v>
      </c>
      <c r="I24" s="263">
        <f t="shared" si="1"/>
        <v>4.7310863488584198</v>
      </c>
      <c r="J24" s="263">
        <f t="shared" si="1"/>
        <v>5.5754832158654244</v>
      </c>
      <c r="K24" s="263">
        <f t="shared" si="1"/>
        <v>5.649734742287432</v>
      </c>
      <c r="L24" s="263">
        <f t="shared" si="1"/>
        <v>5.7081072095778556</v>
      </c>
      <c r="M24" s="263">
        <f t="shared" si="1"/>
        <v>4.030898978652071</v>
      </c>
      <c r="N24" s="263">
        <f t="shared" si="1"/>
        <v>3.9813988523762149</v>
      </c>
      <c r="O24" s="263">
        <f t="shared" si="1"/>
        <v>4.2979784650101376</v>
      </c>
      <c r="P24" s="263">
        <f t="shared" si="1"/>
        <v>4.3844727582098884</v>
      </c>
      <c r="Q24" s="263">
        <f t="shared" si="1"/>
        <v>4.4172808508713226</v>
      </c>
      <c r="R24" s="263">
        <f t="shared" si="1"/>
        <v>4.3465230224838187</v>
      </c>
      <c r="S24" s="263">
        <f t="shared" si="1"/>
        <v>4.3740133461204671</v>
      </c>
      <c r="T24" s="263">
        <f t="shared" si="1"/>
        <v>4.9202286386502614</v>
      </c>
      <c r="U24" s="263">
        <f t="shared" si="1"/>
        <v>4.6179528990955934</v>
      </c>
      <c r="V24" s="263">
        <f t="shared" si="1"/>
        <v>4.1467496801110899</v>
      </c>
      <c r="W24" s="263">
        <f t="shared" si="1"/>
        <v>4.3591325247727415</v>
      </c>
      <c r="DA24" s="70"/>
    </row>
    <row r="25" spans="1:105" ht="12" customHeight="1" x14ac:dyDescent="0.25">
      <c r="A25" s="60" t="s">
        <v>2416</v>
      </c>
      <c r="B25" s="264">
        <v>4.2045672037290034</v>
      </c>
      <c r="C25" s="264">
        <v>4.3935500232727884</v>
      </c>
      <c r="D25" s="264">
        <v>4.3766753972576034</v>
      </c>
      <c r="E25" s="264">
        <v>4.238406236088915</v>
      </c>
      <c r="F25" s="264">
        <v>4.0544537663733466</v>
      </c>
      <c r="G25" s="264">
        <v>3.7496175825314402</v>
      </c>
      <c r="H25" s="264">
        <v>3.3683906325474688</v>
      </c>
      <c r="I25" s="264">
        <v>3.3566074741399139</v>
      </c>
      <c r="J25" s="264">
        <v>3.9938436198516412</v>
      </c>
      <c r="K25" s="264">
        <v>4.0139955378334857</v>
      </c>
      <c r="L25" s="264">
        <v>4.0676422820616001</v>
      </c>
      <c r="M25" s="264">
        <v>2.8007433701518609</v>
      </c>
      <c r="N25" s="264">
        <v>2.8106519598905559</v>
      </c>
      <c r="O25" s="264">
        <v>3.0481624885730958</v>
      </c>
      <c r="P25" s="264">
        <v>3.1193280118089959</v>
      </c>
      <c r="Q25" s="264">
        <v>3.1110428915277439</v>
      </c>
      <c r="R25" s="264">
        <v>3.035327881947139</v>
      </c>
      <c r="S25" s="264">
        <v>3.0655723379732258</v>
      </c>
      <c r="T25" s="264">
        <v>3.4123588027095719</v>
      </c>
      <c r="U25" s="264">
        <v>3.182727799292318</v>
      </c>
      <c r="V25" s="264">
        <v>2.8452540939361581</v>
      </c>
      <c r="W25" s="264">
        <v>3.0488954838314308</v>
      </c>
      <c r="DA25" s="72" t="s">
        <v>2464</v>
      </c>
    </row>
    <row r="26" spans="1:105" ht="12" customHeight="1" x14ac:dyDescent="0.25">
      <c r="A26" s="60" t="s">
        <v>2418</v>
      </c>
      <c r="B26" s="264">
        <v>1.57094954098727</v>
      </c>
      <c r="C26" s="264">
        <v>1.587727546564518</v>
      </c>
      <c r="D26" s="264">
        <v>1.682271252676796</v>
      </c>
      <c r="E26" s="264">
        <v>1.6001725655760299</v>
      </c>
      <c r="F26" s="264">
        <v>1.5218900439925991</v>
      </c>
      <c r="G26" s="264">
        <v>1.4020377240715569</v>
      </c>
      <c r="H26" s="264">
        <v>1.3471466880596881</v>
      </c>
      <c r="I26" s="264">
        <v>1.3744788747185059</v>
      </c>
      <c r="J26" s="264">
        <v>1.581639596013783</v>
      </c>
      <c r="K26" s="264">
        <v>1.635739204453946</v>
      </c>
      <c r="L26" s="264">
        <v>1.6404649275162551</v>
      </c>
      <c r="M26" s="264">
        <v>1.2301556085002101</v>
      </c>
      <c r="N26" s="264">
        <v>1.170746892485659</v>
      </c>
      <c r="O26" s="264">
        <v>1.249815976437042</v>
      </c>
      <c r="P26" s="264">
        <v>1.265144746400892</v>
      </c>
      <c r="Q26" s="264">
        <v>1.3062379593435789</v>
      </c>
      <c r="R26" s="264">
        <v>1.31119514053668</v>
      </c>
      <c r="S26" s="264">
        <v>1.3084410081472411</v>
      </c>
      <c r="T26" s="264">
        <v>1.5078698359406899</v>
      </c>
      <c r="U26" s="264">
        <v>1.435225099803275</v>
      </c>
      <c r="V26" s="264">
        <v>1.301495586174932</v>
      </c>
      <c r="W26" s="264">
        <v>1.3102370409413111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16.683842445346851</v>
      </c>
      <c r="C27" s="263">
        <f t="shared" si="2"/>
        <v>17.269114541506255</v>
      </c>
      <c r="D27" s="263">
        <f t="shared" si="2"/>
        <v>17.499376970003784</v>
      </c>
      <c r="E27" s="263">
        <f t="shared" si="2"/>
        <v>16.83494747981176</v>
      </c>
      <c r="F27" s="263">
        <f t="shared" si="2"/>
        <v>16.086820790162356</v>
      </c>
      <c r="G27" s="263">
        <f t="shared" si="2"/>
        <v>14.857507606518894</v>
      </c>
      <c r="H27" s="263">
        <f t="shared" si="2"/>
        <v>13.645018939427835</v>
      </c>
      <c r="I27" s="263">
        <f t="shared" si="2"/>
        <v>13.730203503687349</v>
      </c>
      <c r="J27" s="263">
        <f t="shared" si="2"/>
        <v>16.126682465002226</v>
      </c>
      <c r="K27" s="263">
        <f t="shared" si="2"/>
        <v>16.390994401457625</v>
      </c>
      <c r="L27" s="263">
        <f t="shared" si="2"/>
        <v>16.541182072544593</v>
      </c>
      <c r="M27" s="263">
        <f t="shared" si="2"/>
        <v>11.853394754803698</v>
      </c>
      <c r="N27" s="263">
        <f t="shared" si="2"/>
        <v>11.583677267059407</v>
      </c>
      <c r="O27" s="263">
        <f t="shared" si="2"/>
        <v>12.481016914776983</v>
      </c>
      <c r="P27" s="263">
        <f t="shared" si="2"/>
        <v>12.704536312133346</v>
      </c>
      <c r="Q27" s="263">
        <f t="shared" si="2"/>
        <v>12.87017624593252</v>
      </c>
      <c r="R27" s="263">
        <f t="shared" si="2"/>
        <v>12.733069549005954</v>
      </c>
      <c r="S27" s="263">
        <f t="shared" si="2"/>
        <v>12.782771981919375</v>
      </c>
      <c r="T27" s="263">
        <f t="shared" si="2"/>
        <v>14.49067471225279</v>
      </c>
      <c r="U27" s="263">
        <f t="shared" si="2"/>
        <v>13.675588565802041</v>
      </c>
      <c r="V27" s="263">
        <f t="shared" si="2"/>
        <v>12.336112582456956</v>
      </c>
      <c r="W27" s="263">
        <f t="shared" si="2"/>
        <v>12.756060879497205</v>
      </c>
      <c r="DA27" s="70"/>
    </row>
    <row r="28" spans="1:105" ht="12" customHeight="1" x14ac:dyDescent="0.25">
      <c r="A28" s="60" t="s">
        <v>2421</v>
      </c>
      <c r="B28" s="331">
        <v>11.64744567197809</v>
      </c>
      <c r="C28" s="331">
        <v>12.491011066079579</v>
      </c>
      <c r="D28" s="331">
        <v>11.718947510011059</v>
      </c>
      <c r="E28" s="331">
        <v>11.408360091504109</v>
      </c>
      <c r="F28" s="331">
        <v>11.069801882750641</v>
      </c>
      <c r="G28" s="331">
        <v>10.223737342369111</v>
      </c>
      <c r="H28" s="331">
        <v>8.4578332488697399</v>
      </c>
      <c r="I28" s="331">
        <v>8.1945800322466162</v>
      </c>
      <c r="J28" s="331">
        <v>10.16351998986144</v>
      </c>
      <c r="K28" s="331">
        <v>9.7801042095641844</v>
      </c>
      <c r="L28" s="331">
        <v>10.254344359102589</v>
      </c>
      <c r="M28" s="331">
        <v>6.1102061501866798</v>
      </c>
      <c r="N28" s="331">
        <v>6.7406744513814987</v>
      </c>
      <c r="O28" s="331">
        <v>7.5839819809711564</v>
      </c>
      <c r="P28" s="331">
        <v>7.8413653970925452</v>
      </c>
      <c r="Q28" s="331">
        <v>7.3951726045931387</v>
      </c>
      <c r="R28" s="331">
        <v>6.8942187883496571</v>
      </c>
      <c r="S28" s="331">
        <v>7.0956211751812717</v>
      </c>
      <c r="T28" s="331">
        <v>7.4699651905990612</v>
      </c>
      <c r="U28" s="331">
        <v>6.7116874523300529</v>
      </c>
      <c r="V28" s="331">
        <v>5.7850962550177183</v>
      </c>
      <c r="W28" s="331">
        <v>6.8851372748565884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0.37354115291626361</v>
      </c>
      <c r="C30" s="232">
        <v>0.19018480204628491</v>
      </c>
      <c r="D30" s="232">
        <v>0.18485845841828771</v>
      </c>
      <c r="E30" s="232">
        <v>0.19089834837821981</v>
      </c>
      <c r="F30" s="232">
        <v>0.1891493535594565</v>
      </c>
      <c r="G30" s="232">
        <v>0.19056773530056109</v>
      </c>
      <c r="H30" s="232">
        <v>0.1873530864202412</v>
      </c>
      <c r="I30" s="232">
        <v>0.18436930914201269</v>
      </c>
      <c r="J30" s="232">
        <v>0.37789949838149373</v>
      </c>
      <c r="K30" s="232">
        <v>0.37470522826724117</v>
      </c>
      <c r="L30" s="232">
        <v>0.18156857351566461</v>
      </c>
      <c r="M30" s="232">
        <v>0</v>
      </c>
      <c r="N30" s="232">
        <v>0</v>
      </c>
      <c r="O30" s="232">
        <v>0.1801241682429317</v>
      </c>
      <c r="P30" s="232">
        <v>0</v>
      </c>
      <c r="Q30" s="232">
        <v>8.2882713507439393E-2</v>
      </c>
      <c r="R30" s="232">
        <v>7.0270191198246346E-2</v>
      </c>
      <c r="S30" s="232">
        <v>7.813843433856521E-2</v>
      </c>
      <c r="T30" s="232">
        <v>9.0314498826055342E-2</v>
      </c>
      <c r="U30" s="232">
        <v>7.9358225891412948E-2</v>
      </c>
      <c r="V30" s="232">
        <v>5.3932010155648059E-2</v>
      </c>
      <c r="W30" s="232">
        <v>6.2472428561748852E-2</v>
      </c>
      <c r="DA30" s="71" t="s">
        <v>2468</v>
      </c>
    </row>
    <row r="31" spans="1:105" ht="12" customHeight="1" x14ac:dyDescent="0.25">
      <c r="A31" s="59" t="s">
        <v>160</v>
      </c>
      <c r="B31" s="232">
        <v>0.81553001523207125</v>
      </c>
      <c r="C31" s="232">
        <v>0.83020640155884295</v>
      </c>
      <c r="D31" s="232">
        <v>0.64633979507411055</v>
      </c>
      <c r="E31" s="232">
        <v>0.66654327270147296</v>
      </c>
      <c r="F31" s="232">
        <v>0.82585050585684261</v>
      </c>
      <c r="G31" s="232">
        <v>0.49905312241461131</v>
      </c>
      <c r="H31" s="232">
        <v>0.65461591298013744</v>
      </c>
      <c r="I31" s="232">
        <v>0.6446245435265251</v>
      </c>
      <c r="J31" s="232">
        <v>0.82651417071061717</v>
      </c>
      <c r="K31" s="232">
        <v>0.65586723667274205</v>
      </c>
      <c r="L31" s="232">
        <v>0.47757099558995159</v>
      </c>
      <c r="M31" s="232">
        <v>0</v>
      </c>
      <c r="N31" s="232">
        <v>0</v>
      </c>
      <c r="O31" s="232">
        <v>0.78977012340402797</v>
      </c>
      <c r="P31" s="232">
        <v>0.79306069497886744</v>
      </c>
      <c r="Q31" s="232">
        <v>0.14100074660656239</v>
      </c>
      <c r="R31" s="232">
        <v>8.8792742258495136E-2</v>
      </c>
      <c r="S31" s="232">
        <v>6.5540316990052583E-2</v>
      </c>
      <c r="T31" s="232">
        <v>0.1084765949412677</v>
      </c>
      <c r="U31" s="232">
        <v>9.7151852132110833E-2</v>
      </c>
      <c r="V31" s="232">
        <v>9.7653513313771215E-2</v>
      </c>
      <c r="W31" s="232">
        <v>8.4133500556258775E-2</v>
      </c>
      <c r="DA31" s="71" t="s">
        <v>2469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10.45837450382975</v>
      </c>
      <c r="C33" s="232">
        <v>11.47061986247445</v>
      </c>
      <c r="D33" s="232">
        <v>10.88774925651866</v>
      </c>
      <c r="E33" s="232">
        <v>10.550918470424421</v>
      </c>
      <c r="F33" s="232">
        <v>10.054802023334339</v>
      </c>
      <c r="G33" s="232">
        <v>9.5341164846539357</v>
      </c>
      <c r="H33" s="232">
        <v>7.6158642494693618</v>
      </c>
      <c r="I33" s="232">
        <v>7.3655861795780782</v>
      </c>
      <c r="J33" s="232">
        <v>8.9591063207693296</v>
      </c>
      <c r="K33" s="232">
        <v>8.7495317446242016</v>
      </c>
      <c r="L33" s="232">
        <v>9.5952047899969788</v>
      </c>
      <c r="M33" s="232">
        <v>6.1102061501866798</v>
      </c>
      <c r="N33" s="232">
        <v>6.7406744513814987</v>
      </c>
      <c r="O33" s="232">
        <v>6.6140876893241964</v>
      </c>
      <c r="P33" s="232">
        <v>7.0483047021136782</v>
      </c>
      <c r="Q33" s="232">
        <v>7.1712891444791369</v>
      </c>
      <c r="R33" s="232">
        <v>6.7351558548929154</v>
      </c>
      <c r="S33" s="232">
        <v>6.9519424238526542</v>
      </c>
      <c r="T33" s="232">
        <v>7.2711740968317384</v>
      </c>
      <c r="U33" s="232">
        <v>6.5351773743065289</v>
      </c>
      <c r="V33" s="232">
        <v>5.6335107315482986</v>
      </c>
      <c r="W33" s="232">
        <v>6.73853134573858</v>
      </c>
      <c r="DA33" s="71" t="s">
        <v>2471</v>
      </c>
    </row>
    <row r="34" spans="1:105" ht="12" customHeight="1" x14ac:dyDescent="0.25">
      <c r="A34" s="60" t="s">
        <v>2428</v>
      </c>
      <c r="B34" s="331">
        <v>5.0363967733687618</v>
      </c>
      <c r="C34" s="331">
        <v>4.7781034754266756</v>
      </c>
      <c r="D34" s="331">
        <v>5.7804294599927237</v>
      </c>
      <c r="E34" s="331">
        <v>5.4265873883076523</v>
      </c>
      <c r="F34" s="331">
        <v>5.0170189074117166</v>
      </c>
      <c r="G34" s="331">
        <v>4.633770264149784</v>
      </c>
      <c r="H34" s="331">
        <v>5.1871856905580946</v>
      </c>
      <c r="I34" s="331">
        <v>5.5356234714407337</v>
      </c>
      <c r="J34" s="331">
        <v>5.963162475140785</v>
      </c>
      <c r="K34" s="331">
        <v>6.6108901918934428</v>
      </c>
      <c r="L34" s="331">
        <v>6.2868377134420044</v>
      </c>
      <c r="M34" s="331">
        <v>5.7431886046170177</v>
      </c>
      <c r="N34" s="331">
        <v>4.8430028156779086</v>
      </c>
      <c r="O34" s="331">
        <v>4.8970349338058279</v>
      </c>
      <c r="P34" s="331">
        <v>4.8631709150408007</v>
      </c>
      <c r="Q34" s="331">
        <v>5.4750036413393799</v>
      </c>
      <c r="R34" s="331">
        <v>5.8388507606562978</v>
      </c>
      <c r="S34" s="331">
        <v>5.6871508067381029</v>
      </c>
      <c r="T34" s="331">
        <v>7.0207095216537283</v>
      </c>
      <c r="U34" s="331">
        <v>6.963901113471989</v>
      </c>
      <c r="V34" s="331">
        <v>6.5510163274392381</v>
      </c>
      <c r="W34" s="331">
        <v>5.870923604640617</v>
      </c>
      <c r="DA34" s="72" t="s">
        <v>2472</v>
      </c>
    </row>
    <row r="35" spans="1:105" ht="12" customHeight="1" x14ac:dyDescent="0.25">
      <c r="A35" s="57" t="s">
        <v>2430</v>
      </c>
      <c r="B35" s="263">
        <v>15.1160793555848</v>
      </c>
      <c r="C35" s="263">
        <v>15.96801834439513</v>
      </c>
      <c r="D35" s="263">
        <v>15.73715025818119</v>
      </c>
      <c r="E35" s="263">
        <v>15.9591830379395</v>
      </c>
      <c r="F35" s="263">
        <v>15.10345850651415</v>
      </c>
      <c r="G35" s="263">
        <v>14.202960507055799</v>
      </c>
      <c r="H35" s="263">
        <v>13.00327389698422</v>
      </c>
      <c r="I35" s="263">
        <v>12.77679876813735</v>
      </c>
      <c r="J35" s="263">
        <v>15.585257912934701</v>
      </c>
      <c r="K35" s="263">
        <v>15.523566737105959</v>
      </c>
      <c r="L35" s="263">
        <v>14.697458020296081</v>
      </c>
      <c r="M35" s="263">
        <v>10.30586026660599</v>
      </c>
      <c r="N35" s="263">
        <v>10.085317242294289</v>
      </c>
      <c r="O35" s="263">
        <v>10.963575026381831</v>
      </c>
      <c r="P35" s="263">
        <v>11.19209391886403</v>
      </c>
      <c r="Q35" s="263">
        <v>11.190502887344611</v>
      </c>
      <c r="R35" s="263">
        <v>10.93422363301147</v>
      </c>
      <c r="S35" s="263">
        <v>11.04223287151415</v>
      </c>
      <c r="T35" s="263">
        <v>12.28569271828769</v>
      </c>
      <c r="U35" s="263">
        <v>11.50169910143509</v>
      </c>
      <c r="V35" s="263">
        <v>10.492770199177119</v>
      </c>
      <c r="W35" s="263">
        <v>11.37251312734948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0.48169363773843699</v>
      </c>
      <c r="C38" s="231">
        <v>0.23163070612239711</v>
      </c>
      <c r="D38" s="231">
        <v>0.2459620645339492</v>
      </c>
      <c r="E38" s="231">
        <v>0.22971079840482039</v>
      </c>
      <c r="F38" s="231">
        <v>0.23441674179781441</v>
      </c>
      <c r="G38" s="231">
        <v>0.23060036446316279</v>
      </c>
      <c r="H38" s="231">
        <v>0.2392498787417611</v>
      </c>
      <c r="I38" s="231">
        <v>0.24727819696465889</v>
      </c>
      <c r="J38" s="231">
        <v>0.46996682939448431</v>
      </c>
      <c r="K38" s="231">
        <v>0.47856151141704001</v>
      </c>
      <c r="L38" s="231">
        <v>0.25481401306663509</v>
      </c>
      <c r="M38" s="231">
        <v>0</v>
      </c>
      <c r="N38" s="231">
        <v>0</v>
      </c>
      <c r="O38" s="231">
        <v>0.25870041077338218</v>
      </c>
      <c r="P38" s="231">
        <v>0</v>
      </c>
      <c r="Q38" s="231">
        <v>0.12403505977889411</v>
      </c>
      <c r="R38" s="231">
        <v>0.10977211753227339</v>
      </c>
      <c r="S38" s="231">
        <v>0.1198063215543515</v>
      </c>
      <c r="T38" s="231">
        <v>0.14655319179605911</v>
      </c>
      <c r="U38" s="231">
        <v>0.132866907013412</v>
      </c>
      <c r="V38" s="231">
        <v>9.0552901787722739E-2</v>
      </c>
      <c r="W38" s="231">
        <v>9.2857272490755455E-2</v>
      </c>
      <c r="DA38" s="73" t="s">
        <v>2476</v>
      </c>
    </row>
    <row r="39" spans="1:105" ht="12" customHeight="1" x14ac:dyDescent="0.25">
      <c r="A39" s="46" t="s">
        <v>160</v>
      </c>
      <c r="B39" s="231">
        <v>1.071651973407435</v>
      </c>
      <c r="C39" s="231">
        <v>1.0303570882826161</v>
      </c>
      <c r="D39" s="231">
        <v>0.87633682541919178</v>
      </c>
      <c r="E39" s="231">
        <v>0.81731402785006124</v>
      </c>
      <c r="F39" s="231">
        <v>1.0429573910849821</v>
      </c>
      <c r="G39" s="231">
        <v>0.61537345264050358</v>
      </c>
      <c r="H39" s="231">
        <v>0.85184150303534378</v>
      </c>
      <c r="I39" s="231">
        <v>0.88101924860978831</v>
      </c>
      <c r="J39" s="231">
        <v>1.047424089288105</v>
      </c>
      <c r="K39" s="231">
        <v>0.85358212942540324</v>
      </c>
      <c r="L39" s="231">
        <v>0.68297047897689334</v>
      </c>
      <c r="M39" s="231">
        <v>0</v>
      </c>
      <c r="N39" s="231">
        <v>0</v>
      </c>
      <c r="O39" s="231">
        <v>1.155865213519454</v>
      </c>
      <c r="P39" s="231">
        <v>1.1481453120953391</v>
      </c>
      <c r="Q39" s="231">
        <v>0.21502218690984479</v>
      </c>
      <c r="R39" s="231">
        <v>0.14134476843529559</v>
      </c>
      <c r="S39" s="231">
        <v>0.102401172584464</v>
      </c>
      <c r="T39" s="231">
        <v>0.1793722321094455</v>
      </c>
      <c r="U39" s="231">
        <v>0.16575144475237871</v>
      </c>
      <c r="V39" s="231">
        <v>0.1670802052300448</v>
      </c>
      <c r="W39" s="231">
        <v>0.12743181124179531</v>
      </c>
      <c r="DA39" s="73" t="s">
        <v>2477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0.60620622158210147</v>
      </c>
      <c r="D41" s="231">
        <v>0</v>
      </c>
      <c r="E41" s="231">
        <v>1.268350381812285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1.2683503818051269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3.9198934285510946E-3</v>
      </c>
      <c r="DA41" s="73" t="s">
        <v>2479</v>
      </c>
    </row>
    <row r="42" spans="1:105" ht="12" customHeight="1" x14ac:dyDescent="0.25">
      <c r="A42" s="46" t="s">
        <v>162</v>
      </c>
      <c r="B42" s="231">
        <v>13.454019482486959</v>
      </c>
      <c r="C42" s="231">
        <v>13.93678554323591</v>
      </c>
      <c r="D42" s="231">
        <v>14.45181258305599</v>
      </c>
      <c r="E42" s="231">
        <v>12.665575118846601</v>
      </c>
      <c r="F42" s="231">
        <v>12.431189743223049</v>
      </c>
      <c r="G42" s="231">
        <v>11.509235529855969</v>
      </c>
      <c r="H42" s="231">
        <v>9.7020939589618607</v>
      </c>
      <c r="I42" s="231">
        <v>9.8550746856821814</v>
      </c>
      <c r="J42" s="231">
        <v>11.115038948241461</v>
      </c>
      <c r="K42" s="231">
        <v>11.147775990498911</v>
      </c>
      <c r="L42" s="231">
        <v>13.43359595791015</v>
      </c>
      <c r="M42" s="231">
        <v>9.563120776882128</v>
      </c>
      <c r="N42" s="231">
        <v>9.9947328932544828</v>
      </c>
      <c r="O42" s="231">
        <v>9.4765549659586963</v>
      </c>
      <c r="P42" s="231">
        <v>9.9896240835495913</v>
      </c>
      <c r="Q42" s="231">
        <v>10.706145475313081</v>
      </c>
      <c r="R42" s="231">
        <v>10.496003437182081</v>
      </c>
      <c r="S42" s="231">
        <v>10.63350900714072</v>
      </c>
      <c r="T42" s="231">
        <v>11.770577088069301</v>
      </c>
      <c r="U42" s="231">
        <v>10.915349901598081</v>
      </c>
      <c r="V42" s="231">
        <v>9.4360513982760015</v>
      </c>
      <c r="W42" s="231">
        <v>9.9919026547386878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2482</v>
      </c>
    </row>
    <row r="45" spans="1:105" ht="12" customHeight="1" x14ac:dyDescent="0.25">
      <c r="A45" s="46" t="s">
        <v>79</v>
      </c>
      <c r="B45" s="231">
        <v>0.10871426195196961</v>
      </c>
      <c r="C45" s="231">
        <v>0.16303878517210191</v>
      </c>
      <c r="D45" s="231">
        <v>0.16303878517205739</v>
      </c>
      <c r="E45" s="231">
        <v>0.97823271102573417</v>
      </c>
      <c r="F45" s="231">
        <v>1.394894630408305</v>
      </c>
      <c r="G45" s="231">
        <v>1.847751160096158</v>
      </c>
      <c r="H45" s="231">
        <v>2.2100885562452519</v>
      </c>
      <c r="I45" s="231">
        <v>1.793426636880721</v>
      </c>
      <c r="J45" s="231">
        <v>2.9528280460106431</v>
      </c>
      <c r="K45" s="231">
        <v>1.7752967239594839</v>
      </c>
      <c r="L45" s="231">
        <v>0.32607757034240509</v>
      </c>
      <c r="M45" s="231">
        <v>0.7427394897238575</v>
      </c>
      <c r="N45" s="231">
        <v>9.0584349039808068E-2</v>
      </c>
      <c r="O45" s="231">
        <v>7.2454436130296021E-2</v>
      </c>
      <c r="P45" s="231">
        <v>5.4324523219103679E-2</v>
      </c>
      <c r="Q45" s="231">
        <v>0.14530016534279341</v>
      </c>
      <c r="R45" s="231">
        <v>0.1871033098618177</v>
      </c>
      <c r="S45" s="231">
        <v>0.18651637023461121</v>
      </c>
      <c r="T45" s="231">
        <v>0.1891902063128893</v>
      </c>
      <c r="U45" s="231">
        <v>0.28773084807121602</v>
      </c>
      <c r="V45" s="231">
        <v>0.79908569388335171</v>
      </c>
      <c r="W45" s="231">
        <v>1.156401495449692</v>
      </c>
      <c r="DA45" s="73" t="s">
        <v>2483</v>
      </c>
    </row>
    <row r="46" spans="1:105" ht="12" customHeight="1" x14ac:dyDescent="0.25">
      <c r="A46" s="57" t="s">
        <v>2442</v>
      </c>
      <c r="B46" s="263">
        <v>8.3961089302438356</v>
      </c>
      <c r="C46" s="263">
        <v>8.4857807871580153</v>
      </c>
      <c r="D46" s="263">
        <v>8.9910798018474285</v>
      </c>
      <c r="E46" s="263">
        <v>8.5522945309374307</v>
      </c>
      <c r="F46" s="263">
        <v>8.1339051674346479</v>
      </c>
      <c r="G46" s="263">
        <v>7.4933415418409854</v>
      </c>
      <c r="H46" s="263">
        <v>7.1999704910051019</v>
      </c>
      <c r="I46" s="263">
        <v>7.346050304838565</v>
      </c>
      <c r="J46" s="263">
        <v>8.4532430800883276</v>
      </c>
      <c r="K46" s="263">
        <v>8.7423842610722087</v>
      </c>
      <c r="L46" s="263">
        <v>8.76764139668993</v>
      </c>
      <c r="M46" s="263">
        <v>6.5746990725285492</v>
      </c>
      <c r="N46" s="263">
        <v>6.2571827946023868</v>
      </c>
      <c r="O46" s="263">
        <v>6.6797760253519796</v>
      </c>
      <c r="P46" s="263">
        <v>6.7617022865240939</v>
      </c>
      <c r="Q46" s="263">
        <v>6.9813293866686816</v>
      </c>
      <c r="R46" s="263">
        <v>7.0078235751822584</v>
      </c>
      <c r="S46" s="263">
        <v>6.993103818152056</v>
      </c>
      <c r="T46" s="263">
        <v>8.0589726562640269</v>
      </c>
      <c r="U46" s="263">
        <v>7.6707150439697198</v>
      </c>
      <c r="V46" s="263">
        <v>6.9559832627653018</v>
      </c>
      <c r="W46" s="263">
        <v>7.0027029087579971</v>
      </c>
      <c r="DA46" s="70" t="s">
        <v>2484</v>
      </c>
    </row>
    <row r="47" spans="1:105" ht="12" customHeight="1" x14ac:dyDescent="0.25">
      <c r="A47" s="41" t="s">
        <v>2444</v>
      </c>
      <c r="B47" s="352">
        <v>5.2336342053355169</v>
      </c>
      <c r="C47" s="352">
        <v>5.2895302997646292</v>
      </c>
      <c r="D47" s="352">
        <v>5.6045036081354684</v>
      </c>
      <c r="E47" s="352">
        <v>5.3309910058441972</v>
      </c>
      <c r="F47" s="352">
        <v>5.0701919973786023</v>
      </c>
      <c r="G47" s="352">
        <v>4.6709027874060283</v>
      </c>
      <c r="H47" s="352">
        <v>4.4880327485265656</v>
      </c>
      <c r="I47" s="352">
        <v>4.5790902034428473</v>
      </c>
      <c r="J47" s="352">
        <v>5.2692482312376594</v>
      </c>
      <c r="K47" s="352">
        <v>5.4494816211973127</v>
      </c>
      <c r="L47" s="352">
        <v>5.4652254151375681</v>
      </c>
      <c r="M47" s="352">
        <v>4.0982757896131563</v>
      </c>
      <c r="N47" s="352">
        <v>3.900355054340261</v>
      </c>
      <c r="O47" s="352">
        <v>4.1637745032503988</v>
      </c>
      <c r="P47" s="352">
        <v>4.2148424546488297</v>
      </c>
      <c r="Q47" s="352">
        <v>4.351744907116414</v>
      </c>
      <c r="R47" s="352">
        <v>4.3682598061487248</v>
      </c>
      <c r="S47" s="352">
        <v>4.3590843863765976</v>
      </c>
      <c r="T47" s="352">
        <v>5.0234835331587533</v>
      </c>
      <c r="U47" s="352">
        <v>4.7814668636434412</v>
      </c>
      <c r="V47" s="352">
        <v>4.3359456431793344</v>
      </c>
      <c r="W47" s="352">
        <v>4.3650678877047433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0.99999999999999989</v>
      </c>
      <c r="C51" s="234">
        <f t="shared" si="3"/>
        <v>1</v>
      </c>
      <c r="D51" s="234">
        <f t="shared" si="3"/>
        <v>0.99999999999999978</v>
      </c>
      <c r="E51" s="234">
        <f t="shared" si="3"/>
        <v>1</v>
      </c>
      <c r="F51" s="234">
        <f t="shared" si="3"/>
        <v>1</v>
      </c>
      <c r="G51" s="234">
        <f t="shared" si="3"/>
        <v>1.0000000000000002</v>
      </c>
      <c r="H51" s="234">
        <f t="shared" si="3"/>
        <v>1</v>
      </c>
      <c r="I51" s="234">
        <f t="shared" si="3"/>
        <v>1.0000000000000002</v>
      </c>
      <c r="J51" s="234">
        <f t="shared" si="3"/>
        <v>1.0000000000000004</v>
      </c>
      <c r="K51" s="234">
        <f t="shared" si="3"/>
        <v>1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0.99999999999999978</v>
      </c>
      <c r="O51" s="234">
        <f t="shared" si="3"/>
        <v>0.99999999999999989</v>
      </c>
      <c r="P51" s="234">
        <f t="shared" si="3"/>
        <v>1</v>
      </c>
      <c r="Q51" s="234">
        <f t="shared" si="3"/>
        <v>1.0000000000000002</v>
      </c>
      <c r="R51" s="234">
        <f t="shared" si="3"/>
        <v>0.99999999999999989</v>
      </c>
      <c r="S51" s="234">
        <f t="shared" si="3"/>
        <v>0.99999999999999967</v>
      </c>
      <c r="T51" s="234">
        <f t="shared" si="3"/>
        <v>0.99999999999999989</v>
      </c>
      <c r="U51" s="234">
        <f t="shared" si="3"/>
        <v>0.99999999999999989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1.8273172433083514E-2</v>
      </c>
      <c r="C52" s="301">
        <f t="shared" si="4"/>
        <v>1.7880119913139626E-2</v>
      </c>
      <c r="D52" s="301">
        <f t="shared" si="4"/>
        <v>1.8577536751072016E-2</v>
      </c>
      <c r="E52" s="301">
        <f t="shared" si="4"/>
        <v>1.8223358476188545E-2</v>
      </c>
      <c r="F52" s="301">
        <f t="shared" si="4"/>
        <v>1.8198825432933777E-2</v>
      </c>
      <c r="G52" s="301">
        <f t="shared" si="4"/>
        <v>1.809545760527536E-2</v>
      </c>
      <c r="H52" s="301">
        <f t="shared" si="4"/>
        <v>1.8717111195488908E-2</v>
      </c>
      <c r="I52" s="301">
        <f t="shared" si="4"/>
        <v>1.9002697638765741E-2</v>
      </c>
      <c r="J52" s="301">
        <f t="shared" si="4"/>
        <v>1.8572493802025043E-2</v>
      </c>
      <c r="K52" s="301">
        <f t="shared" si="4"/>
        <v>1.8891228730802061E-2</v>
      </c>
      <c r="L52" s="301">
        <f t="shared" si="4"/>
        <v>1.9049946954239529E-2</v>
      </c>
      <c r="M52" s="301">
        <f t="shared" si="4"/>
        <v>1.9780492707146026E-2</v>
      </c>
      <c r="N52" s="301">
        <f t="shared" si="4"/>
        <v>1.9391481790104019E-2</v>
      </c>
      <c r="O52" s="301">
        <f t="shared" si="4"/>
        <v>1.9229424637855094E-2</v>
      </c>
      <c r="P52" s="301">
        <f t="shared" si="4"/>
        <v>1.9138345020645636E-2</v>
      </c>
      <c r="Q52" s="301">
        <f t="shared" si="4"/>
        <v>1.9457026237321571E-2</v>
      </c>
      <c r="R52" s="301">
        <f t="shared" si="4"/>
        <v>1.9713367962078118E-2</v>
      </c>
      <c r="S52" s="301">
        <f t="shared" si="4"/>
        <v>1.9603885881388752E-2</v>
      </c>
      <c r="T52" s="301">
        <f t="shared" si="4"/>
        <v>1.9915628506685649E-2</v>
      </c>
      <c r="U52" s="301">
        <f t="shared" si="4"/>
        <v>2.0073842299355164E-2</v>
      </c>
      <c r="V52" s="301">
        <f t="shared" si="4"/>
        <v>2.0112460803628128E-2</v>
      </c>
      <c r="W52" s="301">
        <f t="shared" si="4"/>
        <v>1.9533636035234087E-2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6.4440428814276623E-3</v>
      </c>
      <c r="C53" s="235">
        <f t="shared" si="5"/>
        <v>6.3054327247924662E-3</v>
      </c>
      <c r="D53" s="235">
        <f t="shared" si="5"/>
        <v>6.5513771017923416E-3</v>
      </c>
      <c r="E53" s="235">
        <f t="shared" si="5"/>
        <v>6.4264759660220185E-3</v>
      </c>
      <c r="F53" s="235">
        <f t="shared" si="5"/>
        <v>6.4178243767413637E-3</v>
      </c>
      <c r="G53" s="235">
        <f t="shared" si="5"/>
        <v>6.3813716635395248E-3</v>
      </c>
      <c r="H53" s="235">
        <f t="shared" si="5"/>
        <v>6.6005980954795401E-3</v>
      </c>
      <c r="I53" s="235">
        <f t="shared" si="5"/>
        <v>6.7013102894660885E-3</v>
      </c>
      <c r="J53" s="235">
        <f t="shared" si="5"/>
        <v>6.5495987034312206E-3</v>
      </c>
      <c r="K53" s="235">
        <f t="shared" si="5"/>
        <v>6.6620007264717928E-3</v>
      </c>
      <c r="L53" s="235">
        <f t="shared" si="5"/>
        <v>6.7179727828643298E-3</v>
      </c>
      <c r="M53" s="235">
        <f t="shared" si="5"/>
        <v>6.975600087362979E-3</v>
      </c>
      <c r="N53" s="235">
        <f t="shared" si="5"/>
        <v>6.838415203898318E-3</v>
      </c>
      <c r="O53" s="235">
        <f t="shared" si="5"/>
        <v>6.7812656726848287E-3</v>
      </c>
      <c r="P53" s="235">
        <f t="shared" si="5"/>
        <v>6.7491464026964761E-3</v>
      </c>
      <c r="Q53" s="235">
        <f t="shared" si="5"/>
        <v>6.8615294841392668E-3</v>
      </c>
      <c r="R53" s="235">
        <f t="shared" si="5"/>
        <v>6.9519285143393858E-3</v>
      </c>
      <c r="S53" s="235">
        <f t="shared" si="5"/>
        <v>6.9133196069209391E-3</v>
      </c>
      <c r="T53" s="235">
        <f t="shared" si="5"/>
        <v>7.0232557908396654E-3</v>
      </c>
      <c r="U53" s="235">
        <f t="shared" si="5"/>
        <v>7.0790499594838418E-3</v>
      </c>
      <c r="V53" s="235">
        <f t="shared" si="5"/>
        <v>7.0926687932393396E-3</v>
      </c>
      <c r="W53" s="235">
        <f t="shared" si="5"/>
        <v>6.8885459655243994E-3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4.3024346100657668E-2</v>
      </c>
      <c r="C54" s="235">
        <f t="shared" si="6"/>
        <v>4.2098900466314232E-2</v>
      </c>
      <c r="D54" s="235">
        <f t="shared" si="6"/>
        <v>4.3740974579143381E-2</v>
      </c>
      <c r="E54" s="235">
        <f t="shared" si="6"/>
        <v>4.2907058698596491E-2</v>
      </c>
      <c r="F54" s="235">
        <f t="shared" si="6"/>
        <v>4.2849295431284233E-2</v>
      </c>
      <c r="G54" s="235">
        <f t="shared" si="6"/>
        <v>4.2605914966882895E-2</v>
      </c>
      <c r="H54" s="235">
        <f t="shared" si="6"/>
        <v>4.4069603842911906E-2</v>
      </c>
      <c r="I54" s="235">
        <f t="shared" si="6"/>
        <v>4.4742019649318454E-2</v>
      </c>
      <c r="J54" s="235">
        <f t="shared" si="6"/>
        <v>4.3729100911012737E-2</v>
      </c>
      <c r="K54" s="235">
        <f t="shared" si="6"/>
        <v>4.44795651196929E-2</v>
      </c>
      <c r="L54" s="235">
        <f t="shared" si="6"/>
        <v>4.4853268580471957E-2</v>
      </c>
      <c r="M54" s="235">
        <f t="shared" si="6"/>
        <v>4.6573345016597947E-2</v>
      </c>
      <c r="N54" s="235">
        <f t="shared" si="6"/>
        <v>4.5657415372030732E-2</v>
      </c>
      <c r="O54" s="235">
        <f t="shared" si="6"/>
        <v>4.5275850373835851E-2</v>
      </c>
      <c r="P54" s="235">
        <f t="shared" si="6"/>
        <v>4.5061402609612902E-2</v>
      </c>
      <c r="Q54" s="235">
        <f t="shared" si="6"/>
        <v>4.5811740352676121E-2</v>
      </c>
      <c r="R54" s="235">
        <f t="shared" si="6"/>
        <v>4.6415299210687939E-2</v>
      </c>
      <c r="S54" s="235">
        <f t="shared" si="6"/>
        <v>4.6157522683451115E-2</v>
      </c>
      <c r="T54" s="235">
        <f t="shared" si="6"/>
        <v>4.6891523451747824E-2</v>
      </c>
      <c r="U54" s="235">
        <f t="shared" si="6"/>
        <v>4.7264039225822514E-2</v>
      </c>
      <c r="V54" s="235">
        <f t="shared" si="6"/>
        <v>4.7354966835673251E-2</v>
      </c>
      <c r="W54" s="235">
        <f t="shared" si="6"/>
        <v>4.5992118799394077E-2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1.8830622564414052E-2</v>
      </c>
      <c r="C55" s="235">
        <f t="shared" si="7"/>
        <v>1.8425579396449673E-2</v>
      </c>
      <c r="D55" s="235">
        <f t="shared" si="7"/>
        <v>1.9144271965748437E-2</v>
      </c>
      <c r="E55" s="235">
        <f t="shared" si="7"/>
        <v>1.8779288959143027E-2</v>
      </c>
      <c r="F55" s="235">
        <f t="shared" si="7"/>
        <v>1.8754007499145946E-2</v>
      </c>
      <c r="G55" s="235">
        <f t="shared" si="7"/>
        <v>1.8647486283135575E-2</v>
      </c>
      <c r="H55" s="235">
        <f t="shared" si="7"/>
        <v>1.9288104334871922E-2</v>
      </c>
      <c r="I55" s="235">
        <f t="shared" si="7"/>
        <v>1.9582403014674395E-2</v>
      </c>
      <c r="J55" s="235">
        <f t="shared" si="7"/>
        <v>1.9139075174087725E-2</v>
      </c>
      <c r="K55" s="235">
        <f t="shared" si="7"/>
        <v>1.9467533582931316E-2</v>
      </c>
      <c r="L55" s="235">
        <f t="shared" si="7"/>
        <v>1.9631093740347348E-2</v>
      </c>
      <c r="M55" s="235">
        <f t="shared" si="7"/>
        <v>2.0383925871133326E-2</v>
      </c>
      <c r="N55" s="235">
        <f t="shared" si="7"/>
        <v>1.9983047601140523E-2</v>
      </c>
      <c r="O55" s="235">
        <f t="shared" si="7"/>
        <v>1.9816046655954999E-2</v>
      </c>
      <c r="P55" s="235">
        <f t="shared" si="7"/>
        <v>1.972218852041431E-2</v>
      </c>
      <c r="Q55" s="235">
        <f t="shared" si="7"/>
        <v>2.0050591578589821E-2</v>
      </c>
      <c r="R55" s="235">
        <f t="shared" si="7"/>
        <v>2.031475338651224E-2</v>
      </c>
      <c r="S55" s="235">
        <f t="shared" si="7"/>
        <v>2.0201931393145838E-2</v>
      </c>
      <c r="T55" s="235">
        <f t="shared" si="7"/>
        <v>2.0523184187957611E-2</v>
      </c>
      <c r="U55" s="235">
        <f t="shared" si="7"/>
        <v>2.0686224526199587E-2</v>
      </c>
      <c r="V55" s="235">
        <f t="shared" si="7"/>
        <v>2.0726021145020413E-2</v>
      </c>
      <c r="W55" s="235">
        <f t="shared" si="7"/>
        <v>2.0129538471610687E-2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3.6799026346597978E-2</v>
      </c>
      <c r="C56" s="302">
        <f t="shared" si="8"/>
        <v>3.6910226636479422E-2</v>
      </c>
      <c r="D56" s="302">
        <f t="shared" si="8"/>
        <v>3.6701694321446016E-2</v>
      </c>
      <c r="E56" s="302">
        <f t="shared" si="8"/>
        <v>3.6403258805274966E-2</v>
      </c>
      <c r="F56" s="302">
        <f t="shared" si="8"/>
        <v>3.6511923238380851E-2</v>
      </c>
      <c r="G56" s="302">
        <f t="shared" si="8"/>
        <v>3.6408657217568433E-2</v>
      </c>
      <c r="H56" s="302">
        <f t="shared" si="8"/>
        <v>3.5995958164337684E-2</v>
      </c>
      <c r="I56" s="302">
        <f t="shared" si="8"/>
        <v>3.6050677764622549E-2</v>
      </c>
      <c r="J56" s="302">
        <f t="shared" si="8"/>
        <v>3.5920143646942002E-2</v>
      </c>
      <c r="K56" s="302">
        <f t="shared" si="8"/>
        <v>3.5930794670938841E-2</v>
      </c>
      <c r="L56" s="302">
        <f t="shared" si="8"/>
        <v>3.6498818561999644E-2</v>
      </c>
      <c r="M56" s="302">
        <f t="shared" si="8"/>
        <v>3.6283094492340434E-2</v>
      </c>
      <c r="N56" s="302">
        <f t="shared" si="8"/>
        <v>3.6515013382207723E-2</v>
      </c>
      <c r="O56" s="302">
        <f t="shared" si="8"/>
        <v>3.6451469169770143E-2</v>
      </c>
      <c r="P56" s="302">
        <f t="shared" si="8"/>
        <v>3.6516922988700927E-2</v>
      </c>
      <c r="Q56" s="302">
        <f t="shared" si="8"/>
        <v>3.6464107340943734E-2</v>
      </c>
      <c r="R56" s="302">
        <f t="shared" si="8"/>
        <v>3.6424793148775149E-2</v>
      </c>
      <c r="S56" s="302">
        <f t="shared" si="8"/>
        <v>3.643828580792291E-2</v>
      </c>
      <c r="T56" s="302">
        <f t="shared" si="8"/>
        <v>3.6419875778819985E-2</v>
      </c>
      <c r="U56" s="302">
        <f t="shared" si="8"/>
        <v>3.6404019220191354E-2</v>
      </c>
      <c r="V56" s="302">
        <f t="shared" si="8"/>
        <v>3.6286610276383156E-2</v>
      </c>
      <c r="W56" s="302">
        <f t="shared" si="8"/>
        <v>3.6185198889205225E-2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0.18423768833401657</v>
      </c>
      <c r="C57" s="303">
        <f t="shared" si="9"/>
        <v>0.18462699306756669</v>
      </c>
      <c r="D57" s="303">
        <f t="shared" si="9"/>
        <v>0.18346168226695153</v>
      </c>
      <c r="E57" s="303">
        <f t="shared" si="9"/>
        <v>0.1820136853069757</v>
      </c>
      <c r="F57" s="303">
        <f t="shared" si="9"/>
        <v>0.18262531840362767</v>
      </c>
      <c r="G57" s="303">
        <f t="shared" si="9"/>
        <v>0.18204825124981694</v>
      </c>
      <c r="H57" s="303">
        <f t="shared" si="9"/>
        <v>0.17998186788084844</v>
      </c>
      <c r="I57" s="303">
        <f t="shared" si="9"/>
        <v>0.18021247128650911</v>
      </c>
      <c r="J57" s="303">
        <f t="shared" si="9"/>
        <v>0.17977877096815523</v>
      </c>
      <c r="K57" s="303">
        <f t="shared" si="9"/>
        <v>0.17971408861849619</v>
      </c>
      <c r="L57" s="303">
        <f t="shared" si="9"/>
        <v>0.18235767318840004</v>
      </c>
      <c r="M57" s="303">
        <f t="shared" si="9"/>
        <v>0.18094662258862118</v>
      </c>
      <c r="N57" s="303">
        <f t="shared" si="9"/>
        <v>0.18214829540307567</v>
      </c>
      <c r="O57" s="303">
        <f t="shared" si="9"/>
        <v>0.18230596081530739</v>
      </c>
      <c r="P57" s="303">
        <f t="shared" si="9"/>
        <v>0.18245411440610601</v>
      </c>
      <c r="Q57" s="303">
        <f t="shared" si="9"/>
        <v>0.18199914079338633</v>
      </c>
      <c r="R57" s="303">
        <f t="shared" si="9"/>
        <v>0.18174283058134452</v>
      </c>
      <c r="S57" s="303">
        <f t="shared" si="9"/>
        <v>0.18182087355234497</v>
      </c>
      <c r="T57" s="303">
        <f t="shared" si="9"/>
        <v>0.1816977083366951</v>
      </c>
      <c r="U57" s="303">
        <f t="shared" si="9"/>
        <v>0.1815880198040225</v>
      </c>
      <c r="V57" s="303">
        <f t="shared" si="9"/>
        <v>0.18098038781336659</v>
      </c>
      <c r="W57" s="303">
        <f t="shared" si="9"/>
        <v>0.1805429277584864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0.12862135761775811</v>
      </c>
      <c r="C58" s="304">
        <f t="shared" si="10"/>
        <v>0.13354348932952428</v>
      </c>
      <c r="D58" s="304">
        <f t="shared" si="10"/>
        <v>0.12286024972603736</v>
      </c>
      <c r="E58" s="304">
        <f t="shared" si="10"/>
        <v>0.12334328135289839</v>
      </c>
      <c r="F58" s="304">
        <f t="shared" si="10"/>
        <v>0.12566970937717581</v>
      </c>
      <c r="G58" s="304">
        <f t="shared" si="10"/>
        <v>0.12527091041832072</v>
      </c>
      <c r="H58" s="304">
        <f t="shared" si="10"/>
        <v>0.11156134213619145</v>
      </c>
      <c r="I58" s="304">
        <f t="shared" si="10"/>
        <v>0.10755598184467169</v>
      </c>
      <c r="J58" s="304">
        <f t="shared" si="10"/>
        <v>0.1133019848597431</v>
      </c>
      <c r="K58" s="304">
        <f t="shared" si="10"/>
        <v>0.10723098742925828</v>
      </c>
      <c r="L58" s="304">
        <f t="shared" si="10"/>
        <v>0.11304865451558874</v>
      </c>
      <c r="M58" s="304">
        <f t="shared" si="10"/>
        <v>9.3274643177511524E-2</v>
      </c>
      <c r="N58" s="304">
        <f t="shared" si="10"/>
        <v>0.10599417895366554</v>
      </c>
      <c r="O58" s="304">
        <f t="shared" si="10"/>
        <v>0.11077664034009763</v>
      </c>
      <c r="P58" s="304">
        <f t="shared" si="10"/>
        <v>0.11261248298332918</v>
      </c>
      <c r="Q58" s="304">
        <f t="shared" si="10"/>
        <v>0.10457627264273885</v>
      </c>
      <c r="R58" s="304">
        <f t="shared" si="10"/>
        <v>9.8403203753769777E-2</v>
      </c>
      <c r="S58" s="304">
        <f t="shared" si="10"/>
        <v>0.10092740778704387</v>
      </c>
      <c r="T58" s="304">
        <f t="shared" si="10"/>
        <v>9.3665449224325639E-2</v>
      </c>
      <c r="U58" s="304">
        <f t="shared" si="10"/>
        <v>8.9119530625528243E-2</v>
      </c>
      <c r="V58" s="304">
        <f t="shared" si="10"/>
        <v>8.4871871651015285E-2</v>
      </c>
      <c r="W58" s="304">
        <f t="shared" si="10"/>
        <v>9.7448801269024041E-2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5.5616330716258468E-2</v>
      </c>
      <c r="C59" s="304">
        <f t="shared" si="11"/>
        <v>5.1083503738042393E-2</v>
      </c>
      <c r="D59" s="304">
        <f t="shared" si="11"/>
        <v>6.0601432540914157E-2</v>
      </c>
      <c r="E59" s="304">
        <f t="shared" si="11"/>
        <v>5.867040395407732E-2</v>
      </c>
      <c r="F59" s="304">
        <f t="shared" si="11"/>
        <v>5.6955609026451852E-2</v>
      </c>
      <c r="G59" s="304">
        <f t="shared" si="11"/>
        <v>5.6777340831496194E-2</v>
      </c>
      <c r="H59" s="304">
        <f t="shared" si="11"/>
        <v>6.8420525744656999E-2</v>
      </c>
      <c r="I59" s="304">
        <f t="shared" si="11"/>
        <v>7.2656489441837446E-2</v>
      </c>
      <c r="J59" s="304">
        <f t="shared" si="11"/>
        <v>6.6476786108412095E-2</v>
      </c>
      <c r="K59" s="304">
        <f t="shared" si="11"/>
        <v>7.2483101189237911E-2</v>
      </c>
      <c r="L59" s="304">
        <f t="shared" si="11"/>
        <v>6.9309018672811293E-2</v>
      </c>
      <c r="M59" s="304">
        <f t="shared" si="11"/>
        <v>8.7671979411109657E-2</v>
      </c>
      <c r="N59" s="304">
        <f t="shared" si="11"/>
        <v>7.6154116449410114E-2</v>
      </c>
      <c r="O59" s="304">
        <f t="shared" si="11"/>
        <v>7.1529320475209754E-2</v>
      </c>
      <c r="P59" s="304">
        <f t="shared" si="11"/>
        <v>6.9841631422776815E-2</v>
      </c>
      <c r="Q59" s="304">
        <f t="shared" si="11"/>
        <v>7.7422868150647486E-2</v>
      </c>
      <c r="R59" s="304">
        <f t="shared" si="11"/>
        <v>8.3339626827574773E-2</v>
      </c>
      <c r="S59" s="304">
        <f t="shared" si="11"/>
        <v>8.0893465765301098E-2</v>
      </c>
      <c r="T59" s="304">
        <f t="shared" si="11"/>
        <v>8.8032259112369435E-2</v>
      </c>
      <c r="U59" s="304">
        <f t="shared" si="11"/>
        <v>9.2468489178494248E-2</v>
      </c>
      <c r="V59" s="304">
        <f t="shared" si="11"/>
        <v>9.6108516162351318E-2</v>
      </c>
      <c r="W59" s="304">
        <f t="shared" si="11"/>
        <v>8.3094126489462378E-2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7.8095932254970288E-2</v>
      </c>
      <c r="C60" s="303">
        <f t="shared" si="12"/>
        <v>7.8302252202844355E-2</v>
      </c>
      <c r="D60" s="303">
        <f t="shared" si="12"/>
        <v>7.7781279595576402E-2</v>
      </c>
      <c r="E60" s="303">
        <f t="shared" si="12"/>
        <v>7.729556814712428E-2</v>
      </c>
      <c r="F60" s="303">
        <f t="shared" si="12"/>
        <v>7.7516735569332765E-2</v>
      </c>
      <c r="G60" s="303">
        <f t="shared" si="12"/>
        <v>7.7293418863936939E-2</v>
      </c>
      <c r="H60" s="303">
        <f t="shared" si="12"/>
        <v>7.6162460975142912E-2</v>
      </c>
      <c r="I60" s="303">
        <f t="shared" si="12"/>
        <v>7.6036814294672059E-2</v>
      </c>
      <c r="J60" s="303">
        <f t="shared" si="12"/>
        <v>7.6108130728759826E-2</v>
      </c>
      <c r="K60" s="303">
        <f t="shared" si="12"/>
        <v>7.5850780003489868E-2</v>
      </c>
      <c r="L60" s="303">
        <f t="shared" si="12"/>
        <v>7.7055703867862091E-2</v>
      </c>
      <c r="M60" s="303">
        <f t="shared" si="12"/>
        <v>7.5346800928572294E-2</v>
      </c>
      <c r="N60" s="303">
        <f t="shared" si="12"/>
        <v>7.666012436828093E-2</v>
      </c>
      <c r="O60" s="303">
        <f t="shared" si="12"/>
        <v>7.6872375650098301E-2</v>
      </c>
      <c r="P60" s="303">
        <f t="shared" si="12"/>
        <v>7.710230982994859E-2</v>
      </c>
      <c r="Q60" s="303">
        <f t="shared" si="12"/>
        <v>7.6488303146434747E-2</v>
      </c>
      <c r="R60" s="303">
        <f t="shared" si="12"/>
        <v>7.5966362435591184E-2</v>
      </c>
      <c r="S60" s="303">
        <f t="shared" si="12"/>
        <v>7.6182281038451621E-2</v>
      </c>
      <c r="T60" s="303">
        <f t="shared" si="12"/>
        <v>7.5544229697985882E-2</v>
      </c>
      <c r="U60" s="303">
        <f t="shared" si="12"/>
        <v>7.5083729367080521E-2</v>
      </c>
      <c r="V60" s="303">
        <f t="shared" si="12"/>
        <v>7.4493122786413846E-2</v>
      </c>
      <c r="W60" s="303">
        <f t="shared" si="12"/>
        <v>7.5547333540810613E-2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5.6853717168128655E-2</v>
      </c>
      <c r="C61" s="304">
        <f t="shared" si="13"/>
        <v>5.7516953187891628E-2</v>
      </c>
      <c r="D61" s="304">
        <f t="shared" si="13"/>
        <v>5.6185246783260562E-2</v>
      </c>
      <c r="E61" s="304">
        <f t="shared" si="13"/>
        <v>5.6111260836864116E-2</v>
      </c>
      <c r="F61" s="304">
        <f t="shared" si="13"/>
        <v>5.6360947454820391E-2</v>
      </c>
      <c r="G61" s="304">
        <f t="shared" si="13"/>
        <v>5.625779388126282E-2</v>
      </c>
      <c r="H61" s="304">
        <f t="shared" si="13"/>
        <v>5.4404175528272918E-2</v>
      </c>
      <c r="I61" s="304">
        <f t="shared" si="13"/>
        <v>5.3946540044205529E-2</v>
      </c>
      <c r="J61" s="304">
        <f t="shared" si="13"/>
        <v>5.4517960248708398E-2</v>
      </c>
      <c r="K61" s="304">
        <f t="shared" si="13"/>
        <v>5.3890086236496083E-2</v>
      </c>
      <c r="L61" s="304">
        <f t="shared" si="13"/>
        <v>5.4910503187643102E-2</v>
      </c>
      <c r="M61" s="304">
        <f t="shared" si="13"/>
        <v>5.2352354718008386E-2</v>
      </c>
      <c r="N61" s="304">
        <f t="shared" si="13"/>
        <v>5.4117895943172532E-2</v>
      </c>
      <c r="O61" s="304">
        <f t="shared" si="13"/>
        <v>5.4518535579395191E-2</v>
      </c>
      <c r="P61" s="304">
        <f t="shared" si="13"/>
        <v>5.485434808036762E-2</v>
      </c>
      <c r="Q61" s="304">
        <f t="shared" si="13"/>
        <v>5.3869880549206405E-2</v>
      </c>
      <c r="R61" s="304">
        <f t="shared" si="13"/>
        <v>5.3049947463314082E-2</v>
      </c>
      <c r="S61" s="304">
        <f t="shared" si="13"/>
        <v>5.3393136900764124E-2</v>
      </c>
      <c r="T61" s="304">
        <f t="shared" si="13"/>
        <v>5.2392690693039097E-2</v>
      </c>
      <c r="U61" s="304">
        <f t="shared" si="13"/>
        <v>5.1748269840073434E-2</v>
      </c>
      <c r="V61" s="304">
        <f t="shared" si="13"/>
        <v>5.1112769983370401E-2</v>
      </c>
      <c r="W61" s="304">
        <f t="shared" si="13"/>
        <v>5.2839853511930698E-2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2.1242215086841636E-2</v>
      </c>
      <c r="C62" s="304">
        <f t="shared" si="14"/>
        <v>2.0785299014952723E-2</v>
      </c>
      <c r="D62" s="304">
        <f t="shared" si="14"/>
        <v>2.1596032812315841E-2</v>
      </c>
      <c r="E62" s="304">
        <f t="shared" si="14"/>
        <v>2.1184307310260164E-2</v>
      </c>
      <c r="F62" s="304">
        <f t="shared" si="14"/>
        <v>2.1155788114512374E-2</v>
      </c>
      <c r="G62" s="304">
        <f t="shared" si="14"/>
        <v>2.1035624982674115E-2</v>
      </c>
      <c r="H62" s="304">
        <f t="shared" si="14"/>
        <v>2.1758285446869991E-2</v>
      </c>
      <c r="I62" s="304">
        <f t="shared" si="14"/>
        <v>2.2090274250466529E-2</v>
      </c>
      <c r="J62" s="304">
        <f t="shared" si="14"/>
        <v>2.1590170480051428E-2</v>
      </c>
      <c r="K62" s="304">
        <f t="shared" si="14"/>
        <v>2.1960693766993774E-2</v>
      </c>
      <c r="L62" s="304">
        <f t="shared" si="14"/>
        <v>2.2145200680218982E-2</v>
      </c>
      <c r="M62" s="304">
        <f t="shared" si="14"/>
        <v>2.2994446210563908E-2</v>
      </c>
      <c r="N62" s="304">
        <f t="shared" si="14"/>
        <v>2.254222842510839E-2</v>
      </c>
      <c r="O62" s="304">
        <f t="shared" si="14"/>
        <v>2.235384007070312E-2</v>
      </c>
      <c r="P62" s="304">
        <f t="shared" si="14"/>
        <v>2.2247961749580956E-2</v>
      </c>
      <c r="Q62" s="304">
        <f t="shared" si="14"/>
        <v>2.2618422597228342E-2</v>
      </c>
      <c r="R62" s="304">
        <f t="shared" si="14"/>
        <v>2.2916414972277113E-2</v>
      </c>
      <c r="S62" s="304">
        <f t="shared" si="14"/>
        <v>2.2789144137687487E-2</v>
      </c>
      <c r="T62" s="304">
        <f t="shared" si="14"/>
        <v>2.3151539004946788E-2</v>
      </c>
      <c r="U62" s="304">
        <f t="shared" si="14"/>
        <v>2.333545952700708E-2</v>
      </c>
      <c r="V62" s="304">
        <f t="shared" si="14"/>
        <v>2.3380352803043458E-2</v>
      </c>
      <c r="W62" s="304">
        <f t="shared" si="14"/>
        <v>2.2707480028879928E-2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0.22559716938859181</v>
      </c>
      <c r="C63" s="303">
        <f t="shared" si="15"/>
        <v>0.22607386906232649</v>
      </c>
      <c r="D63" s="303">
        <f t="shared" si="15"/>
        <v>0.22464695787789979</v>
      </c>
      <c r="E63" s="303">
        <f t="shared" si="15"/>
        <v>0.22287390037588861</v>
      </c>
      <c r="F63" s="303">
        <f t="shared" si="15"/>
        <v>0.22362283886158488</v>
      </c>
      <c r="G63" s="303">
        <f t="shared" si="15"/>
        <v>0.22291622602018399</v>
      </c>
      <c r="H63" s="303">
        <f t="shared" si="15"/>
        <v>0.22038596067042673</v>
      </c>
      <c r="I63" s="303">
        <f t="shared" si="15"/>
        <v>0.22066833218756221</v>
      </c>
      <c r="J63" s="303">
        <f t="shared" si="15"/>
        <v>0.2201372705732513</v>
      </c>
      <c r="K63" s="303">
        <f t="shared" si="15"/>
        <v>0.2200580676961178</v>
      </c>
      <c r="L63" s="303">
        <f t="shared" si="15"/>
        <v>0.22329511002661218</v>
      </c>
      <c r="M63" s="303">
        <f t="shared" si="15"/>
        <v>0.22156729296565855</v>
      </c>
      <c r="N63" s="303">
        <f t="shared" si="15"/>
        <v>0.22303872906499048</v>
      </c>
      <c r="O63" s="303">
        <f t="shared" si="15"/>
        <v>0.22323178875343766</v>
      </c>
      <c r="P63" s="303">
        <f t="shared" si="15"/>
        <v>0.22341320131359926</v>
      </c>
      <c r="Q63" s="303">
        <f t="shared" si="15"/>
        <v>0.22285609076741192</v>
      </c>
      <c r="R63" s="303">
        <f t="shared" si="15"/>
        <v>0.222542241528177</v>
      </c>
      <c r="S63" s="303">
        <f t="shared" si="15"/>
        <v>0.22263780434981015</v>
      </c>
      <c r="T63" s="303">
        <f t="shared" si="15"/>
        <v>0.2224869898000349</v>
      </c>
      <c r="U63" s="303">
        <f t="shared" si="15"/>
        <v>0.22235267731104805</v>
      </c>
      <c r="V63" s="303">
        <f t="shared" si="15"/>
        <v>0.22160863813881632</v>
      </c>
      <c r="W63" s="303">
        <f t="shared" si="15"/>
        <v>0.22107297276549354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0.15749553994011206</v>
      </c>
      <c r="C64" s="304">
        <f t="shared" si="16"/>
        <v>0.16352263999533581</v>
      </c>
      <c r="D64" s="304">
        <f t="shared" si="16"/>
        <v>0.1504411221135151</v>
      </c>
      <c r="E64" s="304">
        <f t="shared" si="16"/>
        <v>0.1510325894117123</v>
      </c>
      <c r="F64" s="304">
        <f t="shared" si="16"/>
        <v>0.15388127678837851</v>
      </c>
      <c r="G64" s="304">
        <f t="shared" si="16"/>
        <v>0.15339295153263766</v>
      </c>
      <c r="H64" s="304">
        <f t="shared" si="16"/>
        <v>0.13660572506472424</v>
      </c>
      <c r="I64" s="304">
        <f t="shared" si="16"/>
        <v>0.13170120225878168</v>
      </c>
      <c r="J64" s="304">
        <f t="shared" si="16"/>
        <v>0.1387371243180528</v>
      </c>
      <c r="K64" s="304">
        <f t="shared" si="16"/>
        <v>0.1313032499133775</v>
      </c>
      <c r="L64" s="304">
        <f t="shared" si="16"/>
        <v>0.13842692389663916</v>
      </c>
      <c r="M64" s="304">
        <f t="shared" si="16"/>
        <v>0.11421384878878955</v>
      </c>
      <c r="N64" s="304">
        <f t="shared" si="16"/>
        <v>0.12978879055550877</v>
      </c>
      <c r="O64" s="304">
        <f t="shared" si="16"/>
        <v>0.13564486572256856</v>
      </c>
      <c r="P64" s="304">
        <f t="shared" si="16"/>
        <v>0.1378928363061174</v>
      </c>
      <c r="Q64" s="304">
        <f t="shared" si="16"/>
        <v>0.12805257874621087</v>
      </c>
      <c r="R64" s="304">
        <f t="shared" si="16"/>
        <v>0.12049371888216708</v>
      </c>
      <c r="S64" s="304">
        <f t="shared" si="16"/>
        <v>0.12358458096372714</v>
      </c>
      <c r="T64" s="304">
        <f t="shared" si="16"/>
        <v>0.11469238680529674</v>
      </c>
      <c r="U64" s="304">
        <f t="shared" si="16"/>
        <v>0.10912595586799381</v>
      </c>
      <c r="V64" s="304">
        <f t="shared" si="16"/>
        <v>0.1039247407971616</v>
      </c>
      <c r="W64" s="304">
        <f t="shared" si="16"/>
        <v>0.11932506277839676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6.8101629448479764E-2</v>
      </c>
      <c r="C65" s="304">
        <f t="shared" si="17"/>
        <v>6.2551229066990677E-2</v>
      </c>
      <c r="D65" s="304">
        <f t="shared" si="17"/>
        <v>7.4205835764384678E-2</v>
      </c>
      <c r="E65" s="304">
        <f t="shared" si="17"/>
        <v>7.1841310964176328E-2</v>
      </c>
      <c r="F65" s="304">
        <f t="shared" si="17"/>
        <v>6.9741562073206378E-2</v>
      </c>
      <c r="G65" s="304">
        <f t="shared" si="17"/>
        <v>6.952327448754636E-2</v>
      </c>
      <c r="H65" s="304">
        <f t="shared" si="17"/>
        <v>8.3780235605702483E-2</v>
      </c>
      <c r="I65" s="304">
        <f t="shared" si="17"/>
        <v>8.8967129928780531E-2</v>
      </c>
      <c r="J65" s="304">
        <f t="shared" si="17"/>
        <v>8.140014625519848E-2</v>
      </c>
      <c r="K65" s="304">
        <f t="shared" si="17"/>
        <v>8.8754817782740331E-2</v>
      </c>
      <c r="L65" s="304">
        <f t="shared" si="17"/>
        <v>8.4868186129973017E-2</v>
      </c>
      <c r="M65" s="304">
        <f t="shared" si="17"/>
        <v>0.10735344417686898</v>
      </c>
      <c r="N65" s="304">
        <f t="shared" si="17"/>
        <v>9.3249938509481725E-2</v>
      </c>
      <c r="O65" s="304">
        <f t="shared" si="17"/>
        <v>8.758692303086911E-2</v>
      </c>
      <c r="P65" s="304">
        <f t="shared" si="17"/>
        <v>8.5520365007481849E-2</v>
      </c>
      <c r="Q65" s="304">
        <f t="shared" si="17"/>
        <v>9.4803512021201033E-2</v>
      </c>
      <c r="R65" s="304">
        <f t="shared" si="17"/>
        <v>0.10204852264600996</v>
      </c>
      <c r="S65" s="304">
        <f t="shared" si="17"/>
        <v>9.9053223386082995E-2</v>
      </c>
      <c r="T65" s="304">
        <f t="shared" si="17"/>
        <v>0.10779460299473814</v>
      </c>
      <c r="U65" s="304">
        <f t="shared" si="17"/>
        <v>0.11322672144305423</v>
      </c>
      <c r="V65" s="304">
        <f t="shared" si="17"/>
        <v>0.11768389734165473</v>
      </c>
      <c r="W65" s="304">
        <f t="shared" si="17"/>
        <v>0.10174790998709679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0.20439804116133659</v>
      </c>
      <c r="C66" s="303">
        <f t="shared" si="18"/>
        <v>0.2090409256189196</v>
      </c>
      <c r="D66" s="303">
        <f t="shared" si="18"/>
        <v>0.20202450277102893</v>
      </c>
      <c r="E66" s="303">
        <f t="shared" si="18"/>
        <v>0.21127986141588312</v>
      </c>
      <c r="F66" s="303">
        <f t="shared" si="18"/>
        <v>0.20995312323739512</v>
      </c>
      <c r="G66" s="303">
        <f t="shared" si="18"/>
        <v>0.21309565765643287</v>
      </c>
      <c r="H66" s="303">
        <f t="shared" si="18"/>
        <v>0.21002088911484629</v>
      </c>
      <c r="I66" s="303">
        <f t="shared" si="18"/>
        <v>0.20534545421004052</v>
      </c>
      <c r="J66" s="303">
        <f t="shared" si="18"/>
        <v>0.21274655500778092</v>
      </c>
      <c r="K66" s="303">
        <f t="shared" si="18"/>
        <v>0.20841237671434251</v>
      </c>
      <c r="L66" s="303">
        <f t="shared" si="18"/>
        <v>0.19840604446285889</v>
      </c>
      <c r="M66" s="303">
        <f t="shared" si="18"/>
        <v>0.19264030332144666</v>
      </c>
      <c r="N66" s="303">
        <f t="shared" si="18"/>
        <v>0.19418845053075121</v>
      </c>
      <c r="O66" s="303">
        <f t="shared" si="18"/>
        <v>0.19609127052572903</v>
      </c>
      <c r="P66" s="303">
        <f t="shared" si="18"/>
        <v>0.19681643394004375</v>
      </c>
      <c r="Q66" s="303">
        <f t="shared" si="18"/>
        <v>0.19377137340937481</v>
      </c>
      <c r="R66" s="303">
        <f t="shared" si="18"/>
        <v>0.19110290941988178</v>
      </c>
      <c r="S66" s="303">
        <f t="shared" si="18"/>
        <v>0.19232279861602208</v>
      </c>
      <c r="T66" s="303">
        <f t="shared" si="18"/>
        <v>0.18863212685250372</v>
      </c>
      <c r="U66" s="303">
        <f t="shared" si="18"/>
        <v>0.18700720459121098</v>
      </c>
      <c r="V66" s="303">
        <f t="shared" si="18"/>
        <v>0.18849443036455132</v>
      </c>
      <c r="W66" s="303">
        <f t="shared" si="18"/>
        <v>0.19709495812447453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0.11353130519819582</v>
      </c>
      <c r="C67" s="303">
        <f t="shared" si="19"/>
        <v>0.11108926806621541</v>
      </c>
      <c r="D67" s="303">
        <f t="shared" si="19"/>
        <v>0.11542232211950675</v>
      </c>
      <c r="E67" s="303">
        <f t="shared" si="19"/>
        <v>0.11322181085264181</v>
      </c>
      <c r="F67" s="303">
        <f t="shared" si="19"/>
        <v>0.113069386940954</v>
      </c>
      <c r="G67" s="303">
        <f t="shared" si="19"/>
        <v>0.11242716214761071</v>
      </c>
      <c r="H67" s="303">
        <f t="shared" si="19"/>
        <v>0.11628949879093538</v>
      </c>
      <c r="I67" s="303">
        <f t="shared" si="19"/>
        <v>0.11806384868944707</v>
      </c>
      <c r="J67" s="303">
        <f t="shared" si="19"/>
        <v>0.11539099025365547</v>
      </c>
      <c r="K67" s="303">
        <f t="shared" si="19"/>
        <v>0.11737129184654102</v>
      </c>
      <c r="L67" s="303">
        <f t="shared" si="19"/>
        <v>0.11835740890593958</v>
      </c>
      <c r="M67" s="303">
        <f t="shared" si="19"/>
        <v>0.12289629306183529</v>
      </c>
      <c r="N67" s="303">
        <f t="shared" si="19"/>
        <v>0.12047936642745594</v>
      </c>
      <c r="O67" s="303">
        <f t="shared" si="19"/>
        <v>0.11947250458784391</v>
      </c>
      <c r="P67" s="303">
        <f t="shared" si="19"/>
        <v>0.11890662650309375</v>
      </c>
      <c r="Q67" s="303">
        <f t="shared" si="19"/>
        <v>0.12088659438244599</v>
      </c>
      <c r="R67" s="303">
        <f t="shared" si="19"/>
        <v>0.12247924670896132</v>
      </c>
      <c r="S67" s="303">
        <f t="shared" si="19"/>
        <v>0.12179903403313853</v>
      </c>
      <c r="T67" s="303">
        <f t="shared" si="19"/>
        <v>0.12373589241202583</v>
      </c>
      <c r="U67" s="303">
        <f t="shared" si="19"/>
        <v>0.12471887544072011</v>
      </c>
      <c r="V67" s="303">
        <f t="shared" si="19"/>
        <v>0.12495881238713537</v>
      </c>
      <c r="W67" s="303">
        <f t="shared" si="19"/>
        <v>0.12136257141269771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7.0768653336707926E-2</v>
      </c>
      <c r="C68" s="237">
        <f t="shared" si="20"/>
        <v>6.9246432844952022E-2</v>
      </c>
      <c r="D68" s="237">
        <f t="shared" si="20"/>
        <v>7.194740064983432E-2</v>
      </c>
      <c r="E68" s="237">
        <f t="shared" si="20"/>
        <v>7.0575732996261353E-2</v>
      </c>
      <c r="F68" s="237">
        <f t="shared" si="20"/>
        <v>7.0480721008619462E-2</v>
      </c>
      <c r="G68" s="237">
        <f t="shared" si="20"/>
        <v>7.0080396325616745E-2</v>
      </c>
      <c r="H68" s="237">
        <f t="shared" si="20"/>
        <v>7.2487946934710376E-2</v>
      </c>
      <c r="I68" s="237">
        <f t="shared" si="20"/>
        <v>7.3593970974921916E-2</v>
      </c>
      <c r="J68" s="237">
        <f t="shared" si="20"/>
        <v>7.1927870230898749E-2</v>
      </c>
      <c r="K68" s="237">
        <f t="shared" si="20"/>
        <v>7.3162272290175676E-2</v>
      </c>
      <c r="L68" s="237">
        <f t="shared" si="20"/>
        <v>7.3776958928404329E-2</v>
      </c>
      <c r="M68" s="237">
        <f t="shared" si="20"/>
        <v>7.660622895928533E-2</v>
      </c>
      <c r="N68" s="237">
        <f t="shared" si="20"/>
        <v>7.5099660856064343E-2</v>
      </c>
      <c r="O68" s="237">
        <f t="shared" si="20"/>
        <v>7.4472043157482681E-2</v>
      </c>
      <c r="P68" s="237">
        <f t="shared" si="20"/>
        <v>7.4119308465138437E-2</v>
      </c>
      <c r="Q68" s="237">
        <f t="shared" si="20"/>
        <v>7.5353502507275849E-2</v>
      </c>
      <c r="R68" s="237">
        <f t="shared" si="20"/>
        <v>7.6346267103651291E-2</v>
      </c>
      <c r="S68" s="237">
        <f t="shared" si="20"/>
        <v>7.5922263037402779E-2</v>
      </c>
      <c r="T68" s="237">
        <f t="shared" si="20"/>
        <v>7.7129585184703794E-2</v>
      </c>
      <c r="U68" s="237">
        <f t="shared" si="20"/>
        <v>7.7742318254865286E-2</v>
      </c>
      <c r="V68" s="237">
        <f t="shared" si="20"/>
        <v>7.7891880655772142E-2</v>
      </c>
      <c r="W68" s="237">
        <f t="shared" si="20"/>
        <v>7.5650198237068755E-2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0.55592245702015386</v>
      </c>
      <c r="C72" s="324">
        <f>IF(C$5=0,0,C$5/TRE_fec!C$5)</f>
        <v>0.55468156311181416</v>
      </c>
      <c r="D72" s="324">
        <f>IF(D$5=0,0,D$5/TRE_fec!D$5)</f>
        <v>0.55786842385493374</v>
      </c>
      <c r="E72" s="324">
        <f>IF(E$5=0,0,E$5/TRE_fec!E$5)</f>
        <v>0.55780666134197476</v>
      </c>
      <c r="F72" s="324">
        <f>IF(F$5=0,0,F$5/TRE_fec!F$5)</f>
        <v>0.55792078513954191</v>
      </c>
      <c r="G72" s="324">
        <f>IF(G$5=0,0,G$5/TRE_fec!G$5)</f>
        <v>0.55914718703715327</v>
      </c>
      <c r="H72" s="324">
        <f>IF(H$5=0,0,H$5/TRE_fec!H$5)</f>
        <v>0.56262321284010941</v>
      </c>
      <c r="I72" s="324">
        <f>IF(I$5=0,0,I$5/TRE_fec!I$5)</f>
        <v>0.56316219047208682</v>
      </c>
      <c r="J72" s="324">
        <f>IF(J$5=0,0,J$5/TRE_fec!J$5)</f>
        <v>0.56231522365924769</v>
      </c>
      <c r="K72" s="324">
        <f>IF(K$5=0,0,K$5/TRE_fec!K$5)</f>
        <v>0.56240609539232067</v>
      </c>
      <c r="L72" s="324">
        <f>IF(L$5=0,0,L$5/TRE_fec!L$5)</f>
        <v>0.56068645513087945</v>
      </c>
      <c r="M72" s="324">
        <f>IF(M$5=0,0,M$5/TRE_fec!M$5)</f>
        <v>0.56748310149813075</v>
      </c>
      <c r="N72" s="324">
        <f>IF(N$5=0,0,N$5/TRE_fec!N$5)</f>
        <v>0.56337244071464454</v>
      </c>
      <c r="O72" s="324">
        <f>IF(O$5=0,0,O$5/TRE_fec!O$5)</f>
        <v>0.55986970012844084</v>
      </c>
      <c r="P72" s="324">
        <f>IF(P$5=0,0,P$5/TRE_fec!P$5)</f>
        <v>0.55959564295646669</v>
      </c>
      <c r="Q72" s="324">
        <f>IF(Q$5=0,0,Q$5/TRE_fec!Q$5)</f>
        <v>0.56333758436146475</v>
      </c>
      <c r="R72" s="324">
        <f>IF(R$5=0,0,R$5/TRE_fec!R$5)</f>
        <v>0.56511792539369388</v>
      </c>
      <c r="S72" s="324">
        <f>IF(S$5=0,0,S$5/TRE_fec!S$5)</f>
        <v>0.56452161874708606</v>
      </c>
      <c r="T72" s="324">
        <f>IF(T$5=0,0,T$5/TRE_fec!T$5)</f>
        <v>0.56629572910963444</v>
      </c>
      <c r="U72" s="324">
        <f>IF(U$5=0,0,U$5/TRE_fec!U$5)</f>
        <v>0.56762450257115082</v>
      </c>
      <c r="V72" s="324">
        <f>IF(V$5=0,0,V$5/TRE_fec!V$5)</f>
        <v>0.56940039595486802</v>
      </c>
      <c r="W72" s="324">
        <f>IF(W$5=0,0,W$5/TRE_fec!W$5)</f>
        <v>0.56653587353335</v>
      </c>
      <c r="DA72" s="95"/>
    </row>
    <row r="73" spans="1:105" ht="12" customHeight="1" x14ac:dyDescent="0.25">
      <c r="A73" s="55" t="s">
        <v>92</v>
      </c>
      <c r="B73" s="336">
        <f>IF(B$6=0,0,B$6/TRE_fec!B$6)</f>
        <v>0.49056022441907832</v>
      </c>
      <c r="C73" s="336">
        <f>IF(C$6=0,0,C$6/TRE_fec!C$6)</f>
        <v>0.49056022441907837</v>
      </c>
      <c r="D73" s="336">
        <f>IF(D$6=0,0,D$6/TRE_fec!D$6)</f>
        <v>0.49056022441907837</v>
      </c>
      <c r="E73" s="336">
        <f>IF(E$6=0,0,E$6/TRE_fec!E$6)</f>
        <v>0.49056022441907848</v>
      </c>
      <c r="F73" s="336">
        <f>IF(F$6=0,0,F$6/TRE_fec!F$6)</f>
        <v>0.49056022441907821</v>
      </c>
      <c r="G73" s="336">
        <f>IF(G$6=0,0,G$6/TRE_fec!G$6)</f>
        <v>0.49056022441907837</v>
      </c>
      <c r="H73" s="336">
        <f>IF(H$6=0,0,H$6/TRE_fec!H$6)</f>
        <v>0.49056022441907826</v>
      </c>
      <c r="I73" s="336">
        <f>IF(I$6=0,0,I$6/TRE_fec!I$6)</f>
        <v>0.49056022441907848</v>
      </c>
      <c r="J73" s="336">
        <f>IF(J$6=0,0,J$6/TRE_fec!J$6)</f>
        <v>0.49056022441907815</v>
      </c>
      <c r="K73" s="336">
        <f>IF(K$6=0,0,K$6/TRE_fec!K$6)</f>
        <v>0.49056022441907843</v>
      </c>
      <c r="L73" s="336">
        <f>IF(L$6=0,0,L$6/TRE_fec!L$6)</f>
        <v>0.49056022441907815</v>
      </c>
      <c r="M73" s="336">
        <f>IF(M$6=0,0,M$6/TRE_fec!M$6)</f>
        <v>0.49056022441907848</v>
      </c>
      <c r="N73" s="336">
        <f>IF(N$6=0,0,N$6/TRE_fec!N$6)</f>
        <v>0.49056022441907848</v>
      </c>
      <c r="O73" s="336">
        <f>IF(O$6=0,0,O$6/TRE_fec!O$6)</f>
        <v>0.49056022441907804</v>
      </c>
      <c r="P73" s="336">
        <f>IF(P$6=0,0,P$6/TRE_fec!P$6)</f>
        <v>0.49056022441907826</v>
      </c>
      <c r="Q73" s="336">
        <f>IF(Q$6=0,0,Q$6/TRE_fec!Q$6)</f>
        <v>0.49056022441907826</v>
      </c>
      <c r="R73" s="336">
        <f>IF(R$6=0,0,R$6/TRE_fec!R$6)</f>
        <v>0.49056022441907837</v>
      </c>
      <c r="S73" s="336">
        <f>IF(S$6=0,0,S$6/TRE_fec!S$6)</f>
        <v>0.49056022441907821</v>
      </c>
      <c r="T73" s="336">
        <f>IF(T$6=0,0,T$6/TRE_fec!T$6)</f>
        <v>0.49056022441907826</v>
      </c>
      <c r="U73" s="336">
        <f>IF(U$6=0,0,U$6/TRE_fec!U$6)</f>
        <v>0.49056022441907854</v>
      </c>
      <c r="V73" s="336">
        <f>IF(V$6=0,0,V$6/TRE_fec!V$6)</f>
        <v>0.49056022441907815</v>
      </c>
      <c r="W73" s="336">
        <f>IF(W$6=0,0,W$6/TRE_fec!W$6)</f>
        <v>0.49056022441907826</v>
      </c>
      <c r="DA73" s="67"/>
    </row>
    <row r="74" spans="1:105" ht="12" customHeight="1" x14ac:dyDescent="0.25">
      <c r="A74" s="202" t="s">
        <v>93</v>
      </c>
      <c r="B74" s="337">
        <f>IF(B$7=0,0,B$7/TRE_fec!B$7)</f>
        <v>0.1272031578170138</v>
      </c>
      <c r="C74" s="337">
        <f>IF(C$7=0,0,C$7/TRE_fec!C$7)</f>
        <v>0.1272031578170138</v>
      </c>
      <c r="D74" s="337">
        <f>IF(D$7=0,0,D$7/TRE_fec!D$7)</f>
        <v>0.1272031578170138</v>
      </c>
      <c r="E74" s="337">
        <f>IF(E$7=0,0,E$7/TRE_fec!E$7)</f>
        <v>0.1272031578170138</v>
      </c>
      <c r="F74" s="337">
        <f>IF(F$7=0,0,F$7/TRE_fec!F$7)</f>
        <v>0.1272031578170138</v>
      </c>
      <c r="G74" s="337">
        <f>IF(G$7=0,0,G$7/TRE_fec!G$7)</f>
        <v>0.12720315781701377</v>
      </c>
      <c r="H74" s="337">
        <f>IF(H$7=0,0,H$7/TRE_fec!H$7)</f>
        <v>0.12720315781701383</v>
      </c>
      <c r="I74" s="337">
        <f>IF(I$7=0,0,I$7/TRE_fec!I$7)</f>
        <v>0.12720315781701383</v>
      </c>
      <c r="J74" s="337">
        <f>IF(J$7=0,0,J$7/TRE_fec!J$7)</f>
        <v>0.1272031578170138</v>
      </c>
      <c r="K74" s="337">
        <f>IF(K$7=0,0,K$7/TRE_fec!K$7)</f>
        <v>0.1272031578170138</v>
      </c>
      <c r="L74" s="337">
        <f>IF(L$7=0,0,L$7/TRE_fec!L$7)</f>
        <v>0.1272031578170138</v>
      </c>
      <c r="M74" s="337">
        <f>IF(M$7=0,0,M$7/TRE_fec!M$7)</f>
        <v>0.12720315781701377</v>
      </c>
      <c r="N74" s="337">
        <f>IF(N$7=0,0,N$7/TRE_fec!N$7)</f>
        <v>0.12720315781701383</v>
      </c>
      <c r="O74" s="337">
        <f>IF(O$7=0,0,O$7/TRE_fec!O$7)</f>
        <v>0.12720315781701383</v>
      </c>
      <c r="P74" s="337">
        <f>IF(P$7=0,0,P$7/TRE_fec!P$7)</f>
        <v>0.1272031578170138</v>
      </c>
      <c r="Q74" s="337">
        <f>IF(Q$7=0,0,Q$7/TRE_fec!Q$7)</f>
        <v>0.1272031578170138</v>
      </c>
      <c r="R74" s="337">
        <f>IF(R$7=0,0,R$7/TRE_fec!R$7)</f>
        <v>0.12720315781701383</v>
      </c>
      <c r="S74" s="337">
        <f>IF(S$7=0,0,S$7/TRE_fec!S$7)</f>
        <v>0.12720315781701377</v>
      </c>
      <c r="T74" s="337">
        <f>IF(T$7=0,0,T$7/TRE_fec!T$7)</f>
        <v>0.1272031578170138</v>
      </c>
      <c r="U74" s="337">
        <f>IF(U$7=0,0,U$7/TRE_fec!U$7)</f>
        <v>0.12720315781701377</v>
      </c>
      <c r="V74" s="337">
        <f>IF(V$7=0,0,V$7/TRE_fec!V$7)</f>
        <v>0.12720315781701383</v>
      </c>
      <c r="W74" s="337">
        <f>IF(W$7=0,0,W$7/TRE_fec!W$7)</f>
        <v>0.12720315781701375</v>
      </c>
      <c r="DA74" s="174"/>
    </row>
    <row r="75" spans="1:105" ht="12" customHeight="1" x14ac:dyDescent="0.25">
      <c r="A75" s="202" t="s">
        <v>94</v>
      </c>
      <c r="B75" s="337">
        <f>IF(B$8=0,0,B$8/TRE_fec!B$8)</f>
        <v>0.68751689695427631</v>
      </c>
      <c r="C75" s="337">
        <f>IF(C$8=0,0,C$8/TRE_fec!C$8)</f>
        <v>0.6875168969542762</v>
      </c>
      <c r="D75" s="337">
        <f>IF(D$8=0,0,D$8/TRE_fec!D$8)</f>
        <v>0.6875168969542762</v>
      </c>
      <c r="E75" s="337">
        <f>IF(E$8=0,0,E$8/TRE_fec!E$8)</f>
        <v>0.68751689695427642</v>
      </c>
      <c r="F75" s="337">
        <f>IF(F$8=0,0,F$8/TRE_fec!F$8)</f>
        <v>0.68751689695427631</v>
      </c>
      <c r="G75" s="337">
        <f>IF(G$8=0,0,G$8/TRE_fec!G$8)</f>
        <v>0.6875168969542762</v>
      </c>
      <c r="H75" s="337">
        <f>IF(H$8=0,0,H$8/TRE_fec!H$8)</f>
        <v>0.68751689695427642</v>
      </c>
      <c r="I75" s="337">
        <f>IF(I$8=0,0,I$8/TRE_fec!I$8)</f>
        <v>0.6875168969542762</v>
      </c>
      <c r="J75" s="337">
        <f>IF(J$8=0,0,J$8/TRE_fec!J$8)</f>
        <v>0.68751689695427642</v>
      </c>
      <c r="K75" s="337">
        <f>IF(K$8=0,0,K$8/TRE_fec!K$8)</f>
        <v>0.68751689695427642</v>
      </c>
      <c r="L75" s="337">
        <f>IF(L$8=0,0,L$8/TRE_fec!L$8)</f>
        <v>0.68751689695427642</v>
      </c>
      <c r="M75" s="337">
        <f>IF(M$8=0,0,M$8/TRE_fec!M$8)</f>
        <v>0.68751689695427609</v>
      </c>
      <c r="N75" s="337">
        <f>IF(N$8=0,0,N$8/TRE_fec!N$8)</f>
        <v>0.68751689695427609</v>
      </c>
      <c r="O75" s="337">
        <f>IF(O$8=0,0,O$8/TRE_fec!O$8)</f>
        <v>0.6875168969542762</v>
      </c>
      <c r="P75" s="337">
        <f>IF(P$8=0,0,P$8/TRE_fec!P$8)</f>
        <v>0.68751689695427631</v>
      </c>
      <c r="Q75" s="337">
        <f>IF(Q$8=0,0,Q$8/TRE_fec!Q$8)</f>
        <v>0.68751689695427642</v>
      </c>
      <c r="R75" s="337">
        <f>IF(R$8=0,0,R$8/TRE_fec!R$8)</f>
        <v>0.68751689695427654</v>
      </c>
      <c r="S75" s="337">
        <f>IF(S$8=0,0,S$8/TRE_fec!S$8)</f>
        <v>0.68751689695427631</v>
      </c>
      <c r="T75" s="337">
        <f>IF(T$8=0,0,T$8/TRE_fec!T$8)</f>
        <v>0.6875168969542762</v>
      </c>
      <c r="U75" s="337">
        <f>IF(U$8=0,0,U$8/TRE_fec!U$8)</f>
        <v>0.68751689695427631</v>
      </c>
      <c r="V75" s="337">
        <f>IF(V$8=0,0,V$8/TRE_fec!V$8)</f>
        <v>0.68751689695427654</v>
      </c>
      <c r="W75" s="337">
        <f>IF(W$8=0,0,W$8/TRE_fec!W$8)</f>
        <v>0.68751689695427642</v>
      </c>
      <c r="DA75" s="174"/>
    </row>
    <row r="76" spans="1:105" ht="12" customHeight="1" x14ac:dyDescent="0.25">
      <c r="A76" s="202" t="s">
        <v>95</v>
      </c>
      <c r="B76" s="337">
        <f>IF(B$9=0,0,B$9/TRE_fec!B$9)</f>
        <v>0.48608220103173688</v>
      </c>
      <c r="C76" s="337">
        <f>IF(C$9=0,0,C$9/TRE_fec!C$9)</f>
        <v>0.48608220103173649</v>
      </c>
      <c r="D76" s="337">
        <f>IF(D$9=0,0,D$9/TRE_fec!D$9)</f>
        <v>0.48608220103173649</v>
      </c>
      <c r="E76" s="337">
        <f>IF(E$9=0,0,E$9/TRE_fec!E$9)</f>
        <v>0.48608220103173655</v>
      </c>
      <c r="F76" s="337">
        <f>IF(F$9=0,0,F$9/TRE_fec!F$9)</f>
        <v>0.48608220103173672</v>
      </c>
      <c r="G76" s="337">
        <f>IF(G$9=0,0,G$9/TRE_fec!G$9)</f>
        <v>0.48608220103173666</v>
      </c>
      <c r="H76" s="337">
        <f>IF(H$9=0,0,H$9/TRE_fec!H$9)</f>
        <v>0.4860822010317366</v>
      </c>
      <c r="I76" s="337">
        <f>IF(I$9=0,0,I$9/TRE_fec!I$9)</f>
        <v>0.48608220103173666</v>
      </c>
      <c r="J76" s="337">
        <f>IF(J$9=0,0,J$9/TRE_fec!J$9)</f>
        <v>0.48608220103173649</v>
      </c>
      <c r="K76" s="337">
        <f>IF(K$9=0,0,K$9/TRE_fec!K$9)</f>
        <v>0.48608220103173677</v>
      </c>
      <c r="L76" s="337">
        <f>IF(L$9=0,0,L$9/TRE_fec!L$9)</f>
        <v>0.48608220103173655</v>
      </c>
      <c r="M76" s="337">
        <f>IF(M$9=0,0,M$9/TRE_fec!M$9)</f>
        <v>0.48608220103173644</v>
      </c>
      <c r="N76" s="337">
        <f>IF(N$9=0,0,N$9/TRE_fec!N$9)</f>
        <v>0.48608220103173655</v>
      </c>
      <c r="O76" s="337">
        <f>IF(O$9=0,0,O$9/TRE_fec!O$9)</f>
        <v>0.48608220103173666</v>
      </c>
      <c r="P76" s="337">
        <f>IF(P$9=0,0,P$9/TRE_fec!P$9)</f>
        <v>0.48608220103173672</v>
      </c>
      <c r="Q76" s="337">
        <f>IF(Q$9=0,0,Q$9/TRE_fec!Q$9)</f>
        <v>0.48608220103173649</v>
      </c>
      <c r="R76" s="337">
        <f>IF(R$9=0,0,R$9/TRE_fec!R$9)</f>
        <v>0.48608220103173683</v>
      </c>
      <c r="S76" s="337">
        <f>IF(S$9=0,0,S$9/TRE_fec!S$9)</f>
        <v>0.48608220103173644</v>
      </c>
      <c r="T76" s="337">
        <f>IF(T$9=0,0,T$9/TRE_fec!T$9)</f>
        <v>0.48608220103173655</v>
      </c>
      <c r="U76" s="337">
        <f>IF(U$9=0,0,U$9/TRE_fec!U$9)</f>
        <v>0.48608220103173666</v>
      </c>
      <c r="V76" s="337">
        <f>IF(V$9=0,0,V$9/TRE_fec!V$9)</f>
        <v>0.48608220103173649</v>
      </c>
      <c r="W76" s="337">
        <f>IF(W$9=0,0,W$9/TRE_fec!W$9)</f>
        <v>0.48608220103173655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0.72198123030997863</v>
      </c>
      <c r="C77" s="338">
        <f>IF(C$10=0,0,C$10/TRE_fec!C$10)</f>
        <v>0.71772489701868802</v>
      </c>
      <c r="D77" s="338">
        <f>IF(D$10=0,0,D$10/TRE_fec!D$10)</f>
        <v>0.72682782905018473</v>
      </c>
      <c r="E77" s="338">
        <f>IF(E$10=0,0,E$10/TRE_fec!E$10)</f>
        <v>0.72541091270714564</v>
      </c>
      <c r="F77" s="338">
        <f>IF(F$10=0,0,F$10/TRE_fec!F$10)</f>
        <v>0.72285410247560045</v>
      </c>
      <c r="G77" s="338">
        <f>IF(G$10=0,0,G$10/TRE_fec!G$10)</f>
        <v>0.72435839780413358</v>
      </c>
      <c r="H77" s="338">
        <f>IF(H$10=0,0,H$10/TRE_fec!H$10)</f>
        <v>0.73388560194525843</v>
      </c>
      <c r="I77" s="338">
        <f>IF(I$10=0,0,I$10/TRE_fec!I$10)</f>
        <v>0.73762067623947936</v>
      </c>
      <c r="J77" s="338">
        <f>IF(J$10=0,0,J$10/TRE_fec!J$10)</f>
        <v>0.73250603760506539</v>
      </c>
      <c r="K77" s="338">
        <f>IF(K$10=0,0,K$10/TRE_fec!K$10)</f>
        <v>0.73882610707875229</v>
      </c>
      <c r="L77" s="338">
        <f>IF(L$10=0,0,L$10/TRE_fec!L$10)</f>
        <v>0.73532191557960647</v>
      </c>
      <c r="M77" s="338">
        <f>IF(M$10=0,0,M$10/TRE_fec!M$10)</f>
        <v>0.75391402037528055</v>
      </c>
      <c r="N77" s="338">
        <f>IF(N$10=0,0,N$10/TRE_fec!N$10)</f>
        <v>0.74313009850414125</v>
      </c>
      <c r="O77" s="338">
        <f>IF(O$10=0,0,O$10/TRE_fec!O$10)</f>
        <v>0.73457367583228683</v>
      </c>
      <c r="P77" s="338">
        <f>IF(P$10=0,0,P$10/TRE_fec!P$10)</f>
        <v>0.73232939115886586</v>
      </c>
      <c r="Q77" s="338">
        <f>IF(Q$10=0,0,Q$10/TRE_fec!Q$10)</f>
        <v>0.74380788926526298</v>
      </c>
      <c r="R77" s="338">
        <f>IF(R$10=0,0,R$10/TRE_fec!R$10)</f>
        <v>0.74947385521366316</v>
      </c>
      <c r="S77" s="338">
        <f>IF(S$10=0,0,S$10/TRE_fec!S$10)</f>
        <v>0.74744812115430648</v>
      </c>
      <c r="T77" s="338">
        <f>IF(T$10=0,0,T$10/TRE_fec!T$10)</f>
        <v>0.75375582468494284</v>
      </c>
      <c r="U77" s="338">
        <f>IF(U$10=0,0,U$10/TRE_fec!U$10)</f>
        <v>0.75787012393944286</v>
      </c>
      <c r="V77" s="338">
        <f>IF(V$10=0,0,V$10/TRE_fec!V$10)</f>
        <v>0.761339282668405</v>
      </c>
      <c r="W77" s="338">
        <f>IF(W$10=0,0,W$10/TRE_fec!W$10)</f>
        <v>0.74973623527938271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0.55534830606038676</v>
      </c>
      <c r="C78" s="351">
        <f>IF(C$16=0,0,C$16/TRE_fec!C$16)</f>
        <v>0.55275944947722555</v>
      </c>
      <c r="D78" s="351">
        <f>IF(D$16=0,0,D$16/TRE_fec!D$16)</f>
        <v>0.5594500869950163</v>
      </c>
      <c r="E78" s="351">
        <f>IF(E$16=0,0,E$16/TRE_fec!E$16)</f>
        <v>0.55838030391065985</v>
      </c>
      <c r="F78" s="351">
        <f>IF(F$16=0,0,F$16/TRE_fec!F$16)</f>
        <v>0.55659197716063702</v>
      </c>
      <c r="G78" s="351">
        <f>IF(G$16=0,0,G$16/TRE_fec!G$16)</f>
        <v>0.55743918769619105</v>
      </c>
      <c r="H78" s="351">
        <f>IF(H$16=0,0,H$16/TRE_fec!H$16)</f>
        <v>0.56465858494587651</v>
      </c>
      <c r="I78" s="351">
        <f>IF(I$16=0,0,I$16/TRE_fec!I$16)</f>
        <v>0.56744629236068156</v>
      </c>
      <c r="J78" s="351">
        <f>IF(J$16=0,0,J$16/TRE_fec!J$16)</f>
        <v>0.56306655939514583</v>
      </c>
      <c r="K78" s="351">
        <f>IF(K$16=0,0,K$16/TRE_fec!K$16)</f>
        <v>0.5676137446110463</v>
      </c>
      <c r="L78" s="351">
        <f>IF(L$16=0,0,L$16/TRE_fec!L$16)</f>
        <v>0.56567000354452168</v>
      </c>
      <c r="M78" s="351">
        <f>IF(M$16=0,0,M$16/TRE_fec!M$16)</f>
        <v>0.58008775329217122</v>
      </c>
      <c r="N78" s="351">
        <f>IF(N$16=0,0,N$16/TRE_fec!N$16)</f>
        <v>0.57193176027738735</v>
      </c>
      <c r="O78" s="351">
        <f>IF(O$16=0,0,O$16/TRE_fec!O$16)</f>
        <v>0.56531526316457481</v>
      </c>
      <c r="P78" s="351">
        <f>IF(P$16=0,0,P$16/TRE_fec!P$16)</f>
        <v>0.56453603092266913</v>
      </c>
      <c r="Q78" s="351">
        <f>IF(Q$16=0,0,Q$16/TRE_fec!Q$16)</f>
        <v>0.57211127526638295</v>
      </c>
      <c r="R78" s="351">
        <f>IF(R$16=0,0,R$16/TRE_fec!R$16)</f>
        <v>0.57638463551470986</v>
      </c>
      <c r="S78" s="351">
        <f>IF(S$16=0,0,S$16/TRE_fec!S$16)</f>
        <v>0.57479433553083481</v>
      </c>
      <c r="T78" s="351">
        <f>IF(T$16=0,0,T$16/TRE_fec!T$16)</f>
        <v>0.57954837503100409</v>
      </c>
      <c r="U78" s="351">
        <f>IF(U$16=0,0,U$16/TRE_fec!U$16)</f>
        <v>0.58266788392270841</v>
      </c>
      <c r="V78" s="351">
        <f>IF(V$16=0,0,V$16/TRE_fec!V$16)</f>
        <v>0.58541145650267867</v>
      </c>
      <c r="W78" s="351">
        <f>IF(W$16=0,0,W$16/TRE_fec!W$16)</f>
        <v>0.57662582800830742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0.47552429884609115</v>
      </c>
      <c r="C79" s="351">
        <f>IF(C$24=0,0,C$24/TRE_fec!C$24)</f>
        <v>0.47488551082938474</v>
      </c>
      <c r="D79" s="351">
        <f>IF(D$24=0,0,D$24/TRE_fec!D$24)</f>
        <v>0.4760764527049447</v>
      </c>
      <c r="E79" s="351">
        <f>IF(E$24=0,0,E$24/TRE_fec!E$24)</f>
        <v>0.47572620689737605</v>
      </c>
      <c r="F79" s="351">
        <f>IF(F$24=0,0,F$24/TRE_fec!F$24)</f>
        <v>0.47561388019875889</v>
      </c>
      <c r="G79" s="351">
        <f>IF(G$24=0,0,G$24/TRE_fec!G$24)</f>
        <v>0.47553907055513234</v>
      </c>
      <c r="H79" s="351">
        <f>IF(H$24=0,0,H$24/TRE_fec!H$24)</f>
        <v>0.47686368681819796</v>
      </c>
      <c r="I79" s="351">
        <f>IF(I$24=0,0,I$24/TRE_fec!I$24)</f>
        <v>0.47733916455057362</v>
      </c>
      <c r="J79" s="351">
        <f>IF(J$24=0,0,J$24/TRE_fec!J$24)</f>
        <v>0.47666692671826505</v>
      </c>
      <c r="K79" s="351">
        <f>IF(K$24=0,0,K$24/TRE_fec!K$24)</f>
        <v>0.47724122287912429</v>
      </c>
      <c r="L79" s="351">
        <f>IF(L$24=0,0,L$24/TRE_fec!L$24)</f>
        <v>0.47703158566606824</v>
      </c>
      <c r="M79" s="351">
        <f>IF(M$24=0,0,M$24/TRE_fec!M$24)</f>
        <v>0.47878575092463815</v>
      </c>
      <c r="N79" s="351">
        <f>IF(N$24=0,0,N$24/TRE_fec!N$24)</f>
        <v>0.47768700762060873</v>
      </c>
      <c r="O79" s="351">
        <f>IF(O$24=0,0,O$24/TRE_fec!O$24)</f>
        <v>0.47736580654664112</v>
      </c>
      <c r="P79" s="351">
        <f>IF(P$24=0,0,P$24/TRE_fec!P$24)</f>
        <v>0.47714548710626187</v>
      </c>
      <c r="Q79" s="351">
        <f>IF(Q$24=0,0,Q$24/TRE_fec!Q$24)</f>
        <v>0.47785027661952695</v>
      </c>
      <c r="R79" s="351">
        <f>IF(R$24=0,0,R$24/TRE_fec!R$24)</f>
        <v>0.47843800855551732</v>
      </c>
      <c r="S79" s="351">
        <f>IF(S$24=0,0,S$24/TRE_fec!S$24)</f>
        <v>0.47818854249235287</v>
      </c>
      <c r="T79" s="351">
        <f>IF(T$24=0,0,T$24/TRE_fec!T$24)</f>
        <v>0.47891265582978015</v>
      </c>
      <c r="U79" s="351">
        <f>IF(U$24=0,0,U$24/TRE_fec!U$24)</f>
        <v>0.47934172164020694</v>
      </c>
      <c r="V79" s="351">
        <f>IF(V$24=0,0,V$24/TRE_fec!V$24)</f>
        <v>0.47964613379774057</v>
      </c>
      <c r="W79" s="351">
        <f>IF(W$24=0,0,W$24/TRE_fec!W$24)</f>
        <v>0.47833007411554818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0.47601283376604603</v>
      </c>
      <c r="C80" s="351">
        <f>IF(C$27=0,0,C$27/TRE_fec!C$27)</f>
        <v>0.47379381383762176</v>
      </c>
      <c r="D80" s="351">
        <f>IF(D$27=0,0,D$27/TRE_fec!D$27)</f>
        <v>0.47952864599572836</v>
      </c>
      <c r="E80" s="351">
        <f>IF(E$27=0,0,E$27/TRE_fec!E$27)</f>
        <v>0.47861168906627988</v>
      </c>
      <c r="F80" s="351">
        <f>IF(F$27=0,0,F$27/TRE_fec!F$27)</f>
        <v>0.47707883756626024</v>
      </c>
      <c r="G80" s="351">
        <f>IF(G$27=0,0,G$27/TRE_fec!G$27)</f>
        <v>0.4778050180253065</v>
      </c>
      <c r="H80" s="351">
        <f>IF(H$27=0,0,H$27/TRE_fec!H$27)</f>
        <v>0.48399307281075127</v>
      </c>
      <c r="I80" s="351">
        <f>IF(I$27=0,0,I$27/TRE_fec!I$27)</f>
        <v>0.48638253630915568</v>
      </c>
      <c r="J80" s="351">
        <f>IF(J$27=0,0,J$27/TRE_fec!J$27)</f>
        <v>0.4826284794815538</v>
      </c>
      <c r="K80" s="351">
        <f>IF(K$27=0,0,K$27/TRE_fec!K$27)</f>
        <v>0.48652606680946797</v>
      </c>
      <c r="L80" s="351">
        <f>IF(L$27=0,0,L$27/TRE_fec!L$27)</f>
        <v>0.48486000303816135</v>
      </c>
      <c r="M80" s="351">
        <f>IF(M$27=0,0,M$27/TRE_fec!M$27)</f>
        <v>0.49721807425043263</v>
      </c>
      <c r="N80" s="351">
        <f>IF(N$27=0,0,N$27/TRE_fec!N$27)</f>
        <v>0.49022722309490346</v>
      </c>
      <c r="O80" s="351">
        <f>IF(O$27=0,0,O$27/TRE_fec!O$27)</f>
        <v>0.48455593985534967</v>
      </c>
      <c r="P80" s="351">
        <f>IF(P$27=0,0,P$27/TRE_fec!P$27)</f>
        <v>0.4838880265051449</v>
      </c>
      <c r="Q80" s="351">
        <f>IF(Q$27=0,0,Q$27/TRE_fec!Q$27)</f>
        <v>0.49038109308547106</v>
      </c>
      <c r="R80" s="351">
        <f>IF(R$27=0,0,R$27/TRE_fec!R$27)</f>
        <v>0.49404397329832278</v>
      </c>
      <c r="S80" s="351">
        <f>IF(S$27=0,0,S$27/TRE_fec!S$27)</f>
        <v>0.49268085902642955</v>
      </c>
      <c r="T80" s="351">
        <f>IF(T$27=0,0,T$27/TRE_fec!T$27)</f>
        <v>0.49675575002657485</v>
      </c>
      <c r="U80" s="351">
        <f>IF(U$27=0,0,U$27/TRE_fec!U$27)</f>
        <v>0.49942961479089276</v>
      </c>
      <c r="V80" s="351">
        <f>IF(V$27=0,0,V$27/TRE_fec!V$27)</f>
        <v>0.50178124843086747</v>
      </c>
      <c r="W80" s="351">
        <f>IF(W$27=0,0,W$27/TRE_fec!W$27)</f>
        <v>0.49425070972140661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0.70767922052326571</v>
      </c>
      <c r="C81" s="351">
        <f>IF(C$35=0,0,C$35/TRE_fec!C$35)</f>
        <v>0.7043707037367577</v>
      </c>
      <c r="D81" s="351">
        <f>IF(D$35=0,0,D$35/TRE_fec!D$35)</f>
        <v>0.70883719039236348</v>
      </c>
      <c r="E81" s="351">
        <f>IF(E$35=0,0,E$35/TRE_fec!E$35)</f>
        <v>0.70269168885338984</v>
      </c>
      <c r="F81" s="351">
        <f>IF(F$35=0,0,F$35/TRE_fec!F$35)</f>
        <v>0.71190173215825536</v>
      </c>
      <c r="G81" s="351">
        <f>IF(G$35=0,0,G$35/TRE_fec!G$35)</f>
        <v>0.7146766480488117</v>
      </c>
      <c r="H81" s="351">
        <f>IF(H$35=0,0,H$35/TRE_fec!H$35)</f>
        <v>0.71545683607883559</v>
      </c>
      <c r="I81" s="351">
        <f>IF(I$35=0,0,I$35/TRE_fec!I$35)</f>
        <v>0.7139586204649645</v>
      </c>
      <c r="J81" s="351">
        <f>IF(J$35=0,0,J$35/TRE_fec!J$35)</f>
        <v>0.71598386074130727</v>
      </c>
      <c r="K81" s="351">
        <f>IF(K$35=0,0,K$35/TRE_fec!K$35)</f>
        <v>0.70422632342155966</v>
      </c>
      <c r="L81" s="351">
        <f>IF(L$35=0,0,L$35/TRE_fec!L$35)</f>
        <v>0.70971182742932359</v>
      </c>
      <c r="M81" s="351">
        <f>IF(M$35=0,0,M$35/TRE_fec!M$35)</f>
        <v>0.71432580965872383</v>
      </c>
      <c r="N81" s="351">
        <f>IF(N$35=0,0,N$35/TRE_fec!N$35)</f>
        <v>0.7115111800867554</v>
      </c>
      <c r="O81" s="351">
        <f>IF(O$35=0,0,O$35/TRE_fec!O$35)</f>
        <v>0.70638456230631119</v>
      </c>
      <c r="P81" s="351">
        <f>IF(P$35=0,0,P$35/TRE_fec!P$35)</f>
        <v>0.70696833583464858</v>
      </c>
      <c r="Q81" s="351">
        <f>IF(Q$35=0,0,Q$35/TRE_fec!Q$35)</f>
        <v>0.71061068602722566</v>
      </c>
      <c r="R81" s="351">
        <f>IF(R$35=0,0,R$35/TRE_fec!R$35)</f>
        <v>0.71108648145941711</v>
      </c>
      <c r="S81" s="351">
        <f>IF(S$35=0,0,S$35/TRE_fec!S$35)</f>
        <v>0.71121400742734886</v>
      </c>
      <c r="T81" s="351">
        <f>IF(T$35=0,0,T$35/TRE_fec!T$35)</f>
        <v>0.71089518428292564</v>
      </c>
      <c r="U81" s="351">
        <f>IF(U$35=0,0,U$35/TRE_fec!U$35)</f>
        <v>0.71133890743119232</v>
      </c>
      <c r="V81" s="351">
        <f>IF(V$35=0,0,V$35/TRE_fec!V$35)</f>
        <v>0.7136208549977997</v>
      </c>
      <c r="W81" s="351">
        <f>IF(W$35=0,0,W$35/TRE_fec!W$35)</f>
        <v>0.71494028046783176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0.63496936516006186</v>
      </c>
      <c r="C82" s="351">
        <f>IF(C$46=0,0,C$46/TRE_fec!C$46)</f>
        <v>0.63496936516006131</v>
      </c>
      <c r="D82" s="351">
        <f>IF(D$46=0,0,D$46/TRE_fec!D$46)</f>
        <v>0.63496936516006153</v>
      </c>
      <c r="E82" s="351">
        <f>IF(E$46=0,0,E$46/TRE_fec!E$46)</f>
        <v>0.63496936516006186</v>
      </c>
      <c r="F82" s="351">
        <f>IF(F$46=0,0,F$46/TRE_fec!F$46)</f>
        <v>0.63496936516006164</v>
      </c>
      <c r="G82" s="351">
        <f>IF(G$46=0,0,G$46/TRE_fec!G$46)</f>
        <v>0.63496936516006197</v>
      </c>
      <c r="H82" s="351">
        <f>IF(H$46=0,0,H$46/TRE_fec!H$46)</f>
        <v>0.63496936516006186</v>
      </c>
      <c r="I82" s="351">
        <f>IF(I$46=0,0,I$46/TRE_fec!I$46)</f>
        <v>0.63496936516006142</v>
      </c>
      <c r="J82" s="351">
        <f>IF(J$46=0,0,J$46/TRE_fec!J$46)</f>
        <v>0.63496936516006164</v>
      </c>
      <c r="K82" s="351">
        <f>IF(K$46=0,0,K$46/TRE_fec!K$46)</f>
        <v>0.63496936516006164</v>
      </c>
      <c r="L82" s="351">
        <f>IF(L$46=0,0,L$46/TRE_fec!L$46)</f>
        <v>0.63496936516006164</v>
      </c>
      <c r="M82" s="351">
        <f>IF(M$46=0,0,M$46/TRE_fec!M$46)</f>
        <v>0.63496936516006164</v>
      </c>
      <c r="N82" s="351">
        <f>IF(N$46=0,0,N$46/TRE_fec!N$46)</f>
        <v>0.63496936516006164</v>
      </c>
      <c r="O82" s="351">
        <f>IF(O$46=0,0,O$46/TRE_fec!O$46)</f>
        <v>0.63496936516006153</v>
      </c>
      <c r="P82" s="351">
        <f>IF(P$46=0,0,P$46/TRE_fec!P$46)</f>
        <v>0.63496936516006142</v>
      </c>
      <c r="Q82" s="351">
        <f>IF(Q$46=0,0,Q$46/TRE_fec!Q$46)</f>
        <v>0.63496936516006153</v>
      </c>
      <c r="R82" s="351">
        <f>IF(R$46=0,0,R$46/TRE_fec!R$46)</f>
        <v>0.63496936516006164</v>
      </c>
      <c r="S82" s="351">
        <f>IF(S$46=0,0,S$46/TRE_fec!S$46)</f>
        <v>0.63496936516006186</v>
      </c>
      <c r="T82" s="351">
        <f>IF(T$46=0,0,T$46/TRE_fec!T$46)</f>
        <v>0.63496936516006175</v>
      </c>
      <c r="U82" s="351">
        <f>IF(U$46=0,0,U$46/TRE_fec!U$46)</f>
        <v>0.63496936516006153</v>
      </c>
      <c r="V82" s="351">
        <f>IF(V$46=0,0,V$46/TRE_fec!V$46)</f>
        <v>0.63496936516006131</v>
      </c>
      <c r="W82" s="351">
        <f>IF(W$46=0,0,W$46/TRE_fec!W$46)</f>
        <v>0.63496936516006142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0.58450677251425109</v>
      </c>
      <c r="C83" s="339">
        <f>IF(C$47=0,0,C$47/TRE_fec!C$47)</f>
        <v>0.58450677251425109</v>
      </c>
      <c r="D83" s="339">
        <f>IF(D$47=0,0,D$47/TRE_fec!D$47)</f>
        <v>0.5845067725142512</v>
      </c>
      <c r="E83" s="339">
        <f>IF(E$47=0,0,E$47/TRE_fec!E$47)</f>
        <v>0.58450677251425109</v>
      </c>
      <c r="F83" s="339">
        <f>IF(F$47=0,0,F$47/TRE_fec!F$47)</f>
        <v>0.5845067725142512</v>
      </c>
      <c r="G83" s="339">
        <f>IF(G$47=0,0,G$47/TRE_fec!G$47)</f>
        <v>0.58450677251425143</v>
      </c>
      <c r="H83" s="339">
        <f>IF(H$47=0,0,H$47/TRE_fec!H$47)</f>
        <v>0.5845067725142512</v>
      </c>
      <c r="I83" s="339">
        <f>IF(I$47=0,0,I$47/TRE_fec!I$47)</f>
        <v>0.5845067725142512</v>
      </c>
      <c r="J83" s="339">
        <f>IF(J$47=0,0,J$47/TRE_fec!J$47)</f>
        <v>0.5845067725142512</v>
      </c>
      <c r="K83" s="339">
        <f>IF(K$47=0,0,K$47/TRE_fec!K$47)</f>
        <v>0.5845067725142512</v>
      </c>
      <c r="L83" s="339">
        <f>IF(L$47=0,0,L$47/TRE_fec!L$47)</f>
        <v>0.5845067725142512</v>
      </c>
      <c r="M83" s="339">
        <f>IF(M$47=0,0,M$47/TRE_fec!M$47)</f>
        <v>0.58450677251425109</v>
      </c>
      <c r="N83" s="339">
        <f>IF(N$47=0,0,N$47/TRE_fec!N$47)</f>
        <v>0.5845067725142512</v>
      </c>
      <c r="O83" s="339">
        <f>IF(O$47=0,0,O$47/TRE_fec!O$47)</f>
        <v>0.5845067725142512</v>
      </c>
      <c r="P83" s="339">
        <f>IF(P$47=0,0,P$47/TRE_fec!P$47)</f>
        <v>0.58450677251425132</v>
      </c>
      <c r="Q83" s="339">
        <f>IF(Q$47=0,0,Q$47/TRE_fec!Q$47)</f>
        <v>0.58450677251425132</v>
      </c>
      <c r="R83" s="339">
        <f>IF(R$47=0,0,R$47/TRE_fec!R$47)</f>
        <v>0.5845067725142512</v>
      </c>
      <c r="S83" s="339">
        <f>IF(S$47=0,0,S$47/TRE_fec!S$47)</f>
        <v>0.58450677251425109</v>
      </c>
      <c r="T83" s="339">
        <f>IF(T$47=0,0,T$47/TRE_fec!T$47)</f>
        <v>0.5845067725142512</v>
      </c>
      <c r="U83" s="339">
        <f>IF(U$47=0,0,U$47/TRE_fec!U$47)</f>
        <v>0.58450677251425132</v>
      </c>
      <c r="V83" s="339">
        <f>IF(V$47=0,0,V$47/TRE_fec!V$47)</f>
        <v>0.58450677251425132</v>
      </c>
      <c r="W83" s="339">
        <f>IF(W$47=0,0,W$47/TRE_fec!W$47)</f>
        <v>0.5845067725142512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NL: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186.77397491801159</v>
      </c>
      <c r="C5" s="225">
        <v>198.84414023877</v>
      </c>
      <c r="D5" s="225">
        <v>188.90771039884211</v>
      </c>
      <c r="E5" s="225">
        <v>185.31031535821711</v>
      </c>
      <c r="F5" s="225">
        <v>175.8940711182328</v>
      </c>
      <c r="G5" s="225">
        <v>159.96436163829051</v>
      </c>
      <c r="H5" s="225">
        <v>137.10517235821621</v>
      </c>
      <c r="I5" s="225">
        <v>135.1865523588182</v>
      </c>
      <c r="J5" s="225">
        <v>163.83830651921721</v>
      </c>
      <c r="K5" s="225">
        <v>165.06770147811</v>
      </c>
      <c r="L5" s="225">
        <v>168.5696007585058</v>
      </c>
      <c r="M5" s="225">
        <v>103.8070360790143</v>
      </c>
      <c r="N5" s="225">
        <v>111.22906607812079</v>
      </c>
      <c r="O5" s="225">
        <v>128.4707527190794</v>
      </c>
      <c r="P5" s="225">
        <v>131.72827607890579</v>
      </c>
      <c r="Q5" s="225">
        <v>123.4586509180829</v>
      </c>
      <c r="R5" s="225">
        <v>117.0226540787861</v>
      </c>
      <c r="S5" s="225">
        <v>119.307398038543</v>
      </c>
      <c r="T5" s="225">
        <v>129.04718579900549</v>
      </c>
      <c r="U5" s="225">
        <v>117.69975323926801</v>
      </c>
      <c r="V5" s="225">
        <v>102.1324881593426</v>
      </c>
      <c r="W5" s="225">
        <v>115.2047681984336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6.6838051115807451</v>
      </c>
      <c r="C10" s="262">
        <v>7.2012210085399477</v>
      </c>
      <c r="D10" s="262">
        <v>6.718263721588384</v>
      </c>
      <c r="E10" s="262">
        <v>6.547298978804946</v>
      </c>
      <c r="F10" s="262">
        <v>6.39701441264374</v>
      </c>
      <c r="G10" s="262">
        <v>5.840199890519834</v>
      </c>
      <c r="H10" s="262">
        <v>4.8787911300358946</v>
      </c>
      <c r="I10" s="262">
        <v>4.7270106880360112</v>
      </c>
      <c r="J10" s="262">
        <v>5.8377821759801627</v>
      </c>
      <c r="K10" s="262">
        <v>5.574782111264974</v>
      </c>
      <c r="L10" s="262">
        <v>5.8489140597502587</v>
      </c>
      <c r="M10" s="262">
        <v>3.441527058589505</v>
      </c>
      <c r="N10" s="262">
        <v>3.7966335255093879</v>
      </c>
      <c r="O10" s="262">
        <v>4.4210350544813481</v>
      </c>
      <c r="P10" s="262">
        <v>4.6087945148281717</v>
      </c>
      <c r="Q10" s="262">
        <v>4.178219432903016</v>
      </c>
      <c r="R10" s="262">
        <v>3.8855805310698539</v>
      </c>
      <c r="S10" s="262">
        <v>3.991673227348596</v>
      </c>
      <c r="T10" s="262">
        <v>4.2081688131911239</v>
      </c>
      <c r="U10" s="262">
        <v>3.7805535458838708</v>
      </c>
      <c r="V10" s="262">
        <v>3.265713580965699</v>
      </c>
      <c r="W10" s="262">
        <v>3.8813332209479849</v>
      </c>
      <c r="DA10" s="68" t="s">
        <v>2491</v>
      </c>
    </row>
    <row r="11" spans="1:105" ht="12" customHeight="1" x14ac:dyDescent="0.25">
      <c r="A11" s="37" t="s">
        <v>160</v>
      </c>
      <c r="B11" s="228">
        <v>0.6706596987129182</v>
      </c>
      <c r="C11" s="228">
        <v>0.67553817371985259</v>
      </c>
      <c r="D11" s="228">
        <v>0.52578930685556047</v>
      </c>
      <c r="E11" s="228">
        <v>0.54257052576072606</v>
      </c>
      <c r="F11" s="228">
        <v>0.67249864570666285</v>
      </c>
      <c r="G11" s="228">
        <v>0.40678413284448822</v>
      </c>
      <c r="H11" s="228">
        <v>0.53413114362014791</v>
      </c>
      <c r="I11" s="228">
        <v>0.52588409161799987</v>
      </c>
      <c r="J11" s="228">
        <v>0.68050432020148222</v>
      </c>
      <c r="K11" s="228">
        <v>0.53982348493584709</v>
      </c>
      <c r="L11" s="228">
        <v>0.38870297932290881</v>
      </c>
      <c r="M11" s="228">
        <v>0</v>
      </c>
      <c r="N11" s="228">
        <v>0</v>
      </c>
      <c r="O11" s="228">
        <v>0.6449134908814983</v>
      </c>
      <c r="P11" s="228">
        <v>0.63889059452152996</v>
      </c>
      <c r="Q11" s="228">
        <v>0.114286633388651</v>
      </c>
      <c r="R11" s="228">
        <v>7.1911372289844955E-2</v>
      </c>
      <c r="S11" s="228">
        <v>5.3108628583804302E-2</v>
      </c>
      <c r="T11" s="228">
        <v>8.7918415795567043E-2</v>
      </c>
      <c r="U11" s="228">
        <v>7.871117045860232E-2</v>
      </c>
      <c r="V11" s="228">
        <v>7.9008774410974814E-2</v>
      </c>
      <c r="W11" s="228">
        <v>6.8096103307238753E-2</v>
      </c>
      <c r="DA11" s="69" t="s">
        <v>2492</v>
      </c>
    </row>
    <row r="12" spans="1:105" ht="12" customHeight="1" x14ac:dyDescent="0.25">
      <c r="A12" s="37" t="s">
        <v>162</v>
      </c>
      <c r="B12" s="228">
        <v>6.0131454128678268</v>
      </c>
      <c r="C12" s="228">
        <v>6.5256828348200946</v>
      </c>
      <c r="D12" s="228">
        <v>6.1924744147328239</v>
      </c>
      <c r="E12" s="228">
        <v>6.00472845304422</v>
      </c>
      <c r="F12" s="228">
        <v>5.7245157669370776</v>
      </c>
      <c r="G12" s="228">
        <v>5.4334157576753457</v>
      </c>
      <c r="H12" s="228">
        <v>4.3446599864157456</v>
      </c>
      <c r="I12" s="228">
        <v>4.2011265964180113</v>
      </c>
      <c r="J12" s="228">
        <v>5.1572778557786796</v>
      </c>
      <c r="K12" s="228">
        <v>5.0349586263291268</v>
      </c>
      <c r="L12" s="228">
        <v>5.4602110804273503</v>
      </c>
      <c r="M12" s="228">
        <v>3.441527058589505</v>
      </c>
      <c r="N12" s="228">
        <v>3.7966335255093879</v>
      </c>
      <c r="O12" s="228">
        <v>3.7761215635998502</v>
      </c>
      <c r="P12" s="228">
        <v>3.969903920306642</v>
      </c>
      <c r="Q12" s="228">
        <v>4.0639327995143653</v>
      </c>
      <c r="R12" s="228">
        <v>3.8136691587800091</v>
      </c>
      <c r="S12" s="228">
        <v>3.938564598764791</v>
      </c>
      <c r="T12" s="228">
        <v>4.1202503973955569</v>
      </c>
      <c r="U12" s="228">
        <v>3.7018423754252678</v>
      </c>
      <c r="V12" s="228">
        <v>3.1867048065547241</v>
      </c>
      <c r="W12" s="228">
        <v>3.813237117640746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44.025781042809157</v>
      </c>
      <c r="C16" s="263">
        <f t="shared" si="0"/>
        <v>47.018430378568638</v>
      </c>
      <c r="D16" s="263">
        <f t="shared" si="0"/>
        <v>43.907880334256767</v>
      </c>
      <c r="E16" s="263">
        <f t="shared" si="0"/>
        <v>42.80939467012135</v>
      </c>
      <c r="F16" s="263">
        <f t="shared" si="0"/>
        <v>41.822636681397299</v>
      </c>
      <c r="G16" s="263">
        <f t="shared" si="0"/>
        <v>38.221458348625951</v>
      </c>
      <c r="H16" s="263">
        <f t="shared" si="0"/>
        <v>32.017206237636437</v>
      </c>
      <c r="I16" s="263">
        <f t="shared" si="0"/>
        <v>31.038677865922789</v>
      </c>
      <c r="J16" s="263">
        <f t="shared" si="0"/>
        <v>38.628363269095168</v>
      </c>
      <c r="K16" s="263">
        <f t="shared" si="0"/>
        <v>36.958672998671801</v>
      </c>
      <c r="L16" s="263">
        <f t="shared" si="0"/>
        <v>38.294051643963563</v>
      </c>
      <c r="M16" s="263">
        <f t="shared" si="0"/>
        <v>22.30619389826532</v>
      </c>
      <c r="N16" s="263">
        <f t="shared" si="0"/>
        <v>24.607809887560851</v>
      </c>
      <c r="O16" s="263">
        <f t="shared" si="0"/>
        <v>29.035056231797931</v>
      </c>
      <c r="P16" s="263">
        <f t="shared" si="0"/>
        <v>29.87181629981222</v>
      </c>
      <c r="Q16" s="263">
        <f t="shared" si="0"/>
        <v>27.268347056870081</v>
      </c>
      <c r="R16" s="263">
        <f t="shared" si="0"/>
        <v>25.34996785869118</v>
      </c>
      <c r="S16" s="263">
        <f t="shared" si="0"/>
        <v>26.053409317458861</v>
      </c>
      <c r="T16" s="263">
        <f t="shared" si="0"/>
        <v>27.494754884787032</v>
      </c>
      <c r="U16" s="263">
        <f t="shared" si="0"/>
        <v>24.70219188730562</v>
      </c>
      <c r="V16" s="263">
        <f t="shared" si="0"/>
        <v>21.305075683893499</v>
      </c>
      <c r="W16" s="263">
        <f t="shared" si="0"/>
        <v>25.304819046772799</v>
      </c>
      <c r="DA16" s="70"/>
    </row>
    <row r="17" spans="1:105" ht="12" customHeight="1" x14ac:dyDescent="0.25">
      <c r="A17" s="60" t="s">
        <v>2406</v>
      </c>
      <c r="B17" s="331">
        <v>44.025781042809157</v>
      </c>
      <c r="C17" s="331">
        <v>47.018430378568638</v>
      </c>
      <c r="D17" s="331">
        <v>43.907880334256767</v>
      </c>
      <c r="E17" s="331">
        <v>42.80939467012135</v>
      </c>
      <c r="F17" s="331">
        <v>41.822636681397299</v>
      </c>
      <c r="G17" s="331">
        <v>38.221458348625951</v>
      </c>
      <c r="H17" s="331">
        <v>32.017206237636437</v>
      </c>
      <c r="I17" s="331">
        <v>31.038677865922789</v>
      </c>
      <c r="J17" s="331">
        <v>38.628363269095168</v>
      </c>
      <c r="K17" s="331">
        <v>36.958672998671801</v>
      </c>
      <c r="L17" s="331">
        <v>38.294051643963563</v>
      </c>
      <c r="M17" s="331">
        <v>22.30619389826532</v>
      </c>
      <c r="N17" s="331">
        <v>24.607809887560851</v>
      </c>
      <c r="O17" s="331">
        <v>29.035056231797931</v>
      </c>
      <c r="P17" s="331">
        <v>29.87181629981222</v>
      </c>
      <c r="Q17" s="331">
        <v>27.268347056870081</v>
      </c>
      <c r="R17" s="331">
        <v>25.34996785869118</v>
      </c>
      <c r="S17" s="331">
        <v>26.053409317458861</v>
      </c>
      <c r="T17" s="331">
        <v>27.494754884787032</v>
      </c>
      <c r="U17" s="331">
        <v>24.70219188730562</v>
      </c>
      <c r="V17" s="331">
        <v>21.305075683893499</v>
      </c>
      <c r="W17" s="331">
        <v>25.304819046772799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1.58768696219788</v>
      </c>
      <c r="C19" s="232">
        <v>0.80835519261986144</v>
      </c>
      <c r="D19" s="232">
        <v>0.78571627782202536</v>
      </c>
      <c r="E19" s="232">
        <v>0.81138802634994078</v>
      </c>
      <c r="F19" s="232">
        <v>0.80395415661691938</v>
      </c>
      <c r="G19" s="232">
        <v>0.80998279945905394</v>
      </c>
      <c r="H19" s="232">
        <v>0.79631936217649024</v>
      </c>
      <c r="I19" s="232">
        <v>0.7836372139158202</v>
      </c>
      <c r="J19" s="232">
        <v>1.6062115296193751</v>
      </c>
      <c r="K19" s="232">
        <v>1.592634709570115</v>
      </c>
      <c r="L19" s="232">
        <v>0.77173305983855089</v>
      </c>
      <c r="M19" s="232">
        <v>0</v>
      </c>
      <c r="N19" s="232">
        <v>0</v>
      </c>
      <c r="O19" s="232">
        <v>0.765593807438262</v>
      </c>
      <c r="P19" s="232">
        <v>0</v>
      </c>
      <c r="Q19" s="232">
        <v>0.35228194430519</v>
      </c>
      <c r="R19" s="232">
        <v>0.29867409661718819</v>
      </c>
      <c r="S19" s="232">
        <v>0.33211701703374419</v>
      </c>
      <c r="T19" s="232">
        <v>0.38386975883138558</v>
      </c>
      <c r="U19" s="232">
        <v>0.33730157870770128</v>
      </c>
      <c r="V19" s="232">
        <v>0.22923083226773969</v>
      </c>
      <c r="W19" s="232">
        <v>0.26553074420306721</v>
      </c>
      <c r="DA19" s="71" t="s">
        <v>2499</v>
      </c>
    </row>
    <row r="20" spans="1:105" ht="12" customHeight="1" x14ac:dyDescent="0.25">
      <c r="A20" s="59" t="s">
        <v>160</v>
      </c>
      <c r="B20" s="232">
        <v>4.2582808617114187</v>
      </c>
      <c r="C20" s="232">
        <v>4.334913448921089</v>
      </c>
      <c r="D20" s="232">
        <v>3.3748560177069131</v>
      </c>
      <c r="E20" s="232">
        <v>3.4803482503822849</v>
      </c>
      <c r="F20" s="232">
        <v>4.3121691881863544</v>
      </c>
      <c r="G20" s="232">
        <v>2.6058003022129528</v>
      </c>
      <c r="H20" s="232">
        <v>3.418069674874971</v>
      </c>
      <c r="I20" s="232">
        <v>3.3658998509176059</v>
      </c>
      <c r="J20" s="232">
        <v>4.3156345068044732</v>
      </c>
      <c r="K20" s="232">
        <v>3.4246034475534768</v>
      </c>
      <c r="L20" s="232">
        <v>2.493631617041661</v>
      </c>
      <c r="M20" s="232">
        <v>0</v>
      </c>
      <c r="N20" s="232">
        <v>0</v>
      </c>
      <c r="O20" s="232">
        <v>4.1237758743751796</v>
      </c>
      <c r="P20" s="232">
        <v>4.1409575570839907</v>
      </c>
      <c r="Q20" s="232">
        <v>0.73623382284818439</v>
      </c>
      <c r="R20" s="232">
        <v>0.46363031152278211</v>
      </c>
      <c r="S20" s="232">
        <v>0.34221803280878832</v>
      </c>
      <c r="T20" s="232">
        <v>0.56640932835632618</v>
      </c>
      <c r="U20" s="232">
        <v>0.50727731032224566</v>
      </c>
      <c r="V20" s="232">
        <v>0.50989672857666768</v>
      </c>
      <c r="W20" s="232">
        <v>0.43930213303743881</v>
      </c>
      <c r="DA20" s="71" t="s">
        <v>2500</v>
      </c>
    </row>
    <row r="21" spans="1:105" ht="12" customHeight="1" x14ac:dyDescent="0.25">
      <c r="A21" s="59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38.179813218899859</v>
      </c>
      <c r="C22" s="232">
        <v>41.875161737027689</v>
      </c>
      <c r="D22" s="232">
        <v>39.747308038727837</v>
      </c>
      <c r="E22" s="232">
        <v>38.517658393389127</v>
      </c>
      <c r="F22" s="232">
        <v>36.706513336594028</v>
      </c>
      <c r="G22" s="232">
        <v>34.805675246953953</v>
      </c>
      <c r="H22" s="232">
        <v>27.802817200584979</v>
      </c>
      <c r="I22" s="232">
        <v>26.889140801089361</v>
      </c>
      <c r="J22" s="232">
        <v>32.706517232671317</v>
      </c>
      <c r="K22" s="232">
        <v>31.941434841548212</v>
      </c>
      <c r="L22" s="232">
        <v>35.028686967083352</v>
      </c>
      <c r="M22" s="232">
        <v>22.30619389826532</v>
      </c>
      <c r="N22" s="232">
        <v>24.607809887560851</v>
      </c>
      <c r="O22" s="232">
        <v>24.145686549984489</v>
      </c>
      <c r="P22" s="232">
        <v>25.73085874272823</v>
      </c>
      <c r="Q22" s="232">
        <v>26.179831289716699</v>
      </c>
      <c r="R22" s="232">
        <v>24.587663450551201</v>
      </c>
      <c r="S22" s="232">
        <v>25.379074267616328</v>
      </c>
      <c r="T22" s="232">
        <v>26.544475797599311</v>
      </c>
      <c r="U22" s="232">
        <v>23.85761299827568</v>
      </c>
      <c r="V22" s="232">
        <v>20.56594812304909</v>
      </c>
      <c r="W22" s="232">
        <v>24.59998616953229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21.927689274397981</v>
      </c>
      <c r="C24" s="263">
        <f t="shared" si="1"/>
        <v>22.913273840980828</v>
      </c>
      <c r="D24" s="263">
        <f t="shared" si="1"/>
        <v>22.825269169405011</v>
      </c>
      <c r="E24" s="263">
        <f t="shared" si="1"/>
        <v>22.104166840573249</v>
      </c>
      <c r="F24" s="263">
        <f t="shared" si="1"/>
        <v>21.144816590777339</v>
      </c>
      <c r="G24" s="263">
        <f t="shared" si="1"/>
        <v>19.555032721238931</v>
      </c>
      <c r="H24" s="263">
        <f t="shared" si="1"/>
        <v>17.566855175911311</v>
      </c>
      <c r="I24" s="263">
        <f t="shared" si="1"/>
        <v>17.50540356300743</v>
      </c>
      <c r="J24" s="263">
        <f t="shared" si="1"/>
        <v>20.828722116505421</v>
      </c>
      <c r="K24" s="263">
        <f t="shared" si="1"/>
        <v>20.933818544836289</v>
      </c>
      <c r="L24" s="263">
        <f t="shared" si="1"/>
        <v>21.213597433130399</v>
      </c>
      <c r="M24" s="263">
        <f t="shared" si="1"/>
        <v>14.606457069719969</v>
      </c>
      <c r="N24" s="263">
        <f t="shared" si="1"/>
        <v>14.658132418551331</v>
      </c>
      <c r="O24" s="263">
        <f t="shared" si="1"/>
        <v>15.896799044626359</v>
      </c>
      <c r="P24" s="263">
        <f t="shared" si="1"/>
        <v>16.267941995839688</v>
      </c>
      <c r="Q24" s="263">
        <f t="shared" si="1"/>
        <v>16.224733376658339</v>
      </c>
      <c r="R24" s="263">
        <f t="shared" si="1"/>
        <v>15.82986391137328</v>
      </c>
      <c r="S24" s="263">
        <f t="shared" si="1"/>
        <v>15.98759501706831</v>
      </c>
      <c r="T24" s="263">
        <f t="shared" si="1"/>
        <v>17.796158294772951</v>
      </c>
      <c r="U24" s="263">
        <f t="shared" si="1"/>
        <v>16.598585025820078</v>
      </c>
      <c r="V24" s="263">
        <f t="shared" si="1"/>
        <v>14.838589718154029</v>
      </c>
      <c r="W24" s="263">
        <f t="shared" si="1"/>
        <v>15.90062176679622</v>
      </c>
      <c r="DA24" s="70"/>
    </row>
    <row r="25" spans="1:105" ht="12" customHeight="1" x14ac:dyDescent="0.25">
      <c r="A25" s="60" t="s">
        <v>2416</v>
      </c>
      <c r="B25" s="264">
        <v>21.927689274397981</v>
      </c>
      <c r="C25" s="264">
        <v>22.913273840980828</v>
      </c>
      <c r="D25" s="264">
        <v>22.825269169405011</v>
      </c>
      <c r="E25" s="264">
        <v>22.104166840573249</v>
      </c>
      <c r="F25" s="264">
        <v>21.144816590777339</v>
      </c>
      <c r="G25" s="264">
        <v>19.555032721238931</v>
      </c>
      <c r="H25" s="264">
        <v>17.566855175911311</v>
      </c>
      <c r="I25" s="264">
        <v>17.50540356300743</v>
      </c>
      <c r="J25" s="264">
        <v>20.828722116505421</v>
      </c>
      <c r="K25" s="264">
        <v>20.933818544836289</v>
      </c>
      <c r="L25" s="264">
        <v>21.213597433130399</v>
      </c>
      <c r="M25" s="264">
        <v>14.606457069719969</v>
      </c>
      <c r="N25" s="264">
        <v>14.658132418551331</v>
      </c>
      <c r="O25" s="264">
        <v>15.896799044626359</v>
      </c>
      <c r="P25" s="264">
        <v>16.267941995839688</v>
      </c>
      <c r="Q25" s="264">
        <v>16.224733376658339</v>
      </c>
      <c r="R25" s="264">
        <v>15.82986391137328</v>
      </c>
      <c r="S25" s="264">
        <v>15.98759501706831</v>
      </c>
      <c r="T25" s="264">
        <v>17.796158294772951</v>
      </c>
      <c r="U25" s="264">
        <v>16.598585025820078</v>
      </c>
      <c r="V25" s="264">
        <v>14.838589718154029</v>
      </c>
      <c r="W25" s="264">
        <v>15.90062176679622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62.893972918298807</v>
      </c>
      <c r="C27" s="263">
        <f t="shared" si="2"/>
        <v>67.169186255098055</v>
      </c>
      <c r="D27" s="263">
        <f t="shared" si="2"/>
        <v>62.725543334652507</v>
      </c>
      <c r="E27" s="263">
        <f t="shared" si="2"/>
        <v>61.15627810017336</v>
      </c>
      <c r="F27" s="263">
        <f t="shared" si="2"/>
        <v>59.746623830567579</v>
      </c>
      <c r="G27" s="263">
        <f t="shared" si="2"/>
        <v>54.602083355179943</v>
      </c>
      <c r="H27" s="263">
        <f t="shared" si="2"/>
        <v>45.738866053766358</v>
      </c>
      <c r="I27" s="263">
        <f t="shared" si="2"/>
        <v>44.340968379889688</v>
      </c>
      <c r="J27" s="263">
        <f t="shared" si="2"/>
        <v>55.183376098707392</v>
      </c>
      <c r="K27" s="263">
        <f t="shared" si="2"/>
        <v>52.798104283816869</v>
      </c>
      <c r="L27" s="263">
        <f t="shared" si="2"/>
        <v>54.705788062805077</v>
      </c>
      <c r="M27" s="263">
        <f t="shared" si="2"/>
        <v>31.865991283236159</v>
      </c>
      <c r="N27" s="263">
        <f t="shared" si="2"/>
        <v>35.154014125086917</v>
      </c>
      <c r="O27" s="263">
        <f t="shared" si="2"/>
        <v>41.478651759711333</v>
      </c>
      <c r="P27" s="263">
        <f t="shared" si="2"/>
        <v>42.674023285446047</v>
      </c>
      <c r="Q27" s="263">
        <f t="shared" si="2"/>
        <v>38.954781509814417</v>
      </c>
      <c r="R27" s="263">
        <f t="shared" si="2"/>
        <v>36.214239798130237</v>
      </c>
      <c r="S27" s="263">
        <f t="shared" si="2"/>
        <v>37.219156167798381</v>
      </c>
      <c r="T27" s="263">
        <f t="shared" si="2"/>
        <v>39.278221263981493</v>
      </c>
      <c r="U27" s="263">
        <f t="shared" si="2"/>
        <v>35.288845553293768</v>
      </c>
      <c r="V27" s="263">
        <f t="shared" si="2"/>
        <v>30.435822405562149</v>
      </c>
      <c r="W27" s="263">
        <f t="shared" si="2"/>
        <v>36.149741495389698</v>
      </c>
      <c r="DA27" s="70"/>
    </row>
    <row r="28" spans="1:105" ht="12" customHeight="1" x14ac:dyDescent="0.25">
      <c r="A28" s="60" t="s">
        <v>2421</v>
      </c>
      <c r="B28" s="331">
        <v>62.893972918298807</v>
      </c>
      <c r="C28" s="331">
        <v>67.169186255098055</v>
      </c>
      <c r="D28" s="331">
        <v>62.725543334652507</v>
      </c>
      <c r="E28" s="331">
        <v>61.15627810017336</v>
      </c>
      <c r="F28" s="331">
        <v>59.746623830567579</v>
      </c>
      <c r="G28" s="331">
        <v>54.602083355179943</v>
      </c>
      <c r="H28" s="331">
        <v>45.738866053766358</v>
      </c>
      <c r="I28" s="331">
        <v>44.340968379889688</v>
      </c>
      <c r="J28" s="331">
        <v>55.183376098707392</v>
      </c>
      <c r="K28" s="331">
        <v>52.798104283816869</v>
      </c>
      <c r="L28" s="331">
        <v>54.705788062805077</v>
      </c>
      <c r="M28" s="331">
        <v>31.865991283236159</v>
      </c>
      <c r="N28" s="331">
        <v>35.154014125086917</v>
      </c>
      <c r="O28" s="331">
        <v>41.478651759711333</v>
      </c>
      <c r="P28" s="331">
        <v>42.674023285446047</v>
      </c>
      <c r="Q28" s="331">
        <v>38.954781509814417</v>
      </c>
      <c r="R28" s="331">
        <v>36.214239798130237</v>
      </c>
      <c r="S28" s="331">
        <v>37.219156167798381</v>
      </c>
      <c r="T28" s="331">
        <v>39.278221263981493</v>
      </c>
      <c r="U28" s="331">
        <v>35.288845553293768</v>
      </c>
      <c r="V28" s="331">
        <v>30.435822405562149</v>
      </c>
      <c r="W28" s="331">
        <v>36.149741495389698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2.268124231711258</v>
      </c>
      <c r="C30" s="232">
        <v>1.1547931323140881</v>
      </c>
      <c r="D30" s="232">
        <v>1.122451825460036</v>
      </c>
      <c r="E30" s="232">
        <v>1.159125751928487</v>
      </c>
      <c r="F30" s="232">
        <v>1.1485059380241709</v>
      </c>
      <c r="G30" s="232">
        <v>1.157118284941506</v>
      </c>
      <c r="H30" s="232">
        <v>1.1375990888235581</v>
      </c>
      <c r="I30" s="232">
        <v>1.1194817341654579</v>
      </c>
      <c r="J30" s="232">
        <v>2.2945878994562512</v>
      </c>
      <c r="K30" s="232">
        <v>2.2751924422430232</v>
      </c>
      <c r="L30" s="232">
        <v>1.1024757997693591</v>
      </c>
      <c r="M30" s="232">
        <v>0</v>
      </c>
      <c r="N30" s="232">
        <v>0</v>
      </c>
      <c r="O30" s="232">
        <v>1.0937054391975169</v>
      </c>
      <c r="P30" s="232">
        <v>0</v>
      </c>
      <c r="Q30" s="232">
        <v>0.503259920435986</v>
      </c>
      <c r="R30" s="232">
        <v>0.42667728088169748</v>
      </c>
      <c r="S30" s="232">
        <v>0.47445288147677761</v>
      </c>
      <c r="T30" s="232">
        <v>0.54838536975912255</v>
      </c>
      <c r="U30" s="232">
        <v>0.48185939815385931</v>
      </c>
      <c r="V30" s="232">
        <v>0.32747261752534251</v>
      </c>
      <c r="W30" s="232">
        <v>0.3793296345758102</v>
      </c>
      <c r="DA30" s="71" t="s">
        <v>2508</v>
      </c>
    </row>
    <row r="31" spans="1:105" ht="12" customHeight="1" x14ac:dyDescent="0.25">
      <c r="A31" s="59" t="s">
        <v>160</v>
      </c>
      <c r="B31" s="232">
        <v>6.0832583738734556</v>
      </c>
      <c r="C31" s="232">
        <v>6.1927334984586988</v>
      </c>
      <c r="D31" s="232">
        <v>4.8212228824384464</v>
      </c>
      <c r="E31" s="232">
        <v>4.9719260719746927</v>
      </c>
      <c r="F31" s="232">
        <v>6.1602416974090799</v>
      </c>
      <c r="G31" s="232">
        <v>3.7225718603042179</v>
      </c>
      <c r="H31" s="232">
        <v>4.8829566783928184</v>
      </c>
      <c r="I31" s="232">
        <v>4.8084283584537229</v>
      </c>
      <c r="J31" s="232">
        <v>6.1651921525778208</v>
      </c>
      <c r="K31" s="232">
        <v>4.8922906393621108</v>
      </c>
      <c r="L31" s="232">
        <v>3.562330881488085</v>
      </c>
      <c r="M31" s="232">
        <v>0</v>
      </c>
      <c r="N31" s="232">
        <v>0</v>
      </c>
      <c r="O31" s="232">
        <v>5.8911083919645408</v>
      </c>
      <c r="P31" s="232">
        <v>5.91565365297713</v>
      </c>
      <c r="Q31" s="232">
        <v>1.051762604068835</v>
      </c>
      <c r="R31" s="232">
        <v>0.66232901646111753</v>
      </c>
      <c r="S31" s="232">
        <v>0.48888290401255491</v>
      </c>
      <c r="T31" s="232">
        <v>0.80915618336618045</v>
      </c>
      <c r="U31" s="232">
        <v>0.72468187188892264</v>
      </c>
      <c r="V31" s="232">
        <v>0.72842389796666829</v>
      </c>
      <c r="W31" s="232">
        <v>0.62757447576776959</v>
      </c>
      <c r="DA31" s="71" t="s">
        <v>2509</v>
      </c>
    </row>
    <row r="32" spans="1:105" ht="12" customHeight="1" x14ac:dyDescent="0.25">
      <c r="A32" s="59" t="s">
        <v>70</v>
      </c>
      <c r="B32" s="232">
        <v>0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54.542590312714097</v>
      </c>
      <c r="C33" s="232">
        <v>59.821659624325257</v>
      </c>
      <c r="D33" s="232">
        <v>56.781868626754033</v>
      </c>
      <c r="E33" s="232">
        <v>55.025226276270182</v>
      </c>
      <c r="F33" s="232">
        <v>52.437876195134329</v>
      </c>
      <c r="G33" s="232">
        <v>49.722393209934211</v>
      </c>
      <c r="H33" s="232">
        <v>39.718310286549979</v>
      </c>
      <c r="I33" s="232">
        <v>38.413058287270523</v>
      </c>
      <c r="J33" s="232">
        <v>46.723596046673322</v>
      </c>
      <c r="K33" s="232">
        <v>45.630621202211742</v>
      </c>
      <c r="L33" s="232">
        <v>50.040981381547638</v>
      </c>
      <c r="M33" s="232">
        <v>31.865991283236159</v>
      </c>
      <c r="N33" s="232">
        <v>35.154014125086917</v>
      </c>
      <c r="O33" s="232">
        <v>34.493837928549283</v>
      </c>
      <c r="P33" s="232">
        <v>36.75836963246892</v>
      </c>
      <c r="Q33" s="232">
        <v>37.399758985309603</v>
      </c>
      <c r="R33" s="232">
        <v>35.125233500787431</v>
      </c>
      <c r="S33" s="232">
        <v>36.255820382309047</v>
      </c>
      <c r="T33" s="232">
        <v>37.920679710856177</v>
      </c>
      <c r="U33" s="232">
        <v>34.082304283250977</v>
      </c>
      <c r="V33" s="232">
        <v>29.37992589007014</v>
      </c>
      <c r="W33" s="232">
        <v>35.142837385046121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51.242726570924923</v>
      </c>
      <c r="C35" s="263">
        <v>54.542028755582507</v>
      </c>
      <c r="D35" s="263">
        <v>52.730753838939478</v>
      </c>
      <c r="E35" s="263">
        <v>52.693176768544241</v>
      </c>
      <c r="F35" s="263">
        <v>46.782979602846801</v>
      </c>
      <c r="G35" s="263">
        <v>41.745587322725832</v>
      </c>
      <c r="H35" s="263">
        <v>36.903453760866213</v>
      </c>
      <c r="I35" s="263">
        <v>37.574491861962329</v>
      </c>
      <c r="J35" s="263">
        <v>43.360062858929041</v>
      </c>
      <c r="K35" s="263">
        <v>48.802323539520053</v>
      </c>
      <c r="L35" s="263">
        <v>48.507249558856529</v>
      </c>
      <c r="M35" s="263">
        <v>31.586866769203311</v>
      </c>
      <c r="N35" s="263">
        <v>33.012476121412327</v>
      </c>
      <c r="O35" s="263">
        <v>37.639210628462457</v>
      </c>
      <c r="P35" s="263">
        <v>38.305699982979647</v>
      </c>
      <c r="Q35" s="263">
        <v>36.832569541837017</v>
      </c>
      <c r="R35" s="263">
        <v>35.743001979521502</v>
      </c>
      <c r="S35" s="263">
        <v>36.055564308868902</v>
      </c>
      <c r="T35" s="263">
        <v>40.269882542272903</v>
      </c>
      <c r="U35" s="263">
        <v>37.329577226964659</v>
      </c>
      <c r="V35" s="263">
        <v>32.287286770767231</v>
      </c>
      <c r="W35" s="263">
        <v>33.968252668526873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1.8479492460342559</v>
      </c>
      <c r="C38" s="231">
        <v>0.88861831504964939</v>
      </c>
      <c r="D38" s="231">
        <v>0.94359853670176752</v>
      </c>
      <c r="E38" s="231">
        <v>0.88125286169674899</v>
      </c>
      <c r="F38" s="231">
        <v>0.89930654533224952</v>
      </c>
      <c r="G38" s="231">
        <v>0.88466555557107474</v>
      </c>
      <c r="H38" s="231">
        <v>0.91784818896590803</v>
      </c>
      <c r="I38" s="231">
        <v>0.94864769189599063</v>
      </c>
      <c r="J38" s="231">
        <v>1.8029610108992871</v>
      </c>
      <c r="K38" s="231">
        <v>1.8359332881293839</v>
      </c>
      <c r="L38" s="231">
        <v>0.97755778036899121</v>
      </c>
      <c r="M38" s="231">
        <v>0</v>
      </c>
      <c r="N38" s="231">
        <v>0</v>
      </c>
      <c r="O38" s="231">
        <v>0.99246739334559531</v>
      </c>
      <c r="P38" s="231">
        <v>0</v>
      </c>
      <c r="Q38" s="231">
        <v>0.47584289524015688</v>
      </c>
      <c r="R38" s="231">
        <v>0.42112514249046212</v>
      </c>
      <c r="S38" s="231">
        <v>0.45961994147558388</v>
      </c>
      <c r="T38" s="231">
        <v>0.56223051139923874</v>
      </c>
      <c r="U38" s="231">
        <v>0.50972502313112045</v>
      </c>
      <c r="V38" s="231">
        <v>0.34739335020177597</v>
      </c>
      <c r="W38" s="231">
        <v>0.35623374120890211</v>
      </c>
      <c r="DA38" s="73" t="s">
        <v>2516</v>
      </c>
    </row>
    <row r="39" spans="1:105" ht="12" customHeight="1" x14ac:dyDescent="0.25">
      <c r="A39" s="46" t="s">
        <v>160</v>
      </c>
      <c r="B39" s="231">
        <v>4.9563214255462</v>
      </c>
      <c r="C39" s="231">
        <v>4.765335238809814</v>
      </c>
      <c r="D39" s="231">
        <v>4.0530014329278394</v>
      </c>
      <c r="E39" s="231">
        <v>3.7800247917731471</v>
      </c>
      <c r="F39" s="231">
        <v>4.8236108285511046</v>
      </c>
      <c r="G39" s="231">
        <v>2.8460626245446958</v>
      </c>
      <c r="H39" s="231">
        <v>3.939712142963018</v>
      </c>
      <c r="I39" s="231">
        <v>4.0746573389112299</v>
      </c>
      <c r="J39" s="231">
        <v>4.8442690203474532</v>
      </c>
      <c r="K39" s="231">
        <v>3.9477624280229069</v>
      </c>
      <c r="L39" s="231">
        <v>3.1586945220710789</v>
      </c>
      <c r="M39" s="231">
        <v>0</v>
      </c>
      <c r="N39" s="231">
        <v>0</v>
      </c>
      <c r="O39" s="231">
        <v>5.3458022426763501</v>
      </c>
      <c r="P39" s="231">
        <v>5.3100981952981803</v>
      </c>
      <c r="Q39" s="231">
        <v>0.99446377965459509</v>
      </c>
      <c r="R39" s="231">
        <v>0.65371045970945763</v>
      </c>
      <c r="S39" s="231">
        <v>0.47359883458029328</v>
      </c>
      <c r="T39" s="231">
        <v>0.82958503246658855</v>
      </c>
      <c r="U39" s="231">
        <v>0.76658976731909234</v>
      </c>
      <c r="V39" s="231">
        <v>0.77273519903414389</v>
      </c>
      <c r="W39" s="231">
        <v>0.58936392786703873</v>
      </c>
      <c r="DA39" s="73" t="s">
        <v>2517</v>
      </c>
    </row>
    <row r="40" spans="1:105" ht="12" customHeight="1" x14ac:dyDescent="0.25">
      <c r="A40" s="46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2.8550491199718699</v>
      </c>
      <c r="D41" s="231">
        <v>0</v>
      </c>
      <c r="E41" s="231">
        <v>6.1976649598953628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6.1976649598603881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1.9527119999486892E-2</v>
      </c>
      <c r="DA41" s="73" t="s">
        <v>2519</v>
      </c>
    </row>
    <row r="42" spans="1:105" ht="12" customHeight="1" x14ac:dyDescent="0.25">
      <c r="A42" s="46" t="s">
        <v>162</v>
      </c>
      <c r="B42" s="231">
        <v>44.438455899344468</v>
      </c>
      <c r="C42" s="231">
        <v>46.033026081751167</v>
      </c>
      <c r="D42" s="231">
        <v>47.734153869309878</v>
      </c>
      <c r="E42" s="231">
        <v>41.834234155178983</v>
      </c>
      <c r="F42" s="231">
        <v>41.060062228963453</v>
      </c>
      <c r="G42" s="231">
        <v>38.014859142610057</v>
      </c>
      <c r="H42" s="231">
        <v>32.045893428937291</v>
      </c>
      <c r="I42" s="231">
        <v>32.551186831155107</v>
      </c>
      <c r="J42" s="231">
        <v>36.712832827682298</v>
      </c>
      <c r="K42" s="231">
        <v>36.820962863507361</v>
      </c>
      <c r="L42" s="231">
        <v>44.370997256416459</v>
      </c>
      <c r="M42" s="231">
        <v>31.586866769203311</v>
      </c>
      <c r="N42" s="231">
        <v>33.012476121412327</v>
      </c>
      <c r="O42" s="231">
        <v>31.30094099244052</v>
      </c>
      <c r="P42" s="231">
        <v>32.995601787681473</v>
      </c>
      <c r="Q42" s="231">
        <v>35.362262866942267</v>
      </c>
      <c r="R42" s="231">
        <v>34.668166377321583</v>
      </c>
      <c r="S42" s="231">
        <v>35.122345532813021</v>
      </c>
      <c r="T42" s="231">
        <v>38.878066998407078</v>
      </c>
      <c r="U42" s="231">
        <v>36.053262436514437</v>
      </c>
      <c r="V42" s="231">
        <v>31.167158221531309</v>
      </c>
      <c r="W42" s="231">
        <v>33.003127879451441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0.99999999999999989</v>
      </c>
      <c r="D51" s="234">
        <f t="shared" si="3"/>
        <v>1.0000000000000002</v>
      </c>
      <c r="E51" s="234">
        <f t="shared" si="3"/>
        <v>1</v>
      </c>
      <c r="F51" s="234">
        <f t="shared" si="3"/>
        <v>0.99999999999999978</v>
      </c>
      <c r="G51" s="234">
        <f t="shared" si="3"/>
        <v>0.99999999999999978</v>
      </c>
      <c r="H51" s="234">
        <f t="shared" si="3"/>
        <v>1</v>
      </c>
      <c r="I51" s="234">
        <f t="shared" si="3"/>
        <v>1.0000000000000004</v>
      </c>
      <c r="J51" s="234">
        <f t="shared" si="3"/>
        <v>0.99999999999999978</v>
      </c>
      <c r="K51" s="234">
        <f t="shared" si="3"/>
        <v>1</v>
      </c>
      <c r="L51" s="234">
        <f t="shared" si="3"/>
        <v>1.0000000000000002</v>
      </c>
      <c r="M51" s="234">
        <f t="shared" si="3"/>
        <v>0.99999999999999978</v>
      </c>
      <c r="N51" s="234">
        <f t="shared" si="3"/>
        <v>1.0000000000000002</v>
      </c>
      <c r="O51" s="234">
        <f t="shared" si="3"/>
        <v>1.0000000000000002</v>
      </c>
      <c r="P51" s="234">
        <f t="shared" si="3"/>
        <v>0.99999999999999978</v>
      </c>
      <c r="Q51" s="234">
        <f t="shared" si="3"/>
        <v>0.99999999999999978</v>
      </c>
      <c r="R51" s="234">
        <f t="shared" si="3"/>
        <v>0.99999999999999956</v>
      </c>
      <c r="S51" s="234">
        <f t="shared" si="3"/>
        <v>1.0000000000000004</v>
      </c>
      <c r="T51" s="234">
        <f t="shared" si="3"/>
        <v>1</v>
      </c>
      <c r="U51" s="234">
        <f t="shared" si="3"/>
        <v>0.99999999999999978</v>
      </c>
      <c r="V51" s="234">
        <f t="shared" si="3"/>
        <v>1</v>
      </c>
      <c r="W51" s="234">
        <f t="shared" si="3"/>
        <v>0.99999999999999978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3.5785526942470135E-2</v>
      </c>
      <c r="C56" s="302">
        <f t="shared" si="8"/>
        <v>3.6215404687776044E-2</v>
      </c>
      <c r="D56" s="302">
        <f t="shared" si="8"/>
        <v>3.5563734838583716E-2</v>
      </c>
      <c r="E56" s="302">
        <f t="shared" si="8"/>
        <v>3.53315408597119E-2</v>
      </c>
      <c r="F56" s="302">
        <f t="shared" si="8"/>
        <v>3.6368561896232325E-2</v>
      </c>
      <c r="G56" s="302">
        <f t="shared" si="8"/>
        <v>3.6509381406626205E-2</v>
      </c>
      <c r="H56" s="302">
        <f t="shared" si="8"/>
        <v>3.5584296683490703E-2</v>
      </c>
      <c r="I56" s="302">
        <f t="shared" si="8"/>
        <v>3.4966574748421485E-2</v>
      </c>
      <c r="J56" s="302">
        <f t="shared" si="8"/>
        <v>3.5631363018851926E-2</v>
      </c>
      <c r="K56" s="302">
        <f t="shared" si="8"/>
        <v>3.3772700906023453E-2</v>
      </c>
      <c r="L56" s="302">
        <f t="shared" si="8"/>
        <v>3.4697324033705589E-2</v>
      </c>
      <c r="M56" s="302">
        <f t="shared" si="8"/>
        <v>3.3153119370154589E-2</v>
      </c>
      <c r="N56" s="302">
        <f t="shared" si="8"/>
        <v>3.4133465823068712E-2</v>
      </c>
      <c r="O56" s="302">
        <f t="shared" si="8"/>
        <v>3.4412774588069905E-2</v>
      </c>
      <c r="P56" s="302">
        <f t="shared" si="8"/>
        <v>3.4987131480165155E-2</v>
      </c>
      <c r="Q56" s="302">
        <f t="shared" si="8"/>
        <v>3.3843067309032415E-2</v>
      </c>
      <c r="R56" s="302">
        <f t="shared" si="8"/>
        <v>3.3203660963405143E-2</v>
      </c>
      <c r="S56" s="302">
        <f t="shared" si="8"/>
        <v>3.3457047031224846E-2</v>
      </c>
      <c r="T56" s="302">
        <f t="shared" si="8"/>
        <v>3.2609535706927088E-2</v>
      </c>
      <c r="U56" s="302">
        <f t="shared" si="8"/>
        <v>3.2120318368030101E-2</v>
      </c>
      <c r="V56" s="302">
        <f t="shared" si="8"/>
        <v>3.1975267026400814E-2</v>
      </c>
      <c r="W56" s="302">
        <f t="shared" si="8"/>
        <v>3.3690734173976299E-2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0.23571689290296044</v>
      </c>
      <c r="C57" s="303">
        <f t="shared" si="9"/>
        <v>0.23645871747645866</v>
      </c>
      <c r="D57" s="303">
        <f t="shared" si="9"/>
        <v>0.23243032400082433</v>
      </c>
      <c r="E57" s="303">
        <f t="shared" si="9"/>
        <v>0.23101463395261054</v>
      </c>
      <c r="F57" s="303">
        <f t="shared" si="9"/>
        <v>0.23777172485413042</v>
      </c>
      <c r="G57" s="303">
        <f t="shared" si="9"/>
        <v>0.23893733552384533</v>
      </c>
      <c r="H57" s="303">
        <f t="shared" si="9"/>
        <v>0.2335229640642931</v>
      </c>
      <c r="I57" s="303">
        <f t="shared" si="9"/>
        <v>0.22959885672310468</v>
      </c>
      <c r="J57" s="303">
        <f t="shared" si="9"/>
        <v>0.23577125575675004</v>
      </c>
      <c r="K57" s="303">
        <f t="shared" si="9"/>
        <v>0.2239000886770873</v>
      </c>
      <c r="L57" s="303">
        <f t="shared" si="9"/>
        <v>0.22717056617357678</v>
      </c>
      <c r="M57" s="303">
        <f t="shared" si="9"/>
        <v>0.21488132925100206</v>
      </c>
      <c r="N57" s="303">
        <f t="shared" si="9"/>
        <v>0.22123542663100096</v>
      </c>
      <c r="O57" s="303">
        <f t="shared" si="9"/>
        <v>0.22600518497223601</v>
      </c>
      <c r="P57" s="303">
        <f t="shared" si="9"/>
        <v>0.22676844477884822</v>
      </c>
      <c r="Q57" s="303">
        <f t="shared" si="9"/>
        <v>0.22087028210735216</v>
      </c>
      <c r="R57" s="303">
        <f t="shared" si="9"/>
        <v>0.21662444813142062</v>
      </c>
      <c r="S57" s="303">
        <f t="shared" si="9"/>
        <v>0.21837211896149261</v>
      </c>
      <c r="T57" s="303">
        <f t="shared" si="9"/>
        <v>0.21305970149252895</v>
      </c>
      <c r="U57" s="303">
        <f t="shared" si="9"/>
        <v>0.20987462766459108</v>
      </c>
      <c r="V57" s="303">
        <f t="shared" si="9"/>
        <v>0.20860233670851394</v>
      </c>
      <c r="W57" s="303">
        <f t="shared" si="9"/>
        <v>0.21965079607804688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0.23571689290296044</v>
      </c>
      <c r="C58" s="304">
        <f t="shared" si="10"/>
        <v>0.23645871747645866</v>
      </c>
      <c r="D58" s="304">
        <f t="shared" si="10"/>
        <v>0.23243032400082433</v>
      </c>
      <c r="E58" s="304">
        <f t="shared" si="10"/>
        <v>0.23101463395261054</v>
      </c>
      <c r="F58" s="304">
        <f t="shared" si="10"/>
        <v>0.23777172485413042</v>
      </c>
      <c r="G58" s="304">
        <f t="shared" si="10"/>
        <v>0.23893733552384533</v>
      </c>
      <c r="H58" s="304">
        <f t="shared" si="10"/>
        <v>0.2335229640642931</v>
      </c>
      <c r="I58" s="304">
        <f t="shared" si="10"/>
        <v>0.22959885672310468</v>
      </c>
      <c r="J58" s="304">
        <f t="shared" si="10"/>
        <v>0.23577125575675004</v>
      </c>
      <c r="K58" s="304">
        <f t="shared" si="10"/>
        <v>0.2239000886770873</v>
      </c>
      <c r="L58" s="304">
        <f t="shared" si="10"/>
        <v>0.22717056617357678</v>
      </c>
      <c r="M58" s="304">
        <f t="shared" si="10"/>
        <v>0.21488132925100206</v>
      </c>
      <c r="N58" s="304">
        <f t="shared" si="10"/>
        <v>0.22123542663100096</v>
      </c>
      <c r="O58" s="304">
        <f t="shared" si="10"/>
        <v>0.22600518497223601</v>
      </c>
      <c r="P58" s="304">
        <f t="shared" si="10"/>
        <v>0.22676844477884822</v>
      </c>
      <c r="Q58" s="304">
        <f t="shared" si="10"/>
        <v>0.22087028210735216</v>
      </c>
      <c r="R58" s="304">
        <f t="shared" si="10"/>
        <v>0.21662444813142062</v>
      </c>
      <c r="S58" s="304">
        <f t="shared" si="10"/>
        <v>0.21837211896149261</v>
      </c>
      <c r="T58" s="304">
        <f t="shared" si="10"/>
        <v>0.21305970149252895</v>
      </c>
      <c r="U58" s="304">
        <f t="shared" si="10"/>
        <v>0.20987462766459108</v>
      </c>
      <c r="V58" s="304">
        <f t="shared" si="10"/>
        <v>0.20860233670851394</v>
      </c>
      <c r="W58" s="304">
        <f t="shared" si="10"/>
        <v>0.21965079607804688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0.11740227343784704</v>
      </c>
      <c r="C60" s="303">
        <f t="shared" si="12"/>
        <v>0.11523233127949763</v>
      </c>
      <c r="D60" s="303">
        <f t="shared" si="12"/>
        <v>0.12082762064721375</v>
      </c>
      <c r="E60" s="303">
        <f t="shared" si="12"/>
        <v>0.11928190180802635</v>
      </c>
      <c r="F60" s="303">
        <f t="shared" si="12"/>
        <v>0.12021335600654884</v>
      </c>
      <c r="G60" s="303">
        <f t="shared" si="12"/>
        <v>0.12224618359342149</v>
      </c>
      <c r="H60" s="303">
        <f t="shared" si="12"/>
        <v>0.12812685964913265</v>
      </c>
      <c r="I60" s="303">
        <f t="shared" si="12"/>
        <v>0.12949071677295093</v>
      </c>
      <c r="J60" s="303">
        <f t="shared" si="12"/>
        <v>0.12712974492361676</v>
      </c>
      <c r="K60" s="303">
        <f t="shared" si="12"/>
        <v>0.12681959194550468</v>
      </c>
      <c r="L60" s="303">
        <f t="shared" si="12"/>
        <v>0.12584473913253894</v>
      </c>
      <c r="M60" s="303">
        <f t="shared" si="12"/>
        <v>0.14070777493928296</v>
      </c>
      <c r="N60" s="303">
        <f t="shared" si="12"/>
        <v>0.13178329132293815</v>
      </c>
      <c r="O60" s="303">
        <f t="shared" si="12"/>
        <v>0.1237386619769178</v>
      </c>
      <c r="P60" s="303">
        <f t="shared" si="12"/>
        <v>0.12349620354930571</v>
      </c>
      <c r="Q60" s="303">
        <f t="shared" si="12"/>
        <v>0.13141835955605696</v>
      </c>
      <c r="R60" s="303">
        <f t="shared" si="12"/>
        <v>0.1352717902015429</v>
      </c>
      <c r="S60" s="303">
        <f t="shared" si="12"/>
        <v>0.13400338352784644</v>
      </c>
      <c r="T60" s="303">
        <f t="shared" si="12"/>
        <v>0.13790427264714591</v>
      </c>
      <c r="U60" s="303">
        <f t="shared" si="12"/>
        <v>0.14102480735093262</v>
      </c>
      <c r="V60" s="303">
        <f t="shared" si="12"/>
        <v>0.14528765513872058</v>
      </c>
      <c r="W60" s="303">
        <f t="shared" si="12"/>
        <v>0.13802051786093014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0.11740227343784704</v>
      </c>
      <c r="C61" s="304">
        <f t="shared" si="13"/>
        <v>0.11523233127949763</v>
      </c>
      <c r="D61" s="304">
        <f t="shared" si="13"/>
        <v>0.12082762064721375</v>
      </c>
      <c r="E61" s="304">
        <f t="shared" si="13"/>
        <v>0.11928190180802635</v>
      </c>
      <c r="F61" s="304">
        <f t="shared" si="13"/>
        <v>0.12021335600654884</v>
      </c>
      <c r="G61" s="304">
        <f t="shared" si="13"/>
        <v>0.12224618359342149</v>
      </c>
      <c r="H61" s="304">
        <f t="shared" si="13"/>
        <v>0.12812685964913265</v>
      </c>
      <c r="I61" s="304">
        <f t="shared" si="13"/>
        <v>0.12949071677295093</v>
      </c>
      <c r="J61" s="304">
        <f t="shared" si="13"/>
        <v>0.12712974492361676</v>
      </c>
      <c r="K61" s="304">
        <f t="shared" si="13"/>
        <v>0.12681959194550468</v>
      </c>
      <c r="L61" s="304">
        <f t="shared" si="13"/>
        <v>0.12584473913253894</v>
      </c>
      <c r="M61" s="304">
        <f t="shared" si="13"/>
        <v>0.14070777493928296</v>
      </c>
      <c r="N61" s="304">
        <f t="shared" si="13"/>
        <v>0.13178329132293815</v>
      </c>
      <c r="O61" s="304">
        <f t="shared" si="13"/>
        <v>0.1237386619769178</v>
      </c>
      <c r="P61" s="304">
        <f t="shared" si="13"/>
        <v>0.12349620354930571</v>
      </c>
      <c r="Q61" s="304">
        <f t="shared" si="13"/>
        <v>0.13141835955605696</v>
      </c>
      <c r="R61" s="304">
        <f t="shared" si="13"/>
        <v>0.1352717902015429</v>
      </c>
      <c r="S61" s="304">
        <f t="shared" si="13"/>
        <v>0.13400338352784644</v>
      </c>
      <c r="T61" s="304">
        <f t="shared" si="13"/>
        <v>0.13790427264714591</v>
      </c>
      <c r="U61" s="304">
        <f t="shared" si="13"/>
        <v>0.14102480735093262</v>
      </c>
      <c r="V61" s="304">
        <f t="shared" si="13"/>
        <v>0.14528765513872058</v>
      </c>
      <c r="W61" s="304">
        <f t="shared" si="13"/>
        <v>0.13802051786093014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0.33673841843280067</v>
      </c>
      <c r="C63" s="303">
        <f t="shared" si="15"/>
        <v>0.33779816782351235</v>
      </c>
      <c r="D63" s="303">
        <f t="shared" si="15"/>
        <v>0.33204332000117753</v>
      </c>
      <c r="E63" s="303">
        <f t="shared" si="15"/>
        <v>0.33002090564658648</v>
      </c>
      <c r="F63" s="303">
        <f t="shared" si="15"/>
        <v>0.3396738926487578</v>
      </c>
      <c r="G63" s="303">
        <f t="shared" si="15"/>
        <v>0.34133905074835053</v>
      </c>
      <c r="H63" s="303">
        <f t="shared" si="15"/>
        <v>0.33360423437756176</v>
      </c>
      <c r="I63" s="303">
        <f t="shared" si="15"/>
        <v>0.32799836674729232</v>
      </c>
      <c r="J63" s="303">
        <f t="shared" si="15"/>
        <v>0.3368160796525001</v>
      </c>
      <c r="K63" s="303">
        <f t="shared" si="15"/>
        <v>0.3198572695386962</v>
      </c>
      <c r="L63" s="303">
        <f t="shared" si="15"/>
        <v>0.32452938024796679</v>
      </c>
      <c r="M63" s="303">
        <f t="shared" si="15"/>
        <v>0.30697332750143136</v>
      </c>
      <c r="N63" s="303">
        <f t="shared" si="15"/>
        <v>0.3160506094728584</v>
      </c>
      <c r="O63" s="303">
        <f t="shared" si="15"/>
        <v>0.32286454996033714</v>
      </c>
      <c r="P63" s="303">
        <f t="shared" si="15"/>
        <v>0.32395492111264046</v>
      </c>
      <c r="Q63" s="303">
        <f t="shared" si="15"/>
        <v>0.31552897443907463</v>
      </c>
      <c r="R63" s="303">
        <f t="shared" si="15"/>
        <v>0.30946349733060075</v>
      </c>
      <c r="S63" s="303">
        <f t="shared" si="15"/>
        <v>0.31196016994498948</v>
      </c>
      <c r="T63" s="303">
        <f t="shared" si="15"/>
        <v>0.30437100213218438</v>
      </c>
      <c r="U63" s="303">
        <f t="shared" si="15"/>
        <v>0.29982089666370176</v>
      </c>
      <c r="V63" s="303">
        <f t="shared" si="15"/>
        <v>0.29800333815502</v>
      </c>
      <c r="W63" s="303">
        <f t="shared" si="15"/>
        <v>0.31378685154006686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0.33673841843280067</v>
      </c>
      <c r="C64" s="304">
        <f t="shared" si="16"/>
        <v>0.33779816782351235</v>
      </c>
      <c r="D64" s="304">
        <f t="shared" si="16"/>
        <v>0.33204332000117753</v>
      </c>
      <c r="E64" s="304">
        <f t="shared" si="16"/>
        <v>0.33002090564658648</v>
      </c>
      <c r="F64" s="304">
        <f t="shared" si="16"/>
        <v>0.3396738926487578</v>
      </c>
      <c r="G64" s="304">
        <f t="shared" si="16"/>
        <v>0.34133905074835053</v>
      </c>
      <c r="H64" s="304">
        <f t="shared" si="16"/>
        <v>0.33360423437756176</v>
      </c>
      <c r="I64" s="304">
        <f t="shared" si="16"/>
        <v>0.32799836674729232</v>
      </c>
      <c r="J64" s="304">
        <f t="shared" si="16"/>
        <v>0.3368160796525001</v>
      </c>
      <c r="K64" s="304">
        <f t="shared" si="16"/>
        <v>0.3198572695386962</v>
      </c>
      <c r="L64" s="304">
        <f t="shared" si="16"/>
        <v>0.32452938024796679</v>
      </c>
      <c r="M64" s="304">
        <f t="shared" si="16"/>
        <v>0.30697332750143136</v>
      </c>
      <c r="N64" s="304">
        <f t="shared" si="16"/>
        <v>0.3160506094728584</v>
      </c>
      <c r="O64" s="304">
        <f t="shared" si="16"/>
        <v>0.32286454996033714</v>
      </c>
      <c r="P64" s="304">
        <f t="shared" si="16"/>
        <v>0.32395492111264046</v>
      </c>
      <c r="Q64" s="304">
        <f t="shared" si="16"/>
        <v>0.31552897443907463</v>
      </c>
      <c r="R64" s="304">
        <f t="shared" si="16"/>
        <v>0.30946349733060075</v>
      </c>
      <c r="S64" s="304">
        <f t="shared" si="16"/>
        <v>0.31196016994498948</v>
      </c>
      <c r="T64" s="304">
        <f t="shared" si="16"/>
        <v>0.30437100213218438</v>
      </c>
      <c r="U64" s="304">
        <f t="shared" si="16"/>
        <v>0.29982089666370176</v>
      </c>
      <c r="V64" s="304">
        <f t="shared" si="16"/>
        <v>0.29800333815502</v>
      </c>
      <c r="W64" s="304">
        <f t="shared" si="16"/>
        <v>0.31378685154006686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0.27435688828392185</v>
      </c>
      <c r="C66" s="303">
        <f t="shared" si="18"/>
        <v>0.27429537873275522</v>
      </c>
      <c r="D66" s="303">
        <f t="shared" si="18"/>
        <v>0.2791350005122008</v>
      </c>
      <c r="E66" s="303">
        <f t="shared" si="18"/>
        <v>0.28435101773306487</v>
      </c>
      <c r="F66" s="303">
        <f t="shared" si="18"/>
        <v>0.26597246459433038</v>
      </c>
      <c r="G66" s="303">
        <f t="shared" si="18"/>
        <v>0.26096804872775631</v>
      </c>
      <c r="H66" s="303">
        <f t="shared" si="18"/>
        <v>0.26916164522552183</v>
      </c>
      <c r="I66" s="303">
        <f t="shared" si="18"/>
        <v>0.27794548500823091</v>
      </c>
      <c r="J66" s="303">
        <f t="shared" si="18"/>
        <v>0.26465155664828099</v>
      </c>
      <c r="K66" s="303">
        <f t="shared" si="18"/>
        <v>0.29565034893268832</v>
      </c>
      <c r="L66" s="303">
        <f t="shared" si="18"/>
        <v>0.28775799041221206</v>
      </c>
      <c r="M66" s="303">
        <f t="shared" si="18"/>
        <v>0.30428444893812873</v>
      </c>
      <c r="N66" s="303">
        <f t="shared" si="18"/>
        <v>0.29679720675013394</v>
      </c>
      <c r="O66" s="303">
        <f t="shared" si="18"/>
        <v>0.29297882850243934</v>
      </c>
      <c r="P66" s="303">
        <f t="shared" si="18"/>
        <v>0.29079329907904033</v>
      </c>
      <c r="Q66" s="303">
        <f t="shared" si="18"/>
        <v>0.29833931658848362</v>
      </c>
      <c r="R66" s="303">
        <f t="shared" si="18"/>
        <v>0.30543660337303014</v>
      </c>
      <c r="S66" s="303">
        <f t="shared" si="18"/>
        <v>0.30220728053444706</v>
      </c>
      <c r="T66" s="303">
        <f t="shared" si="18"/>
        <v>0.31205548802121374</v>
      </c>
      <c r="U66" s="303">
        <f t="shared" si="18"/>
        <v>0.31715934995274436</v>
      </c>
      <c r="V66" s="303">
        <f t="shared" si="18"/>
        <v>0.31613140297134473</v>
      </c>
      <c r="W66" s="303">
        <f t="shared" si="18"/>
        <v>0.29485110034697964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1.4040033560741834</v>
      </c>
      <c r="C72" s="322">
        <f>IF(C$5=0,0,C$5/TRE_fec!C$5)</f>
        <v>1.4438990307084858</v>
      </c>
      <c r="D72" s="322">
        <f>IF(D$5=0,0,D$5/TRE_fec!D$5)</f>
        <v>1.3528804462840591</v>
      </c>
      <c r="E72" s="322">
        <f>IF(E$5=0,0,E$5/TRE_fec!E$5)</f>
        <v>1.3684556879211827</v>
      </c>
      <c r="F72" s="322">
        <f>IF(F$5=0,0,F$5/TRE_fec!F$5)</f>
        <v>1.3641737073997795</v>
      </c>
      <c r="G72" s="322">
        <f>IF(G$5=0,0,G$5/TRE_fec!G$5)</f>
        <v>1.3419770914658702</v>
      </c>
      <c r="H72" s="322">
        <f>IF(H$5=0,0,H$5/TRE_fec!H$5)</f>
        <v>1.2458944973364068</v>
      </c>
      <c r="I72" s="322">
        <f>IF(I$5=0,0,I$5/TRE_fec!I$5)</f>
        <v>1.2235733811381664</v>
      </c>
      <c r="J72" s="322">
        <f>IF(J$5=0,0,J$5/TRE_fec!J$5)</f>
        <v>1.2576037810614209</v>
      </c>
      <c r="K72" s="322">
        <f>IF(K$5=0,0,K$5/TRE_fec!K$5)</f>
        <v>1.2463617606686732</v>
      </c>
      <c r="L72" s="322">
        <f>IF(L$5=0,0,L$5/TRE_fec!L$5)</f>
        <v>1.2758863564056266</v>
      </c>
      <c r="M72" s="322">
        <f>IF(M$5=0,0,M$5/TRE_fec!M$5)</f>
        <v>1.1011402265796078</v>
      </c>
      <c r="N72" s="322">
        <f>IF(N$5=0,0,N$5/TRE_fec!N$5)</f>
        <v>1.2065566606586144</v>
      </c>
      <c r="O72" s="322">
        <f>IF(O$5=0,0,O$5/TRE_fec!O$5)</f>
        <v>1.2864630016392906</v>
      </c>
      <c r="P72" s="322">
        <f>IF(P$5=0,0,P$5/TRE_fec!P$5)</f>
        <v>1.2962935062607714</v>
      </c>
      <c r="Q72" s="322">
        <f>IF(Q$5=0,0,Q$5/TRE_fec!Q$5)</f>
        <v>1.2042877477876504</v>
      </c>
      <c r="R72" s="322">
        <f>IF(R$5=0,0,R$5/TRE_fec!R$5)</f>
        <v>1.1558151262175425</v>
      </c>
      <c r="S72" s="322">
        <f>IF(S$5=0,0,S$5/TRE_fec!S$5)</f>
        <v>1.1730643073592966</v>
      </c>
      <c r="T72" s="322">
        <f>IF(T$5=0,0,T$5/TRE_fec!T$5)</f>
        <v>1.122038701808513</v>
      </c>
      <c r="U72" s="322">
        <f>IF(U$5=0,0,U$5/TRE_fec!U$5)</f>
        <v>1.0862580884598549</v>
      </c>
      <c r="V72" s="322">
        <f>IF(V$5=0,0,V$5/TRE_fec!V$5)</f>
        <v>1.0446962549039074</v>
      </c>
      <c r="W72" s="322">
        <f>IF(W$5=0,0,W$5/TRE_fec!W$5)</f>
        <v>1.131141502621609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1.7731722399958347</v>
      </c>
      <c r="C77" s="334">
        <f>IF(C$10=0,0,C$10/TRE_fec!C$10)</f>
        <v>1.8331488743503539</v>
      </c>
      <c r="D77" s="334">
        <f>IF(D$10=0,0,D$10/TRE_fec!D$10)</f>
        <v>1.7079707799626513</v>
      </c>
      <c r="E77" s="334">
        <f>IF(E$10=0,0,E$10/TRE_fec!E$10)</f>
        <v>1.7272430033130515</v>
      </c>
      <c r="F77" s="334">
        <f>IF(F$10=0,0,F$10/TRE_fec!F$10)</f>
        <v>1.760512862446981</v>
      </c>
      <c r="G77" s="334">
        <f>IF(G$10=0,0,G$10/TRE_fec!G$10)</f>
        <v>1.7433005602963314</v>
      </c>
      <c r="H77" s="334">
        <f>IF(H$10=0,0,H$10/TRE_fec!H$10)</f>
        <v>1.606558842344525</v>
      </c>
      <c r="I77" s="334">
        <f>IF(I$10=0,0,I$10/TRE_fec!I$10)</f>
        <v>1.5544232036621581</v>
      </c>
      <c r="J77" s="334">
        <f>IF(J$10=0,0,J$10/TRE_fec!J$10)</f>
        <v>1.6250606447435374</v>
      </c>
      <c r="K77" s="334">
        <f>IF(K$10=0,0,K$10/TRE_fec!K$10)</f>
        <v>1.5389882417414178</v>
      </c>
      <c r="L77" s="334">
        <f>IF(L$10=0,0,L$10/TRE_fec!L$10)</f>
        <v>1.5906938925042964</v>
      </c>
      <c r="M77" s="334">
        <f>IF(M$10=0,0,M$10/TRE_fec!M$10)</f>
        <v>1.33669274901274</v>
      </c>
      <c r="N77" s="334">
        <f>IF(N$10=0,0,N$10/TRE_fec!N$10)</f>
        <v>1.4877360900054835</v>
      </c>
      <c r="O77" s="334">
        <f>IF(O$10=0,0,O$10/TRE_fec!O$10)</f>
        <v>1.5934936960031556</v>
      </c>
      <c r="P77" s="334">
        <f>IF(P$10=0,0,P$10/TRE_fec!P$10)</f>
        <v>1.6253602967711647</v>
      </c>
      <c r="Q77" s="334">
        <f>IF(Q$10=0,0,Q$10/TRE_fec!Q$10)</f>
        <v>1.4757964204250498</v>
      </c>
      <c r="R77" s="334">
        <f>IF(R$10=0,0,R$10/TRE_fec!R$10)</f>
        <v>1.3973160726890559</v>
      </c>
      <c r="S77" s="334">
        <f>IF(S$10=0,0,S$10/TRE_fec!S$10)</f>
        <v>1.4261065219513303</v>
      </c>
      <c r="T77" s="334">
        <f>IF(T$10=0,0,T$10/TRE_fec!T$10)</f>
        <v>1.3372154544532333</v>
      </c>
      <c r="U77" s="334">
        <f>IF(U$10=0,0,U$10/TRE_fec!U$10)</f>
        <v>1.2796676239186213</v>
      </c>
      <c r="V77" s="334">
        <f>IF(V$10=0,0,V$10/TRE_fec!V$10)</f>
        <v>1.2308873012263781</v>
      </c>
      <c r="W77" s="334">
        <f>IF(W$10=0,0,W$10/TRE_fec!W$10)</f>
        <v>1.3937264255397179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1.7944510309130983</v>
      </c>
      <c r="C78" s="350">
        <f>IF(C$16=0,0,C$16/TRE_fec!C$16)</f>
        <v>1.8428475213180602</v>
      </c>
      <c r="D78" s="350">
        <f>IF(D$16=0,0,D$16/TRE_fec!D$16)</f>
        <v>1.7188437574761153</v>
      </c>
      <c r="E78" s="350">
        <f>IF(E$16=0,0,E$16/TRE_fec!E$16)</f>
        <v>1.7386516704986119</v>
      </c>
      <c r="F78" s="350">
        <f>IF(F$16=0,0,F$16/TRE_fec!F$16)</f>
        <v>1.7718758863172568</v>
      </c>
      <c r="G78" s="350">
        <f>IF(G$16=0,0,G$16/TRE_fec!G$16)</f>
        <v>1.7559573323249815</v>
      </c>
      <c r="H78" s="350">
        <f>IF(H$16=0,0,H$16/TRE_fec!H$16)</f>
        <v>1.6223718286146991</v>
      </c>
      <c r="I78" s="350">
        <f>IF(I$16=0,0,I$16/TRE_fec!I$16)</f>
        <v>1.5707467596691436</v>
      </c>
      <c r="J78" s="350">
        <f>IF(J$16=0,0,J$16/TRE_fec!J$16)</f>
        <v>1.651490872780335</v>
      </c>
      <c r="K78" s="350">
        <f>IF(K$16=0,0,K$16/TRE_fec!K$16)</f>
        <v>1.5671809399140051</v>
      </c>
      <c r="L78" s="350">
        <f>IF(L$16=0,0,L$16/TRE_fec!L$16)</f>
        <v>1.6035521796451813</v>
      </c>
      <c r="M78" s="350">
        <f>IF(M$16=0,0,M$16/TRE_fec!M$16)</f>
        <v>1.3366927490127405</v>
      </c>
      <c r="N78" s="350">
        <f>IF(N$16=0,0,N$16/TRE_fec!N$16)</f>
        <v>1.4877360900054835</v>
      </c>
      <c r="O78" s="350">
        <f>IF(O$16=0,0,O$16/TRE_fec!O$16)</f>
        <v>1.6103437103401137</v>
      </c>
      <c r="P78" s="350">
        <f>IF(P$16=0,0,P$16/TRE_fec!P$16)</f>
        <v>1.6253602967711644</v>
      </c>
      <c r="Q78" s="350">
        <f>IF(Q$16=0,0,Q$16/TRE_fec!Q$16)</f>
        <v>1.4842600421828485</v>
      </c>
      <c r="R78" s="350">
        <f>IF(R$16=0,0,R$16/TRE_fec!R$16)</f>
        <v>1.405114992185311</v>
      </c>
      <c r="S78" s="350">
        <f>IF(S$16=0,0,S$16/TRE_fec!S$16)</f>
        <v>1.4345218594939186</v>
      </c>
      <c r="T78" s="350">
        <f>IF(T$16=0,0,T$16/TRE_fec!T$16)</f>
        <v>1.3464992245806549</v>
      </c>
      <c r="U78" s="350">
        <f>IF(U$16=0,0,U$16/TRE_fec!U$16)</f>
        <v>1.2887412089282311</v>
      </c>
      <c r="V78" s="350">
        <f>IF(V$16=0,0,V$16/TRE_fec!V$16)</f>
        <v>1.238001425619401</v>
      </c>
      <c r="W78" s="350">
        <f>IF(W$16=0,0,W$16/TRE_fec!W$16)</f>
        <v>1.4006702820820958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1.8054053911387795</v>
      </c>
      <c r="C79" s="350">
        <f>IF(C$24=0,0,C$24/TRE_fec!C$24)</f>
        <v>1.8192069546512839</v>
      </c>
      <c r="D79" s="350">
        <f>IF(D$24=0,0,D$24/TRE_fec!D$24)</f>
        <v>1.7934756329837513</v>
      </c>
      <c r="E79" s="350">
        <f>IF(E$24=0,0,E$24/TRE_fec!E$24)</f>
        <v>1.8010429943489039</v>
      </c>
      <c r="F79" s="350">
        <f>IF(F$24=0,0,F$24/TRE_fec!F$24)</f>
        <v>1.8034699091071162</v>
      </c>
      <c r="G79" s="350">
        <f>IF(G$24=0,0,G$24/TRE_fec!G$24)</f>
        <v>1.8050862356831565</v>
      </c>
      <c r="H79" s="350">
        <f>IF(H$24=0,0,H$24/TRE_fec!H$24)</f>
        <v>1.7764667641115852</v>
      </c>
      <c r="I79" s="350">
        <f>IF(I$24=0,0,I$24/TRE_fec!I$24)</f>
        <v>1.7661936594970102</v>
      </c>
      <c r="J79" s="350">
        <f>IF(J$24=0,0,J$24/TRE_fec!J$24)</f>
        <v>1.7807179349928901</v>
      </c>
      <c r="K79" s="350">
        <f>IF(K$24=0,0,K$24/TRE_fec!K$24)</f>
        <v>1.7683097733934448</v>
      </c>
      <c r="L79" s="350">
        <f>IF(L$24=0,0,L$24/TRE_fec!L$24)</f>
        <v>1.7728391653590232</v>
      </c>
      <c r="M79" s="350">
        <f>IF(M$24=0,0,M$24/TRE_fec!M$24)</f>
        <v>1.734938918963665</v>
      </c>
      <c r="N79" s="350">
        <f>IF(N$24=0,0,N$24/TRE_fec!N$24)</f>
        <v>1.7586782113390684</v>
      </c>
      <c r="O79" s="350">
        <f>IF(O$24=0,0,O$24/TRE_fec!O$24)</f>
        <v>1.7656180362993132</v>
      </c>
      <c r="P79" s="350">
        <f>IF(P$24=0,0,P$24/TRE_fec!P$24)</f>
        <v>1.7703782269571031</v>
      </c>
      <c r="Q79" s="350">
        <f>IF(Q$24=0,0,Q$24/TRE_fec!Q$24)</f>
        <v>1.7551506444479201</v>
      </c>
      <c r="R79" s="350">
        <f>IF(R$24=0,0,R$24/TRE_fec!R$24)</f>
        <v>1.7424521913919022</v>
      </c>
      <c r="S79" s="350">
        <f>IF(S$24=0,0,S$24/TRE_fec!S$24)</f>
        <v>1.7478421198578897</v>
      </c>
      <c r="T79" s="350">
        <f>IF(T$24=0,0,T$24/TRE_fec!T$24)</f>
        <v>1.7321970295378182</v>
      </c>
      <c r="U79" s="350">
        <f>IF(U$24=0,0,U$24/TRE_fec!U$24)</f>
        <v>1.722926694342461</v>
      </c>
      <c r="V79" s="350">
        <f>IF(V$24=0,0,V$24/TRE_fec!V$24)</f>
        <v>1.7163496083353689</v>
      </c>
      <c r="W79" s="350">
        <f>IF(W$24=0,0,W$24/TRE_fec!W$24)</f>
        <v>1.744784207631185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1.7944510309130988</v>
      </c>
      <c r="C80" s="350">
        <f>IF(C$27=0,0,C$27/TRE_fec!C$27)</f>
        <v>1.8428475213180602</v>
      </c>
      <c r="D80" s="350">
        <f>IF(D$27=0,0,D$27/TRE_fec!D$27)</f>
        <v>1.7188437574761153</v>
      </c>
      <c r="E80" s="350">
        <f>IF(E$27=0,0,E$27/TRE_fec!E$27)</f>
        <v>1.7386516704986119</v>
      </c>
      <c r="F80" s="350">
        <f>IF(F$27=0,0,F$27/TRE_fec!F$27)</f>
        <v>1.771875886317257</v>
      </c>
      <c r="G80" s="350">
        <f>IF(G$27=0,0,G$27/TRE_fec!G$27)</f>
        <v>1.7559573323249817</v>
      </c>
      <c r="H80" s="350">
        <f>IF(H$27=0,0,H$27/TRE_fec!H$27)</f>
        <v>1.6223718286146993</v>
      </c>
      <c r="I80" s="350">
        <f>IF(I$27=0,0,I$27/TRE_fec!I$27)</f>
        <v>1.5707467596691431</v>
      </c>
      <c r="J80" s="350">
        <f>IF(J$27=0,0,J$27/TRE_fec!J$27)</f>
        <v>1.6514908727803361</v>
      </c>
      <c r="K80" s="350">
        <f>IF(K$27=0,0,K$27/TRE_fec!K$27)</f>
        <v>1.5671809399140042</v>
      </c>
      <c r="L80" s="350">
        <f>IF(L$27=0,0,L$27/TRE_fec!L$27)</f>
        <v>1.6035521796451813</v>
      </c>
      <c r="M80" s="350">
        <f>IF(M$27=0,0,M$27/TRE_fec!M$27)</f>
        <v>1.3366927490127405</v>
      </c>
      <c r="N80" s="350">
        <f>IF(N$27=0,0,N$27/TRE_fec!N$27)</f>
        <v>1.4877360900054839</v>
      </c>
      <c r="O80" s="350">
        <f>IF(O$27=0,0,O$27/TRE_fec!O$27)</f>
        <v>1.610343710340113</v>
      </c>
      <c r="P80" s="350">
        <f>IF(P$27=0,0,P$27/TRE_fec!P$27)</f>
        <v>1.6253602967711642</v>
      </c>
      <c r="Q80" s="350">
        <f>IF(Q$27=0,0,Q$27/TRE_fec!Q$27)</f>
        <v>1.4842600421828482</v>
      </c>
      <c r="R80" s="350">
        <f>IF(R$27=0,0,R$27/TRE_fec!R$27)</f>
        <v>1.4051149921853103</v>
      </c>
      <c r="S80" s="350">
        <f>IF(S$27=0,0,S$27/TRE_fec!S$27)</f>
        <v>1.4345218594939184</v>
      </c>
      <c r="T80" s="350">
        <f>IF(T$27=0,0,T$27/TRE_fec!T$27)</f>
        <v>1.3464992245806549</v>
      </c>
      <c r="U80" s="350">
        <f>IF(U$27=0,0,U$27/TRE_fec!U$27)</f>
        <v>1.2887412089282311</v>
      </c>
      <c r="V80" s="350">
        <f>IF(V$27=0,0,V$27/TRE_fec!V$27)</f>
        <v>1.238001425619401</v>
      </c>
      <c r="W80" s="350">
        <f>IF(W$27=0,0,W$27/TRE_fec!W$27)</f>
        <v>1.4006702820820962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2.3989959264007878</v>
      </c>
      <c r="C81" s="350">
        <f>IF(C$35=0,0,C$35/TRE_fec!C$35)</f>
        <v>2.4059220342319438</v>
      </c>
      <c r="D81" s="350">
        <f>IF(D$35=0,0,D$35/TRE_fec!D$35)</f>
        <v>2.3751135869744866</v>
      </c>
      <c r="E81" s="350">
        <f>IF(E$35=0,0,E$35/TRE_fec!E$35)</f>
        <v>2.3201098255790886</v>
      </c>
      <c r="F81" s="350">
        <f>IF(F$35=0,0,F$35/TRE_fec!F$35)</f>
        <v>2.2051164109482944</v>
      </c>
      <c r="G81" s="350">
        <f>IF(G$35=0,0,G$35/TRE_fec!G$35)</f>
        <v>2.1005899723380432</v>
      </c>
      <c r="H81" s="350">
        <f>IF(H$35=0,0,H$35/TRE_fec!H$35)</f>
        <v>2.030475438516635</v>
      </c>
      <c r="I81" s="350">
        <f>IF(I$35=0,0,I$35/TRE_fec!I$35)</f>
        <v>2.0996364473813771</v>
      </c>
      <c r="J81" s="350">
        <f>IF(J$35=0,0,J$35/TRE_fec!J$35)</f>
        <v>1.9919532535907833</v>
      </c>
      <c r="K81" s="350">
        <f>IF(K$35=0,0,K$35/TRE_fec!K$35)</f>
        <v>2.2139165220655217</v>
      </c>
      <c r="L81" s="350">
        <f>IF(L$35=0,0,L$35/TRE_fec!L$35)</f>
        <v>2.3423212830712887</v>
      </c>
      <c r="M81" s="350">
        <f>IF(M$35=0,0,M$35/TRE_fec!M$35)</f>
        <v>2.1893673692243967</v>
      </c>
      <c r="N81" s="350">
        <f>IF(N$35=0,0,N$35/TRE_fec!N$35)</f>
        <v>2.3290041630250697</v>
      </c>
      <c r="O81" s="350">
        <f>IF(O$35=0,0,O$35/TRE_fec!O$35)</f>
        <v>2.4250992273380674</v>
      </c>
      <c r="P81" s="350">
        <f>IF(P$35=0,0,P$35/TRE_fec!P$35)</f>
        <v>2.4196470442679319</v>
      </c>
      <c r="Q81" s="350">
        <f>IF(Q$35=0,0,Q$35/TRE_fec!Q$35)</f>
        <v>2.3389134316626787</v>
      </c>
      <c r="R81" s="350">
        <f>IF(R$35=0,0,R$35/TRE_fec!R$35)</f>
        <v>2.3244782956222405</v>
      </c>
      <c r="S81" s="350">
        <f>IF(S$35=0,0,S$35/TRE_fec!S$35)</f>
        <v>2.3222859615936402</v>
      </c>
      <c r="T81" s="350">
        <f>IF(T$35=0,0,T$35/TRE_fec!T$35)</f>
        <v>2.3301629161152282</v>
      </c>
      <c r="U81" s="350">
        <f>IF(U$35=0,0,U$35/TRE_fec!U$35)</f>
        <v>2.308700692420667</v>
      </c>
      <c r="V81" s="350">
        <f>IF(V$35=0,0,V$35/TRE_fec!V$35)</f>
        <v>2.1958816169176187</v>
      </c>
      <c r="W81" s="350">
        <f>IF(W$35=0,0,W$35/TRE_fec!W$35)</f>
        <v>2.1354358370829853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NL: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22996.528921432011</v>
      </c>
      <c r="C3" s="205">
        <v>21522.887323943662</v>
      </c>
      <c r="D3" s="205">
        <v>18808.062278040408</v>
      </c>
      <c r="E3" s="205">
        <v>17936.202788106231</v>
      </c>
      <c r="F3" s="205">
        <v>18834.01936079724</v>
      </c>
      <c r="G3" s="205">
        <v>20104.765955541621</v>
      </c>
      <c r="H3" s="205">
        <v>21459.45709855649</v>
      </c>
      <c r="I3" s="205">
        <v>22732.955091835749</v>
      </c>
      <c r="J3" s="205">
        <v>22306.372651575381</v>
      </c>
      <c r="K3" s="205">
        <v>19658.88595823646</v>
      </c>
      <c r="L3" s="205">
        <v>21492.466312991859</v>
      </c>
      <c r="M3" s="205">
        <v>23002.106306529549</v>
      </c>
      <c r="N3" s="205">
        <v>21648.111433074071</v>
      </c>
      <c r="O3" s="205">
        <v>21708.824955551961</v>
      </c>
      <c r="P3" s="205">
        <v>22810.859911182881</v>
      </c>
      <c r="Q3" s="205">
        <v>23626</v>
      </c>
      <c r="R3" s="205">
        <v>23293.54513816176</v>
      </c>
      <c r="S3" s="205">
        <v>24741.45572737122</v>
      </c>
      <c r="T3" s="205">
        <v>25972.200831664872</v>
      </c>
      <c r="U3" s="205">
        <v>27093.614546000419</v>
      </c>
      <c r="V3" s="205">
        <v>27259.768804200881</v>
      </c>
      <c r="W3" s="205">
        <v>29764.609733535701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22281.086758016871</v>
      </c>
      <c r="C5" s="205">
        <v>21183.37293195086</v>
      </c>
      <c r="D5" s="205">
        <v>20847.444610117069</v>
      </c>
      <c r="E5" s="205">
        <v>17353.783036172528</v>
      </c>
      <c r="F5" s="205">
        <v>17773.532084517261</v>
      </c>
      <c r="G5" s="205">
        <v>18547.714707746771</v>
      </c>
      <c r="H5" s="205">
        <v>18909.998364071969</v>
      </c>
      <c r="I5" s="205">
        <v>18359.044313188399</v>
      </c>
      <c r="J5" s="205">
        <v>17957.909148731698</v>
      </c>
      <c r="K5" s="205">
        <v>18043.336513617069</v>
      </c>
      <c r="L5" s="205">
        <v>18480.568971184461</v>
      </c>
      <c r="M5" s="205">
        <v>15669.765746022769</v>
      </c>
      <c r="N5" s="205">
        <v>16440.776479305841</v>
      </c>
      <c r="O5" s="205">
        <v>15307.03766007597</v>
      </c>
      <c r="P5" s="205">
        <v>15664.348010238569</v>
      </c>
      <c r="Q5" s="205">
        <v>16530.674964368769</v>
      </c>
      <c r="R5" s="205">
        <v>17371.352607832261</v>
      </c>
      <c r="S5" s="205">
        <v>18429.253355073171</v>
      </c>
      <c r="T5" s="205">
        <v>18163.54381025763</v>
      </c>
      <c r="U5" s="205">
        <v>18273.551540172761</v>
      </c>
      <c r="V5" s="205">
        <v>16801.144284546732</v>
      </c>
      <c r="W5" s="205">
        <v>17592.060968561302</v>
      </c>
      <c r="DA5" s="112" t="s">
        <v>2527</v>
      </c>
    </row>
    <row r="6" spans="1:105" ht="12" customHeight="1" x14ac:dyDescent="0.25">
      <c r="A6" s="154" t="s">
        <v>2114</v>
      </c>
      <c r="B6" s="340">
        <v>27851.358447521088</v>
      </c>
      <c r="C6" s="340">
        <v>26458.790525145039</v>
      </c>
      <c r="D6" s="340">
        <v>25066.222602768979</v>
      </c>
      <c r="E6" s="340">
        <v>25066.222602768979</v>
      </c>
      <c r="F6" s="340">
        <v>23673.65468039292</v>
      </c>
      <c r="G6" s="340">
        <v>22281.086758016871</v>
      </c>
      <c r="H6" s="340">
        <v>22281.086758016871</v>
      </c>
      <c r="I6" s="340">
        <v>20888.518835640811</v>
      </c>
      <c r="J6" s="340">
        <v>19495.950913264751</v>
      </c>
      <c r="K6" s="340">
        <v>19495.950913264751</v>
      </c>
      <c r="L6" s="340">
        <v>19495.950913264751</v>
      </c>
      <c r="M6" s="340">
        <v>18103.382990888698</v>
      </c>
      <c r="N6" s="340">
        <v>18103.382990888698</v>
      </c>
      <c r="O6" s="340">
        <v>16710.815068512638</v>
      </c>
      <c r="P6" s="340">
        <v>16710.815068512638</v>
      </c>
      <c r="Q6" s="340">
        <v>18103.382990888698</v>
      </c>
      <c r="R6" s="340">
        <v>19495.950913264751</v>
      </c>
      <c r="S6" s="340">
        <v>19495.950913264751</v>
      </c>
      <c r="T6" s="340">
        <v>19495.950913264751</v>
      </c>
      <c r="U6" s="340">
        <v>19495.950913264751</v>
      </c>
      <c r="V6" s="340">
        <v>18103.382990888698</v>
      </c>
      <c r="W6" s="340">
        <v>19495.950913264751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1392.5679223760551</v>
      </c>
      <c r="M7" s="342">
        <v>0</v>
      </c>
      <c r="N7" s="342">
        <v>0</v>
      </c>
      <c r="O7" s="342">
        <v>0</v>
      </c>
      <c r="P7" s="342">
        <v>1392.5679223760551</v>
      </c>
      <c r="Q7" s="342">
        <v>1392.5679223760551</v>
      </c>
      <c r="R7" s="342">
        <v>2785.1358447521088</v>
      </c>
      <c r="S7" s="342">
        <v>0</v>
      </c>
      <c r="T7" s="342">
        <v>1392.5679223760551</v>
      </c>
      <c r="U7" s="342">
        <v>1392.5679223760551</v>
      </c>
      <c r="V7" s="342">
        <v>0</v>
      </c>
      <c r="W7" s="342">
        <v>1392.5679223760551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1392.567922376049</v>
      </c>
      <c r="D8" s="344">
        <f t="shared" si="0"/>
        <v>1392.5679223760599</v>
      </c>
      <c r="E8" s="344">
        <f t="shared" si="0"/>
        <v>0</v>
      </c>
      <c r="F8" s="344">
        <f t="shared" si="0"/>
        <v>1392.5679223760599</v>
      </c>
      <c r="G8" s="344">
        <f t="shared" si="0"/>
        <v>1392.567922376049</v>
      </c>
      <c r="H8" s="344">
        <f t="shared" si="0"/>
        <v>0</v>
      </c>
      <c r="I8" s="344">
        <f t="shared" si="0"/>
        <v>1392.5679223760599</v>
      </c>
      <c r="J8" s="344">
        <f t="shared" si="0"/>
        <v>1392.5679223760599</v>
      </c>
      <c r="K8" s="344">
        <f t="shared" si="0"/>
        <v>0</v>
      </c>
      <c r="L8" s="344">
        <f t="shared" si="0"/>
        <v>1392.5679223760562</v>
      </c>
      <c r="M8" s="344">
        <f t="shared" si="0"/>
        <v>1392.5679223760526</v>
      </c>
      <c r="N8" s="344">
        <f t="shared" si="0"/>
        <v>0</v>
      </c>
      <c r="O8" s="344">
        <f t="shared" si="0"/>
        <v>1392.5679223760599</v>
      </c>
      <c r="P8" s="344">
        <f t="shared" si="0"/>
        <v>1392.5679223760562</v>
      </c>
      <c r="Q8" s="344">
        <f t="shared" si="0"/>
        <v>0</v>
      </c>
      <c r="R8" s="344">
        <f t="shared" si="0"/>
        <v>1392.5679223760562</v>
      </c>
      <c r="S8" s="344">
        <f t="shared" si="0"/>
        <v>0</v>
      </c>
      <c r="T8" s="344">
        <f t="shared" si="0"/>
        <v>1392.5679223760562</v>
      </c>
      <c r="U8" s="344">
        <f t="shared" si="0"/>
        <v>1392.5679223760562</v>
      </c>
      <c r="V8" s="344">
        <f t="shared" si="0"/>
        <v>1392.5679223760526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5570.2716895042176</v>
      </c>
      <c r="C9" s="345">
        <f t="shared" si="1"/>
        <v>5275.4175931941791</v>
      </c>
      <c r="D9" s="345">
        <f t="shared" si="1"/>
        <v>4218.7779926519106</v>
      </c>
      <c r="E9" s="345">
        <f t="shared" si="1"/>
        <v>7712.4395665964512</v>
      </c>
      <c r="F9" s="345">
        <f t="shared" si="1"/>
        <v>5900.1225958756586</v>
      </c>
      <c r="G9" s="345">
        <f t="shared" si="1"/>
        <v>3733.3720502700999</v>
      </c>
      <c r="H9" s="345">
        <f t="shared" si="1"/>
        <v>3371.0883939449013</v>
      </c>
      <c r="I9" s="345">
        <f t="shared" si="1"/>
        <v>2529.4745224524122</v>
      </c>
      <c r="J9" s="345">
        <f t="shared" si="1"/>
        <v>1538.0417645330526</v>
      </c>
      <c r="K9" s="345">
        <f t="shared" si="1"/>
        <v>1452.6143996476821</v>
      </c>
      <c r="L9" s="345">
        <f t="shared" si="1"/>
        <v>1015.3819420802902</v>
      </c>
      <c r="M9" s="345">
        <f t="shared" si="1"/>
        <v>2433.617244865929</v>
      </c>
      <c r="N9" s="345">
        <f t="shared" si="1"/>
        <v>1662.6065115828569</v>
      </c>
      <c r="O9" s="345">
        <f t="shared" si="1"/>
        <v>1403.7774084366683</v>
      </c>
      <c r="P9" s="345">
        <f t="shared" si="1"/>
        <v>1046.4670582740691</v>
      </c>
      <c r="Q9" s="345">
        <f t="shared" si="1"/>
        <v>1572.7080265199293</v>
      </c>
      <c r="R9" s="345">
        <f t="shared" si="1"/>
        <v>2124.5983054324897</v>
      </c>
      <c r="S9" s="345">
        <f t="shared" si="1"/>
        <v>1066.6975581915794</v>
      </c>
      <c r="T9" s="345">
        <f t="shared" si="1"/>
        <v>1332.4071030071209</v>
      </c>
      <c r="U9" s="345">
        <f t="shared" si="1"/>
        <v>1222.3993730919901</v>
      </c>
      <c r="V9" s="345">
        <f t="shared" si="1"/>
        <v>1302.2387063419665</v>
      </c>
      <c r="W9" s="345">
        <f t="shared" si="1"/>
        <v>1903.8899447034491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713.29974204643156</v>
      </c>
      <c r="C12" s="212">
        <v>709.24668959587257</v>
      </c>
      <c r="D12" s="212">
        <v>706.693551160791</v>
      </c>
      <c r="E12" s="212">
        <v>653.46680997420458</v>
      </c>
      <c r="F12" s="212">
        <v>655.79312123817704</v>
      </c>
      <c r="G12" s="212">
        <v>669.66766981943238</v>
      </c>
      <c r="H12" s="212">
        <v>641.96878761822859</v>
      </c>
      <c r="I12" s="212">
        <v>592.10713671539122</v>
      </c>
      <c r="J12" s="212">
        <v>612.28718830610478</v>
      </c>
      <c r="K12" s="212">
        <v>648.47944969905404</v>
      </c>
      <c r="L12" s="212">
        <v>656.1821152192606</v>
      </c>
      <c r="M12" s="212">
        <v>515.16809974204648</v>
      </c>
      <c r="N12" s="212">
        <v>537.78667239896811</v>
      </c>
      <c r="O12" s="212">
        <v>514.24591573516773</v>
      </c>
      <c r="P12" s="212">
        <v>494.2880481513327</v>
      </c>
      <c r="Q12" s="212">
        <v>504.70584694754939</v>
      </c>
      <c r="R12" s="212">
        <v>526.85391229578659</v>
      </c>
      <c r="S12" s="212">
        <v>555.19458297506446</v>
      </c>
      <c r="T12" s="212">
        <v>533.6601031814273</v>
      </c>
      <c r="U12" s="212">
        <v>531.37747205503001</v>
      </c>
      <c r="V12" s="212">
        <v>490.90292347377459</v>
      </c>
      <c r="W12" s="212">
        <v>519.30455717970767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9.3648323301805672</v>
      </c>
      <c r="C14" s="206">
        <f t="shared" si="2"/>
        <v>9.2145313843508152</v>
      </c>
      <c r="D14" s="206">
        <f t="shared" si="2"/>
        <v>7.20584694754944</v>
      </c>
      <c r="E14" s="206">
        <f t="shared" si="2"/>
        <v>5.1971625107480648</v>
      </c>
      <c r="F14" s="206">
        <f t="shared" si="2"/>
        <v>6.2766981943250215</v>
      </c>
      <c r="G14" s="206">
        <f t="shared" si="2"/>
        <v>7.3061049011177968</v>
      </c>
      <c r="H14" s="206">
        <f t="shared" si="2"/>
        <v>6.2766981943250215</v>
      </c>
      <c r="I14" s="206">
        <f t="shared" si="2"/>
        <v>6.3767841788478075</v>
      </c>
      <c r="J14" s="206">
        <f t="shared" si="2"/>
        <v>7.4610490111779875</v>
      </c>
      <c r="K14" s="206">
        <f t="shared" si="2"/>
        <v>6.3815993121238179</v>
      </c>
      <c r="L14" s="206">
        <f t="shared" si="2"/>
        <v>8.4928632846087702</v>
      </c>
      <c r="M14" s="206">
        <f t="shared" si="2"/>
        <v>5.2067067927773003</v>
      </c>
      <c r="N14" s="206">
        <f t="shared" si="2"/>
        <v>9.3816852966466033</v>
      </c>
      <c r="O14" s="206">
        <f t="shared" si="2"/>
        <v>7.3656921754084257</v>
      </c>
      <c r="P14" s="206">
        <f t="shared" si="2"/>
        <v>8.4452278589853833</v>
      </c>
      <c r="Q14" s="206">
        <f t="shared" si="2"/>
        <v>3.5208942390369735</v>
      </c>
      <c r="R14" s="206">
        <f t="shared" si="2"/>
        <v>2.9466895958727428</v>
      </c>
      <c r="S14" s="206">
        <f t="shared" si="2"/>
        <v>3.3653482373172827</v>
      </c>
      <c r="T14" s="206">
        <f t="shared" si="2"/>
        <v>3.5097162510748068</v>
      </c>
      <c r="U14" s="206">
        <f t="shared" si="2"/>
        <v>2.4255374032674113</v>
      </c>
      <c r="V14" s="206">
        <f t="shared" si="2"/>
        <v>4.8335339638864996</v>
      </c>
      <c r="W14" s="206">
        <f t="shared" si="2"/>
        <v>4.1108340498710243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3.2384350816852958</v>
      </c>
      <c r="C16" s="206">
        <v>1.07944969905417</v>
      </c>
      <c r="D16" s="206">
        <v>1.07944969905417</v>
      </c>
      <c r="E16" s="206">
        <v>1.07944969905417</v>
      </c>
      <c r="F16" s="206">
        <v>2.1589853826311258</v>
      </c>
      <c r="G16" s="206">
        <v>2.1589853826311258</v>
      </c>
      <c r="H16" s="206">
        <v>2.1589853826311258</v>
      </c>
      <c r="I16" s="206">
        <v>4.3179707652622534</v>
      </c>
      <c r="J16" s="206">
        <v>5.397420464316423</v>
      </c>
      <c r="K16" s="206">
        <v>4.3179707652622534</v>
      </c>
      <c r="L16" s="206">
        <v>5.397420464316423</v>
      </c>
      <c r="M16" s="206">
        <v>1.07944969905417</v>
      </c>
      <c r="N16" s="206">
        <v>2.1589853826311258</v>
      </c>
      <c r="O16" s="206">
        <v>3.2384350816852958</v>
      </c>
      <c r="P16" s="206">
        <v>4.3179707652622534</v>
      </c>
      <c r="Q16" s="206">
        <v>1.7297506448839211</v>
      </c>
      <c r="R16" s="206">
        <v>1.6181427343078241</v>
      </c>
      <c r="S16" s="206">
        <v>1.2047291487532239</v>
      </c>
      <c r="T16" s="206">
        <v>2.2701633705932931</v>
      </c>
      <c r="U16" s="206">
        <v>1.5641444539982801</v>
      </c>
      <c r="V16" s="206">
        <v>1.541530524505589</v>
      </c>
      <c r="W16" s="206">
        <v>2.311177987962167</v>
      </c>
      <c r="DA16" s="71" t="s">
        <v>2533</v>
      </c>
    </row>
    <row r="17" spans="1:105" ht="12" customHeight="1" x14ac:dyDescent="0.25">
      <c r="A17" s="18" t="s">
        <v>69</v>
      </c>
      <c r="B17" s="206">
        <v>5.1471195184866714</v>
      </c>
      <c r="C17" s="206">
        <v>6.1765262252794493</v>
      </c>
      <c r="D17" s="206">
        <v>5.1471195184866714</v>
      </c>
      <c r="E17" s="206">
        <v>4.1177128116938952</v>
      </c>
      <c r="F17" s="206">
        <v>4.1177128116938952</v>
      </c>
      <c r="G17" s="206">
        <v>5.1471195184866714</v>
      </c>
      <c r="H17" s="206">
        <v>4.1177128116938952</v>
      </c>
      <c r="I17" s="206">
        <v>2.058813413585554</v>
      </c>
      <c r="J17" s="206">
        <v>2.0636285468615649</v>
      </c>
      <c r="K17" s="206">
        <v>2.0636285468615649</v>
      </c>
      <c r="L17" s="206">
        <v>3.0954428202923472</v>
      </c>
      <c r="M17" s="206">
        <v>4.1272570937231299</v>
      </c>
      <c r="N17" s="206">
        <v>7.2226999140154771</v>
      </c>
      <c r="O17" s="206">
        <v>4.1272570937231299</v>
      </c>
      <c r="P17" s="206">
        <v>4.1272570937231299</v>
      </c>
      <c r="Q17" s="206">
        <v>1.779793637145314</v>
      </c>
      <c r="R17" s="206">
        <v>1.259587274290628</v>
      </c>
      <c r="S17" s="206">
        <v>2.1451418744625972</v>
      </c>
      <c r="T17" s="206">
        <v>1.2138435081685299</v>
      </c>
      <c r="U17" s="206">
        <v>0.83155631986242462</v>
      </c>
      <c r="V17" s="206">
        <v>3.2189165950128968</v>
      </c>
      <c r="W17" s="206">
        <v>1.6850386930352541</v>
      </c>
      <c r="DA17" s="71" t="s">
        <v>2534</v>
      </c>
    </row>
    <row r="18" spans="1:105" ht="12" customHeight="1" x14ac:dyDescent="0.25">
      <c r="A18" s="18" t="s">
        <v>70</v>
      </c>
      <c r="B18" s="206">
        <v>0.9792777300085983</v>
      </c>
      <c r="C18" s="206">
        <v>1.958555460017197</v>
      </c>
      <c r="D18" s="206">
        <v>0.9792777300085983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1.1349957007738609E-2</v>
      </c>
      <c r="R19" s="206">
        <v>6.8959587274290621E-2</v>
      </c>
      <c r="S19" s="206">
        <v>1.547721410146174E-2</v>
      </c>
      <c r="T19" s="206">
        <v>2.5709372312983661E-2</v>
      </c>
      <c r="U19" s="206">
        <v>2.983662940670679E-2</v>
      </c>
      <c r="V19" s="206">
        <v>7.3086844368013756E-2</v>
      </c>
      <c r="W19" s="206">
        <v>0.1146173688736028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387.48796216680989</v>
      </c>
      <c r="C20" s="206">
        <f t="shared" si="3"/>
        <v>384.26354256233873</v>
      </c>
      <c r="D20" s="206">
        <f t="shared" si="3"/>
        <v>373.34359415305238</v>
      </c>
      <c r="E20" s="206">
        <f t="shared" si="3"/>
        <v>344.15193465176259</v>
      </c>
      <c r="F20" s="206">
        <f t="shared" si="3"/>
        <v>337.91805674978502</v>
      </c>
      <c r="G20" s="206">
        <f t="shared" si="3"/>
        <v>336.62828890799648</v>
      </c>
      <c r="H20" s="206">
        <f t="shared" si="3"/>
        <v>315.56216680997409</v>
      </c>
      <c r="I20" s="206">
        <f t="shared" si="3"/>
        <v>298.70920034393811</v>
      </c>
      <c r="J20" s="206">
        <f t="shared" si="3"/>
        <v>293.31375752364568</v>
      </c>
      <c r="K20" s="206">
        <f t="shared" si="3"/>
        <v>335.46749785038691</v>
      </c>
      <c r="L20" s="206">
        <f t="shared" si="3"/>
        <v>346.10808254514188</v>
      </c>
      <c r="M20" s="206">
        <f t="shared" si="3"/>
        <v>262.23043852106622</v>
      </c>
      <c r="N20" s="206">
        <f t="shared" si="3"/>
        <v>281.70584694754939</v>
      </c>
      <c r="O20" s="206">
        <f t="shared" si="3"/>
        <v>273.79527085124681</v>
      </c>
      <c r="P20" s="206">
        <f t="shared" si="3"/>
        <v>238.28383490971621</v>
      </c>
      <c r="Q20" s="206">
        <f t="shared" si="3"/>
        <v>251.98959587274291</v>
      </c>
      <c r="R20" s="206">
        <f t="shared" si="3"/>
        <v>265.18202923473768</v>
      </c>
      <c r="S20" s="206">
        <f t="shared" si="3"/>
        <v>275.05176268271708</v>
      </c>
      <c r="T20" s="206">
        <f t="shared" si="3"/>
        <v>253.7786758383491</v>
      </c>
      <c r="U20" s="206">
        <f t="shared" si="3"/>
        <v>248.38538263112639</v>
      </c>
      <c r="V20" s="206">
        <f t="shared" si="3"/>
        <v>227.4399828030954</v>
      </c>
      <c r="W20" s="206">
        <f t="shared" si="3"/>
        <v>243.54582975064491</v>
      </c>
      <c r="DA20" s="71"/>
    </row>
    <row r="21" spans="1:105" ht="12" customHeight="1" x14ac:dyDescent="0.25">
      <c r="A21" s="18" t="s">
        <v>72</v>
      </c>
      <c r="B21" s="206">
        <v>387.48796216680989</v>
      </c>
      <c r="C21" s="206">
        <v>384.26354256233873</v>
      </c>
      <c r="D21" s="206">
        <v>373.34359415305238</v>
      </c>
      <c r="E21" s="206">
        <v>344.15193465176259</v>
      </c>
      <c r="F21" s="206">
        <v>337.91805674978502</v>
      </c>
      <c r="G21" s="206">
        <v>336.62828890799648</v>
      </c>
      <c r="H21" s="206">
        <v>315.56216680997409</v>
      </c>
      <c r="I21" s="206">
        <v>298.70920034393811</v>
      </c>
      <c r="J21" s="206">
        <v>293.31375752364568</v>
      </c>
      <c r="K21" s="206">
        <v>335.46749785038691</v>
      </c>
      <c r="L21" s="206">
        <v>346.10808254514188</v>
      </c>
      <c r="M21" s="206">
        <v>262.23043852106622</v>
      </c>
      <c r="N21" s="206">
        <v>281.70584694754939</v>
      </c>
      <c r="O21" s="206">
        <v>273.79527085124681</v>
      </c>
      <c r="P21" s="206">
        <v>238.28383490971621</v>
      </c>
      <c r="Q21" s="206">
        <v>251.98959587274291</v>
      </c>
      <c r="R21" s="206">
        <v>265.18202923473768</v>
      </c>
      <c r="S21" s="206">
        <v>275.05176268271708</v>
      </c>
      <c r="T21" s="206">
        <v>253.7786758383491</v>
      </c>
      <c r="U21" s="206">
        <v>248.38538263112639</v>
      </c>
      <c r="V21" s="206">
        <v>227.4399828030954</v>
      </c>
      <c r="W21" s="206">
        <v>243.54582975064491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3.4393809114359412E-3</v>
      </c>
      <c r="V23" s="206">
        <f t="shared" si="4"/>
        <v>2.5795356835769559E-3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3.4393809114359412E-3</v>
      </c>
      <c r="V26" s="206">
        <v>2.5795356835769559E-3</v>
      </c>
      <c r="W26" s="206">
        <v>0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11.201891659501291</v>
      </c>
      <c r="C30" s="206">
        <v>13.017110920034391</v>
      </c>
      <c r="D30" s="206">
        <v>12.73052450558899</v>
      </c>
      <c r="E30" s="206">
        <v>15.3816852966466</v>
      </c>
      <c r="F30" s="206">
        <v>14.95176268271711</v>
      </c>
      <c r="G30" s="206">
        <v>18.51057609630266</v>
      </c>
      <c r="H30" s="206">
        <v>16.00266552020636</v>
      </c>
      <c r="I30" s="206">
        <v>6.2816852966466028</v>
      </c>
      <c r="J30" s="206">
        <v>6.3533104041272566</v>
      </c>
      <c r="K30" s="206">
        <v>9.1239036973344803</v>
      </c>
      <c r="L30" s="206">
        <v>7.8580395528804807</v>
      </c>
      <c r="M30" s="206">
        <v>2.6750644883920889</v>
      </c>
      <c r="N30" s="206">
        <v>1.8152192605331039</v>
      </c>
      <c r="O30" s="206">
        <v>1.958555460017197</v>
      </c>
      <c r="P30" s="206">
        <v>2.2451418744625968</v>
      </c>
      <c r="Q30" s="206">
        <v>1.754944110060189</v>
      </c>
      <c r="R30" s="206">
        <v>1.470335339638865</v>
      </c>
      <c r="S30" s="206">
        <v>1.00859845227859</v>
      </c>
      <c r="T30" s="206">
        <v>1.1288048151332759</v>
      </c>
      <c r="U30" s="206">
        <v>1.524591573516767</v>
      </c>
      <c r="V30" s="206">
        <v>2.3907136715391228</v>
      </c>
      <c r="W30" s="206">
        <v>2.4523645743766118</v>
      </c>
      <c r="DA30" s="71" t="s">
        <v>2545</v>
      </c>
    </row>
    <row r="31" spans="1:105" ht="12" customHeight="1" x14ac:dyDescent="0.25">
      <c r="A31" s="21" t="s">
        <v>38</v>
      </c>
      <c r="B31" s="209">
        <v>305.24505588993981</v>
      </c>
      <c r="C31" s="209">
        <v>302.75150472914868</v>
      </c>
      <c r="D31" s="209">
        <v>313.41358555460022</v>
      </c>
      <c r="E31" s="209">
        <v>288.73602751504728</v>
      </c>
      <c r="F31" s="209">
        <v>296.64660361134992</v>
      </c>
      <c r="G31" s="209">
        <v>307.22269991401538</v>
      </c>
      <c r="H31" s="209">
        <v>304.12725709372307</v>
      </c>
      <c r="I31" s="209">
        <v>280.73946689595869</v>
      </c>
      <c r="J31" s="209">
        <v>305.1590713671539</v>
      </c>
      <c r="K31" s="209">
        <v>297.50644883920887</v>
      </c>
      <c r="L31" s="209">
        <v>293.72312983662943</v>
      </c>
      <c r="M31" s="209">
        <v>245.05588993981081</v>
      </c>
      <c r="N31" s="209">
        <v>244.883920894239</v>
      </c>
      <c r="O31" s="209">
        <v>231.12639724849529</v>
      </c>
      <c r="P31" s="209">
        <v>245.3138435081685</v>
      </c>
      <c r="Q31" s="209">
        <v>247.44041272570939</v>
      </c>
      <c r="R31" s="209">
        <v>257.2548581255374</v>
      </c>
      <c r="S31" s="209">
        <v>275.76887360275151</v>
      </c>
      <c r="T31" s="209">
        <v>275.24290627687009</v>
      </c>
      <c r="U31" s="209">
        <v>279.03852106620798</v>
      </c>
      <c r="V31" s="209">
        <v>256.23611349957002</v>
      </c>
      <c r="W31" s="209">
        <v>269.19552880481513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937.82718899778922</v>
      </c>
      <c r="C33" s="205">
        <f>MAE_emi!C5</f>
        <v>930.91701023928954</v>
      </c>
      <c r="D33" s="205">
        <f>MAE_emi!D5</f>
        <v>898.90121051865253</v>
      </c>
      <c r="E33" s="205">
        <f>MAE_emi!E5</f>
        <v>823.96891079863803</v>
      </c>
      <c r="F33" s="205">
        <f>MAE_emi!F5</f>
        <v>812.17880459900346</v>
      </c>
      <c r="G33" s="205">
        <f>MAE_emi!G5</f>
        <v>812.34305531910377</v>
      </c>
      <c r="H33" s="205">
        <f>MAE_emi!H5</f>
        <v>759.66940655808185</v>
      </c>
      <c r="I33" s="205">
        <f>MAE_emi!I5</f>
        <v>719.40143879853349</v>
      </c>
      <c r="J33" s="205">
        <f>MAE_emi!J5</f>
        <v>709.59535595918578</v>
      </c>
      <c r="K33" s="205">
        <f>MAE_emi!K5</f>
        <v>805.75407539924799</v>
      </c>
      <c r="L33" s="205">
        <f>MAE_emi!L5</f>
        <v>836.7995120389462</v>
      </c>
      <c r="M33" s="205">
        <f>MAE_emi!M5</f>
        <v>631.5817370388429</v>
      </c>
      <c r="N33" s="205">
        <f>MAE_emi!N5</f>
        <v>689.78082887782773</v>
      </c>
      <c r="O33" s="205">
        <f>MAE_emi!O5</f>
        <v>664.44891551925775</v>
      </c>
      <c r="P33" s="205">
        <f>MAE_emi!P5</f>
        <v>583.89183323774637</v>
      </c>
      <c r="Q33" s="205">
        <f>MAE_emi!Q5</f>
        <v>601.99746227925493</v>
      </c>
      <c r="R33" s="205">
        <f>MAE_emi!R5</f>
        <v>631.24845227918559</v>
      </c>
      <c r="S33" s="205">
        <f>MAE_emi!S5</f>
        <v>655.92460835932263</v>
      </c>
      <c r="T33" s="205">
        <f>MAE_emi!T5</f>
        <v>605.91475655852173</v>
      </c>
      <c r="U33" s="205">
        <f>MAE_emi!U5</f>
        <v>590.20821611878318</v>
      </c>
      <c r="V33" s="205">
        <f>MAE_emi!V5</f>
        <v>548.4888147587435</v>
      </c>
      <c r="W33" s="205">
        <f>MAE_emi!W5</f>
        <v>583.72168283856968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31.01771334636766</v>
      </c>
      <c r="C35" s="286">
        <f t="shared" si="5"/>
        <v>32.953138624986146</v>
      </c>
      <c r="D35" s="286">
        <f t="shared" si="5"/>
        <v>37.57396911567546</v>
      </c>
      <c r="E35" s="286">
        <f t="shared" si="5"/>
        <v>36.432840200018724</v>
      </c>
      <c r="F35" s="286">
        <f t="shared" si="5"/>
        <v>34.819605346865139</v>
      </c>
      <c r="G35" s="286">
        <f t="shared" si="5"/>
        <v>33.308901546045952</v>
      </c>
      <c r="H35" s="286">
        <f t="shared" si="5"/>
        <v>29.915425384242916</v>
      </c>
      <c r="I35" s="286">
        <f t="shared" si="5"/>
        <v>26.046201838846677</v>
      </c>
      <c r="J35" s="286">
        <f t="shared" si="5"/>
        <v>27.448980516465198</v>
      </c>
      <c r="K35" s="286">
        <f t="shared" si="5"/>
        <v>32.986581796989434</v>
      </c>
      <c r="L35" s="286">
        <f t="shared" si="5"/>
        <v>30.5307964969385</v>
      </c>
      <c r="M35" s="286">
        <f t="shared" si="5"/>
        <v>22.396561987708363</v>
      </c>
      <c r="N35" s="286">
        <f t="shared" si="5"/>
        <v>24.842198085572281</v>
      </c>
      <c r="O35" s="286">
        <f t="shared" si="5"/>
        <v>23.688334895512206</v>
      </c>
      <c r="P35" s="286">
        <f t="shared" si="5"/>
        <v>21.668979165007766</v>
      </c>
      <c r="Q35" s="286">
        <f t="shared" si="5"/>
        <v>21.362306228204073</v>
      </c>
      <c r="R35" s="286">
        <f t="shared" si="5"/>
        <v>22.618021824107959</v>
      </c>
      <c r="S35" s="286">
        <f t="shared" si="5"/>
        <v>22.439851118414929</v>
      </c>
      <c r="T35" s="286">
        <f t="shared" si="5"/>
        <v>20.547357793830002</v>
      </c>
      <c r="U35" s="286">
        <f t="shared" si="5"/>
        <v>19.612646040742924</v>
      </c>
      <c r="V35" s="286">
        <f t="shared" si="5"/>
        <v>18.00833040807462</v>
      </c>
      <c r="W35" s="286">
        <f t="shared" si="5"/>
        <v>17.447047410623654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32.013687204452985</v>
      </c>
      <c r="C36" s="346">
        <f t="shared" si="6"/>
        <v>33.481291760016013</v>
      </c>
      <c r="D36" s="346">
        <f t="shared" si="6"/>
        <v>33.898329717486774</v>
      </c>
      <c r="E36" s="346">
        <f t="shared" si="6"/>
        <v>37.655582567334569</v>
      </c>
      <c r="F36" s="346">
        <f t="shared" si="6"/>
        <v>36.897174862021174</v>
      </c>
      <c r="G36" s="346">
        <f t="shared" si="6"/>
        <v>36.105131029416484</v>
      </c>
      <c r="H36" s="346">
        <f t="shared" si="6"/>
        <v>33.948643212890829</v>
      </c>
      <c r="I36" s="346">
        <f t="shared" si="6"/>
        <v>32.251522825185695</v>
      </c>
      <c r="J36" s="346">
        <f t="shared" si="6"/>
        <v>34.095683591836661</v>
      </c>
      <c r="K36" s="346">
        <f t="shared" si="6"/>
        <v>35.940107263956151</v>
      </c>
      <c r="L36" s="346">
        <f t="shared" si="6"/>
        <v>35.506597023197841</v>
      </c>
      <c r="M36" s="346">
        <f t="shared" si="6"/>
        <v>32.876566765065022</v>
      </c>
      <c r="N36" s="346">
        <f t="shared" si="6"/>
        <v>32.710539740983961</v>
      </c>
      <c r="O36" s="346">
        <f t="shared" si="6"/>
        <v>33.595391032219844</v>
      </c>
      <c r="P36" s="346">
        <f t="shared" si="6"/>
        <v>31.554971060924782</v>
      </c>
      <c r="Q36" s="346">
        <f t="shared" si="6"/>
        <v>30.531472431429648</v>
      </c>
      <c r="R36" s="346">
        <f t="shared" si="6"/>
        <v>30.328894023960043</v>
      </c>
      <c r="S36" s="346">
        <f t="shared" si="6"/>
        <v>30.125723070719602</v>
      </c>
      <c r="T36" s="346">
        <f t="shared" si="6"/>
        <v>29.380836072311482</v>
      </c>
      <c r="U36" s="346">
        <f t="shared" si="6"/>
        <v>29.079047435680163</v>
      </c>
      <c r="V36" s="346">
        <f t="shared" si="6"/>
        <v>29.218421981251282</v>
      </c>
      <c r="W36" s="346">
        <f t="shared" si="6"/>
        <v>29.519256334306405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17.719351551512389</v>
      </c>
      <c r="C37" s="346">
        <f>IF(MAE_ued!C$5=0,"",MAE_ued!C$5/C$5*1000)</f>
        <v>18.536855259272976</v>
      </c>
      <c r="D37" s="346">
        <f>IF(MAE_ued!D$5=0,"",MAE_ued!D$5/D$5*1000)</f>
        <v>18.818329846948512</v>
      </c>
      <c r="E37" s="346">
        <f>IF(MAE_ued!E$5=0,"",MAE_ued!E$5/E$5*1000)</f>
        <v>20.932404443393136</v>
      </c>
      <c r="F37" s="346">
        <f>IF(MAE_ued!F$5=0,"",MAE_ued!F$5/F$5*1000)</f>
        <v>20.538437967460204</v>
      </c>
      <c r="G37" s="346">
        <f>IF(MAE_ued!G$5=0,"",MAE_ued!G$5/G$5*1000)</f>
        <v>20.138963222281717</v>
      </c>
      <c r="H37" s="346">
        <f>IF(MAE_ued!H$5=0,"",MAE_ued!H$5/H$5*1000)</f>
        <v>18.967764976024235</v>
      </c>
      <c r="I37" s="346">
        <f>IF(MAE_ued!I$5=0,"",MAE_ued!I$5/I$5*1000)</f>
        <v>17.960053787067523</v>
      </c>
      <c r="J37" s="346">
        <f>IF(MAE_ued!J$5=0,"",MAE_ued!J$5/J$5*1000)</f>
        <v>19.055151065863914</v>
      </c>
      <c r="K37" s="346">
        <f>IF(MAE_ued!K$5=0,"",MAE_ued!K$5/K$5*1000)</f>
        <v>19.985013594690443</v>
      </c>
      <c r="L37" s="346">
        <f>IF(MAE_ued!L$5=0,"",MAE_ued!L$5/L$5*1000)</f>
        <v>19.69796247792517</v>
      </c>
      <c r="M37" s="346">
        <f>IF(MAE_ued!M$5=0,"",MAE_ued!M$5/M$5*1000)</f>
        <v>18.286225604875973</v>
      </c>
      <c r="N37" s="346">
        <f>IF(MAE_ued!N$5=0,"",MAE_ued!N$5/N$5*1000)</f>
        <v>18.122536226180586</v>
      </c>
      <c r="O37" s="346">
        <f>IF(MAE_ued!O$5=0,"",MAE_ued!O$5/O$5*1000)</f>
        <v>18.603628168288964</v>
      </c>
      <c r="P37" s="346">
        <f>IF(MAE_ued!P$5=0,"",MAE_ued!P$5/P$5*1000)</f>
        <v>17.599577537862974</v>
      </c>
      <c r="Q37" s="346">
        <f>IF(MAE_ued!Q$5=0,"",MAE_ued!Q$5/Q$5*1000)</f>
        <v>17.017107571136023</v>
      </c>
      <c r="R37" s="346">
        <f>IF(MAE_ued!R$5=0,"",MAE_ued!R$5/R$5*1000)</f>
        <v>16.897817728453152</v>
      </c>
      <c r="S37" s="346">
        <f>IF(MAE_ued!S$5=0,"",MAE_ued!S$5/S$5*1000)</f>
        <v>16.801123419378879</v>
      </c>
      <c r="T37" s="346">
        <f>IF(MAE_ued!T$5=0,"",MAE_ued!T$5/T$5*1000)</f>
        <v>16.43505499429271</v>
      </c>
      <c r="U37" s="346">
        <f>IF(MAE_ued!U$5=0,"",MAE_ued!U$5/U$5*1000)</f>
        <v>16.293564860829409</v>
      </c>
      <c r="V37" s="346">
        <f>IF(MAE_ued!V$5=0,"",MAE_ued!V$5/V$5*1000)</f>
        <v>16.36581348088605</v>
      </c>
      <c r="W37" s="346">
        <f>IF(MAE_ued!W$5=0,"",MAE_ued!W$5/W$5*1000)</f>
        <v>16.527757763085781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1.3147729260453627</v>
      </c>
      <c r="C38" s="347">
        <f t="shared" si="7"/>
        <v>1.3125433278648424</v>
      </c>
      <c r="D38" s="347">
        <f t="shared" si="7"/>
        <v>1.2719816234945793</v>
      </c>
      <c r="E38" s="347">
        <f t="shared" si="7"/>
        <v>1.2609192972343368</v>
      </c>
      <c r="F38" s="347">
        <f t="shared" si="7"/>
        <v>1.2384680142200346</v>
      </c>
      <c r="G38" s="347">
        <f t="shared" si="7"/>
        <v>1.2130540145952424</v>
      </c>
      <c r="H38" s="347">
        <f t="shared" si="7"/>
        <v>1.1833432110874655</v>
      </c>
      <c r="I38" s="347">
        <f t="shared" si="7"/>
        <v>1.2149852521442062</v>
      </c>
      <c r="J38" s="347">
        <f t="shared" si="7"/>
        <v>1.1589256961627508</v>
      </c>
      <c r="K38" s="347">
        <f t="shared" si="7"/>
        <v>1.2425283110716645</v>
      </c>
      <c r="L38" s="347">
        <f t="shared" si="7"/>
        <v>1.2752549827715634</v>
      </c>
      <c r="M38" s="347">
        <f t="shared" si="7"/>
        <v>1.2259721387156672</v>
      </c>
      <c r="N38" s="347">
        <f t="shared" si="7"/>
        <v>1.2826290874796906</v>
      </c>
      <c r="O38" s="347">
        <f t="shared" si="7"/>
        <v>1.2920839917014397</v>
      </c>
      <c r="P38" s="347">
        <f t="shared" si="7"/>
        <v>1.1812784780484522</v>
      </c>
      <c r="Q38" s="347">
        <f t="shared" si="7"/>
        <v>1.1927689483292561</v>
      </c>
      <c r="R38" s="347">
        <f t="shared" si="7"/>
        <v>1.1981470338304896</v>
      </c>
      <c r="S38" s="347">
        <f t="shared" si="7"/>
        <v>1.1814319312059682</v>
      </c>
      <c r="T38" s="347">
        <f t="shared" si="7"/>
        <v>1.1353945197445838</v>
      </c>
      <c r="U38" s="347">
        <f t="shared" si="7"/>
        <v>1.1107136586657189</v>
      </c>
      <c r="V38" s="347">
        <f t="shared" si="7"/>
        <v>1.1173060671088981</v>
      </c>
      <c r="W38" s="347">
        <f t="shared" si="7"/>
        <v>1.1240449843319402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NL: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713.29974204643145</v>
      </c>
      <c r="C5" s="225">
        <v>709.24668959587279</v>
      </c>
      <c r="D5" s="225">
        <v>706.69355116079112</v>
      </c>
      <c r="E5" s="225">
        <v>653.46680997420458</v>
      </c>
      <c r="F5" s="225">
        <v>655.79312123817715</v>
      </c>
      <c r="G5" s="225">
        <v>669.66766981943249</v>
      </c>
      <c r="H5" s="225">
        <v>641.96878761822859</v>
      </c>
      <c r="I5" s="225">
        <v>592.10713671539122</v>
      </c>
      <c r="J5" s="225">
        <v>612.28718830610478</v>
      </c>
      <c r="K5" s="225">
        <v>648.47944969905393</v>
      </c>
      <c r="L5" s="225">
        <v>656.18211521926082</v>
      </c>
      <c r="M5" s="225">
        <v>515.16809974204659</v>
      </c>
      <c r="N5" s="225">
        <v>537.78667239896811</v>
      </c>
      <c r="O5" s="225">
        <v>514.24591573516784</v>
      </c>
      <c r="P5" s="225">
        <v>494.28804815133287</v>
      </c>
      <c r="Q5" s="225">
        <v>504.70584694754962</v>
      </c>
      <c r="R5" s="225">
        <v>526.85391229578659</v>
      </c>
      <c r="S5" s="225">
        <v>555.19458297506458</v>
      </c>
      <c r="T5" s="225">
        <v>533.66010318142742</v>
      </c>
      <c r="U5" s="225">
        <v>531.37747205503001</v>
      </c>
      <c r="V5" s="225">
        <v>490.90292347377482</v>
      </c>
      <c r="W5" s="225">
        <v>519.30455717970779</v>
      </c>
      <c r="DA5" s="89" t="s">
        <v>2530</v>
      </c>
    </row>
    <row r="6" spans="1:105" ht="12" customHeight="1" x14ac:dyDescent="0.25">
      <c r="A6" s="55" t="s">
        <v>92</v>
      </c>
      <c r="B6" s="261">
        <v>14.91251136045306</v>
      </c>
      <c r="C6" s="261">
        <v>14.79645029139424</v>
      </c>
      <c r="D6" s="261">
        <v>15.01716188200956</v>
      </c>
      <c r="E6" s="261">
        <v>13.834466299009</v>
      </c>
      <c r="F6" s="261">
        <v>14.04010004624519</v>
      </c>
      <c r="G6" s="261">
        <v>14.404235578474511</v>
      </c>
      <c r="H6" s="261">
        <v>14.02384499397821</v>
      </c>
      <c r="I6" s="261">
        <v>13.00828629572608</v>
      </c>
      <c r="J6" s="261">
        <v>13.75049554362371</v>
      </c>
      <c r="K6" s="261">
        <v>14.018007109164129</v>
      </c>
      <c r="L6" s="261">
        <v>14.03389180415145</v>
      </c>
      <c r="M6" s="261">
        <v>11.35780481406916</v>
      </c>
      <c r="N6" s="261">
        <v>11.630120976189581</v>
      </c>
      <c r="O6" s="261">
        <v>11.051296012551751</v>
      </c>
      <c r="P6" s="261">
        <v>11.104826368880889</v>
      </c>
      <c r="Q6" s="261">
        <v>11.283575273816711</v>
      </c>
      <c r="R6" s="261">
        <v>11.760342555676081</v>
      </c>
      <c r="S6" s="261">
        <v>12.490944617691399</v>
      </c>
      <c r="T6" s="261">
        <v>12.199444040750301</v>
      </c>
      <c r="U6" s="261">
        <v>12.235705478214101</v>
      </c>
      <c r="V6" s="261">
        <v>11.266538836650451</v>
      </c>
      <c r="W6" s="261">
        <v>11.88399288693499</v>
      </c>
      <c r="DA6" s="67" t="s">
        <v>2547</v>
      </c>
    </row>
    <row r="7" spans="1:105" ht="12" customHeight="1" x14ac:dyDescent="0.25">
      <c r="A7" s="202" t="s">
        <v>93</v>
      </c>
      <c r="B7" s="226">
        <v>20.281015450216159</v>
      </c>
      <c r="C7" s="226">
        <v>20.123172396296169</v>
      </c>
      <c r="D7" s="226">
        <v>20.423340159533002</v>
      </c>
      <c r="E7" s="226">
        <v>18.814874166652249</v>
      </c>
      <c r="F7" s="226">
        <v>19.094536062893461</v>
      </c>
      <c r="G7" s="226">
        <v>19.589760386725342</v>
      </c>
      <c r="H7" s="226">
        <v>19.072429191810361</v>
      </c>
      <c r="I7" s="226">
        <v>17.691269362187469</v>
      </c>
      <c r="J7" s="226">
        <v>18.70067393932824</v>
      </c>
      <c r="K7" s="226">
        <v>19.06448966846321</v>
      </c>
      <c r="L7" s="226">
        <v>19.086092853645969</v>
      </c>
      <c r="M7" s="226">
        <v>15.446614547134059</v>
      </c>
      <c r="N7" s="226">
        <v>15.81696452761784</v>
      </c>
      <c r="O7" s="226">
        <v>15.02976257707039</v>
      </c>
      <c r="P7" s="226">
        <v>15.102563861678011</v>
      </c>
      <c r="Q7" s="226">
        <v>15.345662372390731</v>
      </c>
      <c r="R7" s="226">
        <v>15.994065875719469</v>
      </c>
      <c r="S7" s="226">
        <v>16.987684680060301</v>
      </c>
      <c r="T7" s="226">
        <v>16.591243895420401</v>
      </c>
      <c r="U7" s="226">
        <v>16.640559450371178</v>
      </c>
      <c r="V7" s="226">
        <v>15.32249281784461</v>
      </c>
      <c r="W7" s="226">
        <v>16.16223032623158</v>
      </c>
      <c r="DA7" s="174" t="s">
        <v>2548</v>
      </c>
    </row>
    <row r="8" spans="1:105" ht="12" customHeight="1" x14ac:dyDescent="0.25">
      <c r="A8" s="202" t="s">
        <v>94</v>
      </c>
      <c r="B8" s="226">
        <v>25.053019085561139</v>
      </c>
      <c r="C8" s="226">
        <v>24.858036489542322</v>
      </c>
      <c r="D8" s="226">
        <v>25.228831961776059</v>
      </c>
      <c r="E8" s="226">
        <v>23.241903382335121</v>
      </c>
      <c r="F8" s="226">
        <v>23.58736807769192</v>
      </c>
      <c r="G8" s="226">
        <v>24.199115771837182</v>
      </c>
      <c r="H8" s="226">
        <v>23.560059589883391</v>
      </c>
      <c r="I8" s="226">
        <v>21.853920976819818</v>
      </c>
      <c r="J8" s="226">
        <v>23.10083251328782</v>
      </c>
      <c r="K8" s="226">
        <v>23.550251943395729</v>
      </c>
      <c r="L8" s="226">
        <v>23.576938230974442</v>
      </c>
      <c r="M8" s="226">
        <v>19.081112087636189</v>
      </c>
      <c r="N8" s="226">
        <v>19.538603239998501</v>
      </c>
      <c r="O8" s="226">
        <v>18.566177301086949</v>
      </c>
      <c r="P8" s="226">
        <v>18.6561082997199</v>
      </c>
      <c r="Q8" s="226">
        <v>18.956406460012079</v>
      </c>
      <c r="R8" s="226">
        <v>19.757375493535822</v>
      </c>
      <c r="S8" s="226">
        <v>20.98478695772156</v>
      </c>
      <c r="T8" s="226">
        <v>20.4950659884605</v>
      </c>
      <c r="U8" s="226">
        <v>20.5559852033997</v>
      </c>
      <c r="V8" s="226">
        <v>18.92778524557276</v>
      </c>
      <c r="W8" s="226">
        <v>19.96510805005078</v>
      </c>
      <c r="DA8" s="174" t="s">
        <v>2549</v>
      </c>
    </row>
    <row r="9" spans="1:105" ht="12" customHeight="1" x14ac:dyDescent="0.25">
      <c r="A9" s="202" t="s">
        <v>95</v>
      </c>
      <c r="B9" s="226">
        <v>15.50901181487118</v>
      </c>
      <c r="C9" s="226">
        <v>15.38830830305001</v>
      </c>
      <c r="D9" s="226">
        <v>15.61784835728994</v>
      </c>
      <c r="E9" s="226">
        <v>14.38784495096936</v>
      </c>
      <c r="F9" s="226">
        <v>14.601704048095</v>
      </c>
      <c r="G9" s="226">
        <v>14.980405001613491</v>
      </c>
      <c r="H9" s="226">
        <v>14.58479879373734</v>
      </c>
      <c r="I9" s="226">
        <v>13.528617747555129</v>
      </c>
      <c r="J9" s="226">
        <v>14.30051536536865</v>
      </c>
      <c r="K9" s="226">
        <v>14.57872739353069</v>
      </c>
      <c r="L9" s="226">
        <v>14.59524747631751</v>
      </c>
      <c r="M9" s="226">
        <v>11.812117006631929</v>
      </c>
      <c r="N9" s="226">
        <v>12.095325815237169</v>
      </c>
      <c r="O9" s="226">
        <v>11.49334785305382</v>
      </c>
      <c r="P9" s="226">
        <v>11.54901942363613</v>
      </c>
      <c r="Q9" s="226">
        <v>11.73491828476938</v>
      </c>
      <c r="R9" s="226">
        <v>12.230756257903121</v>
      </c>
      <c r="S9" s="226">
        <v>12.99058240239906</v>
      </c>
      <c r="T9" s="226">
        <v>12.68742180238031</v>
      </c>
      <c r="U9" s="226">
        <v>12.72513369734267</v>
      </c>
      <c r="V9" s="226">
        <v>11.717200390116471</v>
      </c>
      <c r="W9" s="226">
        <v>12.359352602412381</v>
      </c>
      <c r="DA9" s="174" t="s">
        <v>2550</v>
      </c>
    </row>
    <row r="10" spans="1:105" ht="12" customHeight="1" x14ac:dyDescent="0.25">
      <c r="A10" s="56" t="s">
        <v>96</v>
      </c>
      <c r="B10" s="262">
        <v>20.013027840136129</v>
      </c>
      <c r="C10" s="262">
        <v>19.892110366863911</v>
      </c>
      <c r="D10" s="262">
        <v>19.696351893700239</v>
      </c>
      <c r="E10" s="262">
        <v>18.183354445882919</v>
      </c>
      <c r="F10" s="262">
        <v>18.17486186981445</v>
      </c>
      <c r="G10" s="262">
        <v>18.4754145808283</v>
      </c>
      <c r="H10" s="262">
        <v>17.64329372173485</v>
      </c>
      <c r="I10" s="262">
        <v>16.359182244800131</v>
      </c>
      <c r="J10" s="262">
        <v>16.78904181196722</v>
      </c>
      <c r="K10" s="262">
        <v>17.986458641494341</v>
      </c>
      <c r="L10" s="262">
        <v>18.285798095079191</v>
      </c>
      <c r="M10" s="262">
        <v>14.275942042521731</v>
      </c>
      <c r="N10" s="262">
        <v>15.014628934564319</v>
      </c>
      <c r="O10" s="262">
        <v>14.37831069602947</v>
      </c>
      <c r="P10" s="262">
        <v>13.59531019859101</v>
      </c>
      <c r="Q10" s="262">
        <v>13.927081876542021</v>
      </c>
      <c r="R10" s="262">
        <v>14.5512392836247</v>
      </c>
      <c r="S10" s="262">
        <v>15.30559708881511</v>
      </c>
      <c r="T10" s="262">
        <v>14.628291484570729</v>
      </c>
      <c r="U10" s="262">
        <v>14.532186349221019</v>
      </c>
      <c r="V10" s="262">
        <v>13.42464049968595</v>
      </c>
      <c r="W10" s="262">
        <v>14.209687210199339</v>
      </c>
      <c r="DA10" s="68" t="s">
        <v>2551</v>
      </c>
    </row>
    <row r="11" spans="1:105" ht="12" customHeight="1" x14ac:dyDescent="0.25">
      <c r="A11" s="37" t="s">
        <v>160</v>
      </c>
      <c r="B11" s="228">
        <v>0.21530941132360801</v>
      </c>
      <c r="C11" s="228">
        <v>0.258749808684824</v>
      </c>
      <c r="D11" s="228">
        <v>0.21305614275311011</v>
      </c>
      <c r="E11" s="228">
        <v>0.17138927622535691</v>
      </c>
      <c r="F11" s="228">
        <v>0.17048631646106319</v>
      </c>
      <c r="G11" s="228">
        <v>0.21337205189417521</v>
      </c>
      <c r="H11" s="228">
        <v>0.1685020247968583</v>
      </c>
      <c r="I11" s="228">
        <v>8.3236854372999242E-2</v>
      </c>
      <c r="J11" s="228">
        <v>8.2025721202082083E-2</v>
      </c>
      <c r="K11" s="228">
        <v>8.4600644365277186E-2</v>
      </c>
      <c r="L11" s="228">
        <v>0.1277762061484938</v>
      </c>
      <c r="M11" s="228">
        <v>0.16457853273231501</v>
      </c>
      <c r="N11" s="228">
        <v>0.29225508112899429</v>
      </c>
      <c r="O11" s="228">
        <v>0.16821169182736201</v>
      </c>
      <c r="P11" s="228">
        <v>0.16315194359187399</v>
      </c>
      <c r="Q11" s="228">
        <v>7.0155760114165883E-2</v>
      </c>
      <c r="R11" s="228">
        <v>4.9672247864241972E-2</v>
      </c>
      <c r="S11" s="228">
        <v>8.3825397148415332E-2</v>
      </c>
      <c r="T11" s="228">
        <v>4.680061049504898E-2</v>
      </c>
      <c r="U11" s="228">
        <v>3.1900391485291342E-2</v>
      </c>
      <c r="V11" s="228">
        <v>0.12379209603884481</v>
      </c>
      <c r="W11" s="228">
        <v>6.505756806644572E-2</v>
      </c>
      <c r="DA11" s="69" t="s">
        <v>2552</v>
      </c>
    </row>
    <row r="12" spans="1:105" ht="12" customHeight="1" x14ac:dyDescent="0.25">
      <c r="A12" s="37" t="s">
        <v>162</v>
      </c>
      <c r="B12" s="228">
        <v>14.128749367355571</v>
      </c>
      <c r="C12" s="228">
        <v>14.026564422644309</v>
      </c>
      <c r="D12" s="228">
        <v>13.433938543921601</v>
      </c>
      <c r="E12" s="228">
        <v>12.44708263334163</v>
      </c>
      <c r="F12" s="228">
        <v>12.128518158555449</v>
      </c>
      <c r="G12" s="228">
        <v>12.06130112261827</v>
      </c>
      <c r="H12" s="228">
        <v>11.135991562127259</v>
      </c>
      <c r="I12" s="228">
        <v>10.451236048566431</v>
      </c>
      <c r="J12" s="228">
        <v>10.03210928558819</v>
      </c>
      <c r="K12" s="228">
        <v>11.931898837702519</v>
      </c>
      <c r="L12" s="228">
        <v>12.41862108228006</v>
      </c>
      <c r="M12" s="228">
        <v>9.0609792669139786</v>
      </c>
      <c r="N12" s="228">
        <v>9.9020864963577626</v>
      </c>
      <c r="O12" s="228">
        <v>9.7117194612617297</v>
      </c>
      <c r="P12" s="228">
        <v>8.1107199469453839</v>
      </c>
      <c r="Q12" s="228">
        <v>8.5927317201209128</v>
      </c>
      <c r="R12" s="228">
        <v>9.055645155216629</v>
      </c>
      <c r="S12" s="228">
        <v>9.2920434446818625</v>
      </c>
      <c r="T12" s="228">
        <v>8.4214814195005214</v>
      </c>
      <c r="U12" s="228">
        <v>8.1529436330751803</v>
      </c>
      <c r="V12" s="228">
        <v>7.4968324965991533</v>
      </c>
      <c r="W12" s="228">
        <v>8.078211307504251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5.6689690614569468</v>
      </c>
      <c r="C15" s="228">
        <v>5.6067961355347764</v>
      </c>
      <c r="D15" s="228">
        <v>6.0493572070255262</v>
      </c>
      <c r="E15" s="228">
        <v>5.5648825363159302</v>
      </c>
      <c r="F15" s="228">
        <v>5.8758573947979356</v>
      </c>
      <c r="G15" s="228">
        <v>6.2007414063158608</v>
      </c>
      <c r="H15" s="228">
        <v>6.3388001348107323</v>
      </c>
      <c r="I15" s="228">
        <v>5.8247093418607037</v>
      </c>
      <c r="J15" s="228">
        <v>6.6749068051769429</v>
      </c>
      <c r="K15" s="228">
        <v>5.9699591594265398</v>
      </c>
      <c r="L15" s="228">
        <v>5.7394008066506368</v>
      </c>
      <c r="M15" s="228">
        <v>5.0503842428754382</v>
      </c>
      <c r="N15" s="228">
        <v>4.8202873570775644</v>
      </c>
      <c r="O15" s="228">
        <v>4.4983795429403806</v>
      </c>
      <c r="P15" s="228">
        <v>5.3214383080537546</v>
      </c>
      <c r="Q15" s="228">
        <v>5.2641943963069462</v>
      </c>
      <c r="R15" s="228">
        <v>5.445921880543831</v>
      </c>
      <c r="S15" s="228">
        <v>5.9297282469848289</v>
      </c>
      <c r="T15" s="228">
        <v>6.1600094545751576</v>
      </c>
      <c r="U15" s="228">
        <v>6.3473423246605511</v>
      </c>
      <c r="V15" s="228">
        <v>5.8040159070479538</v>
      </c>
      <c r="W15" s="228">
        <v>6.0664183346286427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129.91743959275217</v>
      </c>
      <c r="C16" s="263">
        <f t="shared" si="0"/>
        <v>129.07756932906588</v>
      </c>
      <c r="D16" s="263">
        <f t="shared" si="0"/>
        <v>127.75937884500195</v>
      </c>
      <c r="E16" s="263">
        <f t="shared" si="0"/>
        <v>117.90704676218144</v>
      </c>
      <c r="F16" s="263">
        <f t="shared" si="0"/>
        <v>117.90273237782333</v>
      </c>
      <c r="G16" s="263">
        <f t="shared" si="0"/>
        <v>119.85108075495469</v>
      </c>
      <c r="H16" s="263">
        <f t="shared" si="0"/>
        <v>114.45493127854749</v>
      </c>
      <c r="I16" s="263">
        <f t="shared" si="0"/>
        <v>106.2260306939713</v>
      </c>
      <c r="J16" s="263">
        <f t="shared" si="0"/>
        <v>109.05055435353837</v>
      </c>
      <c r="K16" s="263">
        <f t="shared" si="0"/>
        <v>116.77922018549643</v>
      </c>
      <c r="L16" s="263">
        <f t="shared" si="0"/>
        <v>118.77229665601902</v>
      </c>
      <c r="M16" s="263">
        <f t="shared" si="0"/>
        <v>92.576778305044186</v>
      </c>
      <c r="N16" s="263">
        <f t="shared" si="0"/>
        <v>97.414846373284476</v>
      </c>
      <c r="O16" s="263">
        <f t="shared" si="0"/>
        <v>93.341165479613522</v>
      </c>
      <c r="P16" s="263">
        <f t="shared" si="0"/>
        <v>88.301793781030369</v>
      </c>
      <c r="Q16" s="263">
        <f t="shared" si="0"/>
        <v>90.342104408306682</v>
      </c>
      <c r="R16" s="263">
        <f t="shared" si="0"/>
        <v>94.382928898426428</v>
      </c>
      <c r="S16" s="263">
        <f t="shared" si="0"/>
        <v>99.253524420088297</v>
      </c>
      <c r="T16" s="263">
        <f t="shared" si="0"/>
        <v>94.904626167452932</v>
      </c>
      <c r="U16" s="263">
        <f t="shared" si="0"/>
        <v>94.251797272408211</v>
      </c>
      <c r="V16" s="263">
        <f t="shared" si="0"/>
        <v>87.073241985160124</v>
      </c>
      <c r="W16" s="263">
        <f t="shared" si="0"/>
        <v>92.193258882968394</v>
      </c>
      <c r="DA16" s="70"/>
    </row>
    <row r="17" spans="1:105" ht="12" customHeight="1" x14ac:dyDescent="0.25">
      <c r="A17" s="60" t="s">
        <v>2558</v>
      </c>
      <c r="B17" s="331">
        <v>93.452021515601032</v>
      </c>
      <c r="C17" s="331">
        <v>92.937063994863593</v>
      </c>
      <c r="D17" s="331">
        <v>88.696837116088048</v>
      </c>
      <c r="E17" s="331">
        <v>81.915252746034099</v>
      </c>
      <c r="F17" s="331">
        <v>79.979839177395064</v>
      </c>
      <c r="G17" s="331">
        <v>79.8287771776086</v>
      </c>
      <c r="H17" s="331">
        <v>73.547680569861228</v>
      </c>
      <c r="I17" s="331">
        <v>68.820093990670543</v>
      </c>
      <c r="J17" s="331">
        <v>66.264134188979057</v>
      </c>
      <c r="K17" s="331">
        <v>78.412293845980329</v>
      </c>
      <c r="L17" s="331">
        <v>81.960825740014386</v>
      </c>
      <c r="M17" s="331">
        <v>59.928521610686467</v>
      </c>
      <c r="N17" s="331">
        <v>66.329335733996061</v>
      </c>
      <c r="O17" s="331">
        <v>64.415377848217517</v>
      </c>
      <c r="P17" s="331">
        <v>54.184923764503793</v>
      </c>
      <c r="Q17" s="331">
        <v>56.367518018083352</v>
      </c>
      <c r="R17" s="331">
        <v>59.219867967838837</v>
      </c>
      <c r="S17" s="331">
        <v>60.923195634186577</v>
      </c>
      <c r="T17" s="331">
        <v>55.187232616169247</v>
      </c>
      <c r="U17" s="331">
        <v>53.259921961907182</v>
      </c>
      <c r="V17" s="331">
        <v>49.599911162117841</v>
      </c>
      <c r="W17" s="331">
        <v>53.089412441188117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0.9094293646438828</v>
      </c>
      <c r="C19" s="232">
        <v>0.30423091920986411</v>
      </c>
      <c r="D19" s="232">
        <v>0.30098372657507888</v>
      </c>
      <c r="E19" s="232">
        <v>0.30320814242230248</v>
      </c>
      <c r="F19" s="232">
        <v>0.60183494084401523</v>
      </c>
      <c r="G19" s="232">
        <v>0.60265502346387423</v>
      </c>
      <c r="H19" s="232">
        <v>0.59448068026592471</v>
      </c>
      <c r="I19" s="232">
        <v>1.1683360260218021</v>
      </c>
      <c r="J19" s="232">
        <v>1.432123401056878</v>
      </c>
      <c r="K19" s="232">
        <v>1.1862797015863229</v>
      </c>
      <c r="L19" s="232">
        <v>1.4905197895311459</v>
      </c>
      <c r="M19" s="232">
        <v>0.28981597826141903</v>
      </c>
      <c r="N19" s="232">
        <v>0.58713198296654534</v>
      </c>
      <c r="O19" s="232">
        <v>0.88476918813446104</v>
      </c>
      <c r="P19" s="232">
        <v>1.139375647251951</v>
      </c>
      <c r="Q19" s="232">
        <v>0.45810492868312502</v>
      </c>
      <c r="R19" s="232">
        <v>0.42893455751606979</v>
      </c>
      <c r="S19" s="232">
        <v>0.31668545497473521</v>
      </c>
      <c r="T19" s="232">
        <v>0.58697711838055533</v>
      </c>
      <c r="U19" s="232">
        <v>0.40124686143906779</v>
      </c>
      <c r="V19" s="232">
        <v>0.39773959477927862</v>
      </c>
      <c r="W19" s="232">
        <v>0.59828537420880712</v>
      </c>
      <c r="DA19" s="71" t="s">
        <v>2561</v>
      </c>
    </row>
    <row r="20" spans="1:105" ht="12" customHeight="1" x14ac:dyDescent="0.25">
      <c r="A20" s="59" t="s">
        <v>160</v>
      </c>
      <c r="B20" s="232">
        <v>1.38496922716365</v>
      </c>
      <c r="C20" s="232">
        <v>1.6678596144651461</v>
      </c>
      <c r="D20" s="232">
        <v>1.3757683968850949</v>
      </c>
      <c r="E20" s="232">
        <v>1.1084883618340251</v>
      </c>
      <c r="F20" s="232">
        <v>1.100321865709549</v>
      </c>
      <c r="G20" s="232">
        <v>1.377196769910731</v>
      </c>
      <c r="H20" s="232">
        <v>1.087422607857973</v>
      </c>
      <c r="I20" s="232">
        <v>0.53454212447683236</v>
      </c>
      <c r="J20" s="232">
        <v>0.52578816065736089</v>
      </c>
      <c r="K20" s="232">
        <v>0.54369998252215446</v>
      </c>
      <c r="L20" s="232">
        <v>0.81953330231655441</v>
      </c>
      <c r="M20" s="232">
        <v>1.0639194810979651</v>
      </c>
      <c r="N20" s="232">
        <v>1.884721337304138</v>
      </c>
      <c r="O20" s="232">
        <v>1.081646319184453</v>
      </c>
      <c r="P20" s="232">
        <v>1.046001725519095</v>
      </c>
      <c r="Q20" s="232">
        <v>0.45277828919894147</v>
      </c>
      <c r="R20" s="232">
        <v>0.32072224253704718</v>
      </c>
      <c r="S20" s="232">
        <v>0.5418553598879231</v>
      </c>
      <c r="T20" s="232">
        <v>0.30175250203416998</v>
      </c>
      <c r="U20" s="232">
        <v>0.20601644014704421</v>
      </c>
      <c r="V20" s="232">
        <v>0.79925731466523453</v>
      </c>
      <c r="W20" s="232">
        <v>0.41935801509502929</v>
      </c>
      <c r="DA20" s="71" t="s">
        <v>2562</v>
      </c>
    </row>
    <row r="21" spans="1:105" ht="12" customHeight="1" x14ac:dyDescent="0.25">
      <c r="A21" s="59" t="s">
        <v>70</v>
      </c>
      <c r="B21" s="232">
        <v>0.27500440840955798</v>
      </c>
      <c r="C21" s="232">
        <v>0.55199712265112999</v>
      </c>
      <c r="D21" s="232">
        <v>0.27305270527031827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90.882618515383939</v>
      </c>
      <c r="C22" s="232">
        <v>90.412976338537447</v>
      </c>
      <c r="D22" s="232">
        <v>86.747032287357555</v>
      </c>
      <c r="E22" s="232">
        <v>80.503556241777773</v>
      </c>
      <c r="F22" s="232">
        <v>78.277682370841504</v>
      </c>
      <c r="G22" s="232">
        <v>77.848925384233993</v>
      </c>
      <c r="H22" s="232">
        <v>71.865777281737337</v>
      </c>
      <c r="I22" s="232">
        <v>67.117215840171909</v>
      </c>
      <c r="J22" s="232">
        <v>64.306222627264816</v>
      </c>
      <c r="K22" s="232">
        <v>76.682314161871858</v>
      </c>
      <c r="L22" s="232">
        <v>79.650772648166679</v>
      </c>
      <c r="M22" s="232">
        <v>58.574786151327089</v>
      </c>
      <c r="N22" s="232">
        <v>63.857482413725371</v>
      </c>
      <c r="O22" s="232">
        <v>62.448962340898603</v>
      </c>
      <c r="P22" s="232">
        <v>51.999546391732743</v>
      </c>
      <c r="Q22" s="232">
        <v>55.456634800201279</v>
      </c>
      <c r="R22" s="232">
        <v>58.470211167785727</v>
      </c>
      <c r="S22" s="232">
        <v>60.064654819323927</v>
      </c>
      <c r="T22" s="232">
        <v>54.298502995754532</v>
      </c>
      <c r="U22" s="232">
        <v>52.652658660321073</v>
      </c>
      <c r="V22" s="232">
        <v>48.402914252673327</v>
      </c>
      <c r="W22" s="232">
        <v>52.071769051884289</v>
      </c>
      <c r="DA22" s="71" t="s">
        <v>2564</v>
      </c>
    </row>
    <row r="23" spans="1:105" ht="12" customHeight="1" x14ac:dyDescent="0.25">
      <c r="A23" s="60" t="s">
        <v>2565</v>
      </c>
      <c r="B23" s="331">
        <v>36.465418077151142</v>
      </c>
      <c r="C23" s="331">
        <v>36.140505334202281</v>
      </c>
      <c r="D23" s="331">
        <v>39.062541728913907</v>
      </c>
      <c r="E23" s="331">
        <v>35.991794016147331</v>
      </c>
      <c r="F23" s="331">
        <v>37.922893200428263</v>
      </c>
      <c r="G23" s="331">
        <v>40.022303577346101</v>
      </c>
      <c r="H23" s="331">
        <v>40.90725070868627</v>
      </c>
      <c r="I23" s="331">
        <v>37.405936703300753</v>
      </c>
      <c r="J23" s="331">
        <v>42.786420164559317</v>
      </c>
      <c r="K23" s="331">
        <v>38.366926339516098</v>
      </c>
      <c r="L23" s="331">
        <v>36.811470916004637</v>
      </c>
      <c r="M23" s="331">
        <v>32.64825669435772</v>
      </c>
      <c r="N23" s="331">
        <v>31.085510639288412</v>
      </c>
      <c r="O23" s="331">
        <v>28.925787631395998</v>
      </c>
      <c r="P23" s="331">
        <v>34.116870016526583</v>
      </c>
      <c r="Q23" s="331">
        <v>33.974586390223337</v>
      </c>
      <c r="R23" s="331">
        <v>35.163060930587591</v>
      </c>
      <c r="S23" s="331">
        <v>38.330328785901713</v>
      </c>
      <c r="T23" s="331">
        <v>39.717393551283678</v>
      </c>
      <c r="U23" s="331">
        <v>40.99187531050103</v>
      </c>
      <c r="V23" s="331">
        <v>37.473330823042282</v>
      </c>
      <c r="W23" s="331">
        <v>39.10384644178027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64.941255590378745</v>
      </c>
      <c r="C24" s="263">
        <f t="shared" si="1"/>
        <v>64.532706154004728</v>
      </c>
      <c r="D24" s="263">
        <f t="shared" si="1"/>
        <v>64.117125106598039</v>
      </c>
      <c r="E24" s="263">
        <f t="shared" si="1"/>
        <v>59.215724208455839</v>
      </c>
      <c r="F24" s="263">
        <f t="shared" si="1"/>
        <v>59.301932265751589</v>
      </c>
      <c r="G24" s="263">
        <f t="shared" si="1"/>
        <v>60.368922341780141</v>
      </c>
      <c r="H24" s="263">
        <f t="shared" si="1"/>
        <v>57.734357463275103</v>
      </c>
      <c r="I24" s="263">
        <f t="shared" si="1"/>
        <v>53.472629230909789</v>
      </c>
      <c r="J24" s="263">
        <f t="shared" si="1"/>
        <v>54.948344573682839</v>
      </c>
      <c r="K24" s="263">
        <f t="shared" si="1"/>
        <v>58.715989010491718</v>
      </c>
      <c r="L24" s="263">
        <f t="shared" si="1"/>
        <v>59.575314282627694</v>
      </c>
      <c r="M24" s="263">
        <f t="shared" si="1"/>
        <v>46.586548045962871</v>
      </c>
      <c r="N24" s="263">
        <f t="shared" si="1"/>
        <v>48.851527239715381</v>
      </c>
      <c r="O24" s="263">
        <f t="shared" si="1"/>
        <v>46.779976725290886</v>
      </c>
      <c r="P24" s="263">
        <f t="shared" si="1"/>
        <v>44.433757156768706</v>
      </c>
      <c r="Q24" s="263">
        <f t="shared" si="1"/>
        <v>45.508342423885743</v>
      </c>
      <c r="R24" s="263">
        <f t="shared" si="1"/>
        <v>47.544818127428059</v>
      </c>
      <c r="S24" s="263">
        <f t="shared" si="1"/>
        <v>50.003596219344381</v>
      </c>
      <c r="T24" s="263">
        <f t="shared" si="1"/>
        <v>47.798450561880038</v>
      </c>
      <c r="U24" s="263">
        <f t="shared" si="1"/>
        <v>47.461747744762292</v>
      </c>
      <c r="V24" s="263">
        <f t="shared" si="1"/>
        <v>43.838484963422175</v>
      </c>
      <c r="W24" s="263">
        <f t="shared" si="1"/>
        <v>46.435909181425686</v>
      </c>
      <c r="DA24" s="70"/>
    </row>
    <row r="25" spans="1:105" ht="12" customHeight="1" x14ac:dyDescent="0.25">
      <c r="A25" s="60" t="s">
        <v>2568</v>
      </c>
      <c r="B25" s="264">
        <v>49.730494002716611</v>
      </c>
      <c r="C25" s="264">
        <v>49.440326856782598</v>
      </c>
      <c r="D25" s="264">
        <v>48.799619986948279</v>
      </c>
      <c r="E25" s="264">
        <v>45.104568583466651</v>
      </c>
      <c r="F25" s="264">
        <v>44.981030218581488</v>
      </c>
      <c r="G25" s="264">
        <v>45.676602051736133</v>
      </c>
      <c r="H25" s="264">
        <v>43.430035569417321</v>
      </c>
      <c r="I25" s="264">
        <v>40.204177209269183</v>
      </c>
      <c r="J25" s="264">
        <v>40.922839119186648</v>
      </c>
      <c r="K25" s="264">
        <v>44.417621759144311</v>
      </c>
      <c r="L25" s="264">
        <v>45.260744642393213</v>
      </c>
      <c r="M25" s="264">
        <v>35.001587135612333</v>
      </c>
      <c r="N25" s="264">
        <v>36.988803844002</v>
      </c>
      <c r="O25" s="264">
        <v>35.507654792488097</v>
      </c>
      <c r="P25" s="264">
        <v>33.106834260510198</v>
      </c>
      <c r="Q25" s="264">
        <v>33.999095644592693</v>
      </c>
      <c r="R25" s="264">
        <v>35.549268720638452</v>
      </c>
      <c r="S25" s="264">
        <v>37.26283270929914</v>
      </c>
      <c r="T25" s="264">
        <v>35.355017640314728</v>
      </c>
      <c r="U25" s="264">
        <v>34.981328156983899</v>
      </c>
      <c r="V25" s="264">
        <v>32.346615350038718</v>
      </c>
      <c r="W25" s="264">
        <v>34.314236436751997</v>
      </c>
      <c r="DA25" s="72" t="s">
        <v>2569</v>
      </c>
    </row>
    <row r="26" spans="1:105" ht="12" customHeight="1" x14ac:dyDescent="0.25">
      <c r="A26" s="60" t="s">
        <v>2570</v>
      </c>
      <c r="B26" s="264">
        <v>15.21076158766213</v>
      </c>
      <c r="C26" s="264">
        <v>15.092379297222131</v>
      </c>
      <c r="D26" s="264">
        <v>15.317505119649759</v>
      </c>
      <c r="E26" s="264">
        <v>14.111155624989189</v>
      </c>
      <c r="F26" s="264">
        <v>14.320902047170099</v>
      </c>
      <c r="G26" s="264">
        <v>14.692320290044011</v>
      </c>
      <c r="H26" s="264">
        <v>14.304321893857781</v>
      </c>
      <c r="I26" s="264">
        <v>13.268452021640609</v>
      </c>
      <c r="J26" s="264">
        <v>14.025505454496191</v>
      </c>
      <c r="K26" s="264">
        <v>14.298367251347409</v>
      </c>
      <c r="L26" s="264">
        <v>14.314569640234479</v>
      </c>
      <c r="M26" s="264">
        <v>11.58496091035054</v>
      </c>
      <c r="N26" s="264">
        <v>11.862723395713379</v>
      </c>
      <c r="O26" s="264">
        <v>11.272321932802789</v>
      </c>
      <c r="P26" s="264">
        <v>11.326922896258511</v>
      </c>
      <c r="Q26" s="264">
        <v>11.509246779293051</v>
      </c>
      <c r="R26" s="264">
        <v>11.99554940678961</v>
      </c>
      <c r="S26" s="264">
        <v>12.740763510045239</v>
      </c>
      <c r="T26" s="264">
        <v>12.443432921565311</v>
      </c>
      <c r="U26" s="264">
        <v>12.480419587778391</v>
      </c>
      <c r="V26" s="264">
        <v>11.491869613383461</v>
      </c>
      <c r="W26" s="264">
        <v>12.12167274467369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185.59634227536031</v>
      </c>
      <c r="C27" s="263">
        <f t="shared" si="2"/>
        <v>184.39652761295116</v>
      </c>
      <c r="D27" s="263">
        <f t="shared" si="2"/>
        <v>182.51339835000277</v>
      </c>
      <c r="E27" s="263">
        <f t="shared" si="2"/>
        <v>168.43863823168769</v>
      </c>
      <c r="F27" s="263">
        <f t="shared" si="2"/>
        <v>168.4324748254619</v>
      </c>
      <c r="G27" s="263">
        <f t="shared" si="2"/>
        <v>171.21582964993533</v>
      </c>
      <c r="H27" s="263">
        <f t="shared" si="2"/>
        <v>163.50704468363935</v>
      </c>
      <c r="I27" s="263">
        <f t="shared" si="2"/>
        <v>151.75147241995899</v>
      </c>
      <c r="J27" s="263">
        <f t="shared" si="2"/>
        <v>155.78650621934054</v>
      </c>
      <c r="K27" s="263">
        <f t="shared" si="2"/>
        <v>166.82745740785208</v>
      </c>
      <c r="L27" s="263">
        <f t="shared" si="2"/>
        <v>169.67470950859865</v>
      </c>
      <c r="M27" s="263">
        <f t="shared" si="2"/>
        <v>132.25254043577741</v>
      </c>
      <c r="N27" s="263">
        <f t="shared" si="2"/>
        <v>139.16406624754921</v>
      </c>
      <c r="O27" s="263">
        <f t="shared" si="2"/>
        <v>133.3445221137336</v>
      </c>
      <c r="P27" s="263">
        <f t="shared" si="2"/>
        <v>126.14541968718626</v>
      </c>
      <c r="Q27" s="263">
        <f t="shared" si="2"/>
        <v>129.06014915472386</v>
      </c>
      <c r="R27" s="263">
        <f t="shared" si="2"/>
        <v>134.83275556918062</v>
      </c>
      <c r="S27" s="263">
        <f t="shared" si="2"/>
        <v>141.79074917155469</v>
      </c>
      <c r="T27" s="263">
        <f t="shared" si="2"/>
        <v>135.57803738207562</v>
      </c>
      <c r="U27" s="263">
        <f t="shared" si="2"/>
        <v>134.64542467486891</v>
      </c>
      <c r="V27" s="263">
        <f t="shared" si="2"/>
        <v>124.39034569308586</v>
      </c>
      <c r="W27" s="263">
        <f t="shared" si="2"/>
        <v>131.70465554709773</v>
      </c>
      <c r="DA27" s="70"/>
    </row>
    <row r="28" spans="1:105" ht="12" customHeight="1" x14ac:dyDescent="0.25">
      <c r="A28" s="60" t="s">
        <v>2573</v>
      </c>
      <c r="B28" s="331">
        <v>133.50288787943009</v>
      </c>
      <c r="C28" s="331">
        <v>132.76723427837649</v>
      </c>
      <c r="D28" s="331">
        <v>126.7097673086972</v>
      </c>
      <c r="E28" s="331">
        <v>117.0217896371915</v>
      </c>
      <c r="F28" s="331">
        <v>114.2569131105644</v>
      </c>
      <c r="G28" s="331">
        <v>114.0411102537266</v>
      </c>
      <c r="H28" s="331">
        <v>105.0681150998018</v>
      </c>
      <c r="I28" s="331">
        <v>98.314419986672206</v>
      </c>
      <c r="J28" s="331">
        <v>94.663048841398648</v>
      </c>
      <c r="K28" s="331">
        <v>112.01756263711481</v>
      </c>
      <c r="L28" s="331">
        <v>117.0868939143063</v>
      </c>
      <c r="M28" s="331">
        <v>85.612173729552097</v>
      </c>
      <c r="N28" s="331">
        <v>94.756193905708642</v>
      </c>
      <c r="O28" s="331">
        <v>92.021968354596467</v>
      </c>
      <c r="P28" s="331">
        <v>77.407033949291133</v>
      </c>
      <c r="Q28" s="331">
        <v>80.525025740119077</v>
      </c>
      <c r="R28" s="331">
        <v>84.599811382626925</v>
      </c>
      <c r="S28" s="331">
        <v>87.033136620266561</v>
      </c>
      <c r="T28" s="331">
        <v>78.838903737384641</v>
      </c>
      <c r="U28" s="331">
        <v>76.085602802724566</v>
      </c>
      <c r="V28" s="331">
        <v>70.857015945882623</v>
      </c>
      <c r="W28" s="331">
        <v>75.842017773125903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1.2991848066341181</v>
      </c>
      <c r="C30" s="232">
        <v>0.43461559887123452</v>
      </c>
      <c r="D30" s="232">
        <v>0.42997675225011278</v>
      </c>
      <c r="E30" s="232">
        <v>0.43315448917471788</v>
      </c>
      <c r="F30" s="232">
        <v>0.85976420120573627</v>
      </c>
      <c r="G30" s="232">
        <v>0.86093574780553428</v>
      </c>
      <c r="H30" s="232">
        <v>0.84925811466560741</v>
      </c>
      <c r="I30" s="232">
        <v>1.6690514657454321</v>
      </c>
      <c r="J30" s="232">
        <v>2.0458905729383972</v>
      </c>
      <c r="K30" s="232">
        <v>1.6946852879804619</v>
      </c>
      <c r="L30" s="232">
        <v>2.1293139850444951</v>
      </c>
      <c r="M30" s="232">
        <v>0.41402282608774138</v>
      </c>
      <c r="N30" s="232">
        <v>0.83875997566649341</v>
      </c>
      <c r="O30" s="232">
        <v>1.26395598304923</v>
      </c>
      <c r="P30" s="232">
        <v>1.627679496074216</v>
      </c>
      <c r="Q30" s="232">
        <v>0.65443561240446435</v>
      </c>
      <c r="R30" s="232">
        <v>0.61276365359438534</v>
      </c>
      <c r="S30" s="232">
        <v>0.45240779282105031</v>
      </c>
      <c r="T30" s="232">
        <v>0.83853874054365041</v>
      </c>
      <c r="U30" s="232">
        <v>0.57320980205581118</v>
      </c>
      <c r="V30" s="232">
        <v>0.56819942111325517</v>
      </c>
      <c r="W30" s="232">
        <v>0.85469339172686731</v>
      </c>
      <c r="DA30" s="71" t="s">
        <v>2576</v>
      </c>
    </row>
    <row r="31" spans="1:105" ht="12" customHeight="1" x14ac:dyDescent="0.25">
      <c r="A31" s="59" t="s">
        <v>160</v>
      </c>
      <c r="B31" s="232">
        <v>1.9785274673766431</v>
      </c>
      <c r="C31" s="232">
        <v>2.382656592093066</v>
      </c>
      <c r="D31" s="232">
        <v>1.965383424121564</v>
      </c>
      <c r="E31" s="232">
        <v>1.583554802620035</v>
      </c>
      <c r="F31" s="232">
        <v>1.57188837958507</v>
      </c>
      <c r="G31" s="232">
        <v>1.96742395701533</v>
      </c>
      <c r="H31" s="232">
        <v>1.5534608683685329</v>
      </c>
      <c r="I31" s="232">
        <v>0.76363160639547456</v>
      </c>
      <c r="J31" s="232">
        <v>0.75112594379622988</v>
      </c>
      <c r="K31" s="232">
        <v>0.77671426074593508</v>
      </c>
      <c r="L31" s="232">
        <v>1.170761860452221</v>
      </c>
      <c r="M31" s="232">
        <v>1.519884972997092</v>
      </c>
      <c r="N31" s="232">
        <v>2.6924590532916248</v>
      </c>
      <c r="O31" s="232">
        <v>1.5452090274063619</v>
      </c>
      <c r="P31" s="232">
        <v>1.4942881793129941</v>
      </c>
      <c r="Q31" s="232">
        <v>0.64682612742705936</v>
      </c>
      <c r="R31" s="232">
        <v>0.45817463219578169</v>
      </c>
      <c r="S31" s="232">
        <v>0.77407908555417582</v>
      </c>
      <c r="T31" s="232">
        <v>0.43107500290595718</v>
      </c>
      <c r="U31" s="232">
        <v>0.29430920021006318</v>
      </c>
      <c r="V31" s="232">
        <v>1.1417961638074781</v>
      </c>
      <c r="W31" s="232">
        <v>0.5990828787071848</v>
      </c>
      <c r="DA31" s="71" t="s">
        <v>2577</v>
      </c>
    </row>
    <row r="32" spans="1:105" ht="12" customHeight="1" x14ac:dyDescent="0.25">
      <c r="A32" s="59" t="s">
        <v>70</v>
      </c>
      <c r="B32" s="232">
        <v>0.39286344058508282</v>
      </c>
      <c r="C32" s="232">
        <v>0.78856731807304292</v>
      </c>
      <c r="D32" s="232">
        <v>0.39007529324331169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129.83231216483421</v>
      </c>
      <c r="C33" s="232">
        <v>129.16139476933921</v>
      </c>
      <c r="D33" s="232">
        <v>123.9243318390822</v>
      </c>
      <c r="E33" s="232">
        <v>115.00508034539681</v>
      </c>
      <c r="F33" s="232">
        <v>111.8252605297736</v>
      </c>
      <c r="G33" s="232">
        <v>111.2127505489057</v>
      </c>
      <c r="H33" s="232">
        <v>102.6653961167677</v>
      </c>
      <c r="I33" s="232">
        <v>95.881736914531302</v>
      </c>
      <c r="J33" s="232">
        <v>91.866032324664019</v>
      </c>
      <c r="K33" s="232">
        <v>109.5461630883884</v>
      </c>
      <c r="L33" s="232">
        <v>113.78681806880959</v>
      </c>
      <c r="M33" s="232">
        <v>83.678265930467262</v>
      </c>
      <c r="N33" s="232">
        <v>91.224974876750522</v>
      </c>
      <c r="O33" s="232">
        <v>89.21280334414088</v>
      </c>
      <c r="P33" s="232">
        <v>74.285066273903922</v>
      </c>
      <c r="Q33" s="232">
        <v>79.223764000287559</v>
      </c>
      <c r="R33" s="232">
        <v>83.528873096836762</v>
      </c>
      <c r="S33" s="232">
        <v>85.806649741891334</v>
      </c>
      <c r="T33" s="232">
        <v>77.56928999393503</v>
      </c>
      <c r="U33" s="232">
        <v>75.218083800458686</v>
      </c>
      <c r="V33" s="232">
        <v>69.147020360961889</v>
      </c>
      <c r="W33" s="232">
        <v>74.388241502691855</v>
      </c>
      <c r="DA33" s="71" t="s">
        <v>2579</v>
      </c>
    </row>
    <row r="34" spans="1:105" ht="12" customHeight="1" x14ac:dyDescent="0.25">
      <c r="A34" s="60" t="s">
        <v>2580</v>
      </c>
      <c r="B34" s="331">
        <v>52.093454395930223</v>
      </c>
      <c r="C34" s="331">
        <v>51.629293334574683</v>
      </c>
      <c r="D34" s="331">
        <v>55.803631041305593</v>
      </c>
      <c r="E34" s="331">
        <v>51.41684859449618</v>
      </c>
      <c r="F34" s="331">
        <v>54.175561714897512</v>
      </c>
      <c r="G34" s="331">
        <v>57.174719396208729</v>
      </c>
      <c r="H34" s="331">
        <v>58.438929583837549</v>
      </c>
      <c r="I34" s="331">
        <v>53.437052433286787</v>
      </c>
      <c r="J34" s="331">
        <v>61.123457377941897</v>
      </c>
      <c r="K34" s="331">
        <v>54.809894770737287</v>
      </c>
      <c r="L34" s="331">
        <v>52.587815594292358</v>
      </c>
      <c r="M34" s="331">
        <v>46.640366706225308</v>
      </c>
      <c r="N34" s="331">
        <v>44.407872341840573</v>
      </c>
      <c r="O34" s="331">
        <v>41.322553759137151</v>
      </c>
      <c r="P34" s="331">
        <v>48.738385737895122</v>
      </c>
      <c r="Q34" s="331">
        <v>48.53512341460479</v>
      </c>
      <c r="R34" s="331">
        <v>50.232944186553709</v>
      </c>
      <c r="S34" s="331">
        <v>54.757612551288148</v>
      </c>
      <c r="T34" s="331">
        <v>56.73913364469098</v>
      </c>
      <c r="U34" s="331">
        <v>58.559821872144333</v>
      </c>
      <c r="V34" s="331">
        <v>53.533329747203247</v>
      </c>
      <c r="W34" s="331">
        <v>55.862637773971812</v>
      </c>
      <c r="DA34" s="72" t="s">
        <v>2581</v>
      </c>
    </row>
    <row r="35" spans="1:105" ht="12" customHeight="1" x14ac:dyDescent="0.25">
      <c r="A35" s="57" t="s">
        <v>2582</v>
      </c>
      <c r="B35" s="263">
        <v>117.0252239790829</v>
      </c>
      <c r="C35" s="263">
        <v>117.06524550505409</v>
      </c>
      <c r="D35" s="263">
        <v>115.4267465071773</v>
      </c>
      <c r="E35" s="263">
        <v>108.07069958227331</v>
      </c>
      <c r="F35" s="263">
        <v>107.6297306448127</v>
      </c>
      <c r="G35" s="263">
        <v>110.62380724741379</v>
      </c>
      <c r="H35" s="263">
        <v>104.49120569760861</v>
      </c>
      <c r="I35" s="263">
        <v>93.494505729235655</v>
      </c>
      <c r="J35" s="263">
        <v>95.163959782237399</v>
      </c>
      <c r="K35" s="263">
        <v>104.1090231352033</v>
      </c>
      <c r="L35" s="263">
        <v>105.6041237970244</v>
      </c>
      <c r="M35" s="263">
        <v>80.344369526239404</v>
      </c>
      <c r="N35" s="263">
        <v>84.634076442608347</v>
      </c>
      <c r="O35" s="263">
        <v>81.294586337963167</v>
      </c>
      <c r="P35" s="263">
        <v>76.001540777352986</v>
      </c>
      <c r="Q35" s="263">
        <v>77.710907338489591</v>
      </c>
      <c r="R35" s="263">
        <v>81.124788695714869</v>
      </c>
      <c r="S35" s="263">
        <v>84.830675566440902</v>
      </c>
      <c r="T35" s="263">
        <v>80.567760880060021</v>
      </c>
      <c r="U35" s="263">
        <v>79.827254042122817</v>
      </c>
      <c r="V35" s="263">
        <v>74.242642922984786</v>
      </c>
      <c r="W35" s="263">
        <v>78.720092847637616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1.0298209104002229</v>
      </c>
      <c r="C38" s="231">
        <v>0.34060318097230807</v>
      </c>
      <c r="D38" s="231">
        <v>0.34848922022748802</v>
      </c>
      <c r="E38" s="231">
        <v>0.34308706745550571</v>
      </c>
      <c r="F38" s="231">
        <v>0.69738624057894361</v>
      </c>
      <c r="G38" s="231">
        <v>0.69539461135953584</v>
      </c>
      <c r="H38" s="231">
        <v>0.71524658769463001</v>
      </c>
      <c r="I38" s="231">
        <v>1.480583273487019</v>
      </c>
      <c r="J38" s="231">
        <v>1.9194064903155741</v>
      </c>
      <c r="K38" s="231">
        <v>1.4370057756917789</v>
      </c>
      <c r="L38" s="231">
        <v>1.777586689734534</v>
      </c>
      <c r="M38" s="231">
        <v>0.37561089470321352</v>
      </c>
      <c r="N38" s="231">
        <v>0.73309342399185884</v>
      </c>
      <c r="O38" s="231">
        <v>1.0897099104982819</v>
      </c>
      <c r="P38" s="231">
        <v>1.5509156219210809</v>
      </c>
      <c r="Q38" s="231">
        <v>0.61721010379439978</v>
      </c>
      <c r="R38" s="231">
        <v>0.57644452319548434</v>
      </c>
      <c r="S38" s="231">
        <v>0.4356359009563191</v>
      </c>
      <c r="T38" s="231">
        <v>0.84464751166414342</v>
      </c>
      <c r="U38" s="231">
        <v>0.58968779050053333</v>
      </c>
      <c r="V38" s="231">
        <v>0.57559150860991048</v>
      </c>
      <c r="W38" s="231">
        <v>0.85819922202144328</v>
      </c>
      <c r="DA38" s="73" t="s">
        <v>2586</v>
      </c>
    </row>
    <row r="39" spans="1:105" ht="12" customHeight="1" x14ac:dyDescent="0.25">
      <c r="A39" s="46" t="s">
        <v>160</v>
      </c>
      <c r="B39" s="231">
        <v>1.568313412611726</v>
      </c>
      <c r="C39" s="231">
        <v>1.8672602100321221</v>
      </c>
      <c r="D39" s="231">
        <v>1.592911554719932</v>
      </c>
      <c r="E39" s="231">
        <v>1.2542803710083319</v>
      </c>
      <c r="F39" s="231">
        <v>1.2750162499336739</v>
      </c>
      <c r="G39" s="231">
        <v>1.58912673966135</v>
      </c>
      <c r="H39" s="231">
        <v>1.308327310661288</v>
      </c>
      <c r="I39" s="231">
        <v>0.67740282833651588</v>
      </c>
      <c r="J39" s="231">
        <v>0.70468872120381287</v>
      </c>
      <c r="K39" s="231">
        <v>0.65861365922647175</v>
      </c>
      <c r="L39" s="231">
        <v>0.977371451371564</v>
      </c>
      <c r="M39" s="231">
        <v>1.378874106889032</v>
      </c>
      <c r="N39" s="231">
        <v>2.3532644422702709</v>
      </c>
      <c r="O39" s="231">
        <v>1.3321900553007939</v>
      </c>
      <c r="P39" s="231">
        <v>1.4238152452851569</v>
      </c>
      <c r="Q39" s="231">
        <v>0.61003346040320339</v>
      </c>
      <c r="R39" s="231">
        <v>0.43101815169212199</v>
      </c>
      <c r="S39" s="231">
        <v>0.74538203187013408</v>
      </c>
      <c r="T39" s="231">
        <v>0.43421539273077447</v>
      </c>
      <c r="U39" s="231">
        <v>0.30276966892996943</v>
      </c>
      <c r="V39" s="231">
        <v>1.156650556178511</v>
      </c>
      <c r="W39" s="231">
        <v>0.60154023116300503</v>
      </c>
      <c r="DA39" s="73" t="s">
        <v>2587</v>
      </c>
    </row>
    <row r="40" spans="1:105" ht="12" customHeight="1" x14ac:dyDescent="0.25">
      <c r="A40" s="46" t="s">
        <v>70</v>
      </c>
      <c r="B40" s="231">
        <v>0.31140988101181882</v>
      </c>
      <c r="C40" s="231">
        <v>0.61799101929163913</v>
      </c>
      <c r="D40" s="231">
        <v>0.31614973149361658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1.1349957007713379E-2</v>
      </c>
      <c r="R41" s="231">
        <v>6.8959587274131734E-2</v>
      </c>
      <c r="S41" s="231">
        <v>1.547721410143307E-2</v>
      </c>
      <c r="T41" s="231">
        <v>2.5709372312868961E-2</v>
      </c>
      <c r="U41" s="231">
        <v>2.9836629406593051E-2</v>
      </c>
      <c r="V41" s="231">
        <v>7.3086844367701798E-2</v>
      </c>
      <c r="W41" s="231">
        <v>0.1146173688730813</v>
      </c>
      <c r="DA41" s="73" t="s">
        <v>2589</v>
      </c>
    </row>
    <row r="42" spans="1:105" ht="12" customHeight="1" x14ac:dyDescent="0.25">
      <c r="A42" s="46" t="s">
        <v>162</v>
      </c>
      <c r="B42" s="231">
        <v>102.91378811560379</v>
      </c>
      <c r="C42" s="231">
        <v>101.2222801747411</v>
      </c>
      <c r="D42" s="231">
        <v>100.43867149518179</v>
      </c>
      <c r="E42" s="231">
        <v>91.091646847209915</v>
      </c>
      <c r="F42" s="231">
        <v>90.70556547161739</v>
      </c>
      <c r="G42" s="231">
        <v>89.828709800130014</v>
      </c>
      <c r="H42" s="231">
        <v>86.46496627912569</v>
      </c>
      <c r="I42" s="231">
        <v>85.054834330788836</v>
      </c>
      <c r="J42" s="231">
        <v>86.186554166604395</v>
      </c>
      <c r="K42" s="231">
        <v>92.889500002966031</v>
      </c>
      <c r="L42" s="231">
        <v>94.991126103055308</v>
      </c>
      <c r="M42" s="231">
        <v>75.914820036263791</v>
      </c>
      <c r="N42" s="231">
        <v>79.732499315822935</v>
      </c>
      <c r="O42" s="231">
        <v>76.91413091215064</v>
      </c>
      <c r="P42" s="231">
        <v>70.781668035699894</v>
      </c>
      <c r="Q42" s="231">
        <v>74.717369707227988</v>
      </c>
      <c r="R42" s="231">
        <v>78.578031093917645</v>
      </c>
      <c r="S42" s="231">
        <v>82.6255819672363</v>
      </c>
      <c r="T42" s="231">
        <v>78.134383788224</v>
      </c>
      <c r="U42" s="231">
        <v>77.380368379774765</v>
      </c>
      <c r="V42" s="231">
        <v>70.04660034229974</v>
      </c>
      <c r="W42" s="231">
        <v>74.693371451214617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2592</v>
      </c>
    </row>
    <row r="45" spans="1:105" ht="12" customHeight="1" x14ac:dyDescent="0.25">
      <c r="A45" s="46" t="s">
        <v>79</v>
      </c>
      <c r="B45" s="231">
        <v>11.20189165945532</v>
      </c>
      <c r="C45" s="231">
        <v>13.01711092001692</v>
      </c>
      <c r="D45" s="231">
        <v>12.730524505554509</v>
      </c>
      <c r="E45" s="231">
        <v>15.38168529659951</v>
      </c>
      <c r="F45" s="231">
        <v>14.951762682682659</v>
      </c>
      <c r="G45" s="231">
        <v>18.510576096262859</v>
      </c>
      <c r="H45" s="231">
        <v>16.002665520127032</v>
      </c>
      <c r="I45" s="231">
        <v>6.2816852966232766</v>
      </c>
      <c r="J45" s="231">
        <v>6.3533104041136088</v>
      </c>
      <c r="K45" s="231">
        <v>9.1239036973190313</v>
      </c>
      <c r="L45" s="231">
        <v>7.8580395528629978</v>
      </c>
      <c r="M45" s="231">
        <v>2.675064488383367</v>
      </c>
      <c r="N45" s="231">
        <v>1.815219260523278</v>
      </c>
      <c r="O45" s="231">
        <v>1.9585554600134589</v>
      </c>
      <c r="P45" s="231">
        <v>2.2451418744468601</v>
      </c>
      <c r="Q45" s="231">
        <v>1.754944110056289</v>
      </c>
      <c r="R45" s="231">
        <v>1.470335339635477</v>
      </c>
      <c r="S45" s="231">
        <v>1.008598452276722</v>
      </c>
      <c r="T45" s="231">
        <v>1.1288048151282399</v>
      </c>
      <c r="U45" s="231">
        <v>1.524591573510955</v>
      </c>
      <c r="V45" s="231">
        <v>2.390713671528919</v>
      </c>
      <c r="W45" s="231">
        <v>2.452364574365455</v>
      </c>
      <c r="DA45" s="73" t="s">
        <v>2593</v>
      </c>
    </row>
    <row r="46" spans="1:105" ht="12" customHeight="1" x14ac:dyDescent="0.25">
      <c r="A46" s="57" t="s">
        <v>2594</v>
      </c>
      <c r="B46" s="263">
        <v>71.580054530174678</v>
      </c>
      <c r="C46" s="263">
        <v>71.022961398692345</v>
      </c>
      <c r="D46" s="263">
        <v>72.082377033645884</v>
      </c>
      <c r="E46" s="263">
        <v>66.405438235243196</v>
      </c>
      <c r="F46" s="263">
        <v>67.392480221976911</v>
      </c>
      <c r="G46" s="263">
        <v>69.140330776677672</v>
      </c>
      <c r="H46" s="263">
        <v>67.314455971095413</v>
      </c>
      <c r="I46" s="263">
        <v>62.439774219485187</v>
      </c>
      <c r="J46" s="263">
        <v>66.002378609393787</v>
      </c>
      <c r="K46" s="263">
        <v>67.286434123987817</v>
      </c>
      <c r="L46" s="263">
        <v>67.362680659926966</v>
      </c>
      <c r="M46" s="263">
        <v>54.517463107531952</v>
      </c>
      <c r="N46" s="263">
        <v>55.824580685709989</v>
      </c>
      <c r="O46" s="263">
        <v>53.046220860248418</v>
      </c>
      <c r="P46" s="263">
        <v>53.303166570628271</v>
      </c>
      <c r="Q46" s="263">
        <v>54.161161314320204</v>
      </c>
      <c r="R46" s="263">
        <v>56.449644267245191</v>
      </c>
      <c r="S46" s="263">
        <v>59.956534164918743</v>
      </c>
      <c r="T46" s="263">
        <v>58.55733139560143</v>
      </c>
      <c r="U46" s="263">
        <v>58.731386295427697</v>
      </c>
      <c r="V46" s="263">
        <v>54.079386415922173</v>
      </c>
      <c r="W46" s="263">
        <v>57.043165857287917</v>
      </c>
      <c r="DA46" s="70" t="s">
        <v>2595</v>
      </c>
    </row>
    <row r="47" spans="1:105" ht="12" customHeight="1" x14ac:dyDescent="0.25">
      <c r="A47" s="41" t="s">
        <v>2596</v>
      </c>
      <c r="B47" s="352">
        <v>48.470840527445112</v>
      </c>
      <c r="C47" s="352">
        <v>48.093601748957838</v>
      </c>
      <c r="D47" s="352">
        <v>48.810991064056303</v>
      </c>
      <c r="E47" s="352">
        <v>44.966819709514461</v>
      </c>
      <c r="F47" s="352">
        <v>45.635200797610644</v>
      </c>
      <c r="G47" s="352">
        <v>46.818767729192011</v>
      </c>
      <c r="H47" s="352">
        <v>45.582366232918368</v>
      </c>
      <c r="I47" s="352">
        <v>42.281447794741702</v>
      </c>
      <c r="J47" s="352">
        <v>44.69388559433628</v>
      </c>
      <c r="K47" s="352">
        <v>45.563391079974537</v>
      </c>
      <c r="L47" s="352">
        <v>45.615021854895502</v>
      </c>
      <c r="M47" s="352">
        <v>36.916809823497701</v>
      </c>
      <c r="N47" s="352">
        <v>37.801931916493309</v>
      </c>
      <c r="O47" s="352">
        <v>35.920549778525832</v>
      </c>
      <c r="P47" s="352">
        <v>36.094542025860349</v>
      </c>
      <c r="Q47" s="352">
        <v>36.675538040292651</v>
      </c>
      <c r="R47" s="352">
        <v>38.225197271332249</v>
      </c>
      <c r="S47" s="352">
        <v>40.599907686030058</v>
      </c>
      <c r="T47" s="352">
        <v>39.652429582775063</v>
      </c>
      <c r="U47" s="352">
        <v>39.770291846891439</v>
      </c>
      <c r="V47" s="352">
        <v>36.620163703329418</v>
      </c>
      <c r="W47" s="352">
        <v>38.627103787461408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0.99999999999999989</v>
      </c>
      <c r="D51" s="234">
        <f t="shared" si="3"/>
        <v>0.99999999999999989</v>
      </c>
      <c r="E51" s="234">
        <f t="shared" si="3"/>
        <v>1.0000000000000002</v>
      </c>
      <c r="F51" s="234">
        <f t="shared" si="3"/>
        <v>0.99999999999999989</v>
      </c>
      <c r="G51" s="234">
        <f t="shared" si="3"/>
        <v>1.0000000000000002</v>
      </c>
      <c r="H51" s="234">
        <f t="shared" si="3"/>
        <v>0.99999999999999989</v>
      </c>
      <c r="I51" s="234">
        <f t="shared" si="3"/>
        <v>1.0000000000000002</v>
      </c>
      <c r="J51" s="234">
        <f t="shared" si="3"/>
        <v>1</v>
      </c>
      <c r="K51" s="234">
        <f t="shared" si="3"/>
        <v>1.0000000000000002</v>
      </c>
      <c r="L51" s="234">
        <f t="shared" si="3"/>
        <v>1</v>
      </c>
      <c r="M51" s="234">
        <f t="shared" si="3"/>
        <v>1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1.0000000000000002</v>
      </c>
      <c r="R51" s="234">
        <f t="shared" si="3"/>
        <v>1.0000000000000002</v>
      </c>
      <c r="S51" s="234">
        <f t="shared" si="3"/>
        <v>0.99999999999999978</v>
      </c>
      <c r="T51" s="234">
        <f t="shared" si="3"/>
        <v>0.99999999999999989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2.0906374251124217E-2</v>
      </c>
      <c r="C52" s="301">
        <f t="shared" si="4"/>
        <v>2.0862205645013621E-2</v>
      </c>
      <c r="D52" s="301">
        <f t="shared" si="4"/>
        <v>2.1249892343495811E-2</v>
      </c>
      <c r="E52" s="301">
        <f t="shared" si="4"/>
        <v>2.1170878287690098E-2</v>
      </c>
      <c r="F52" s="301">
        <f t="shared" si="4"/>
        <v>2.1409343269317357E-2</v>
      </c>
      <c r="G52" s="301">
        <f t="shared" si="4"/>
        <v>2.1509528125134715E-2</v>
      </c>
      <c r="H52" s="301">
        <f t="shared" si="4"/>
        <v>2.1845057367988471E-2</v>
      </c>
      <c r="I52" s="301">
        <f t="shared" si="4"/>
        <v>2.1969480671837918E-2</v>
      </c>
      <c r="J52" s="301">
        <f t="shared" si="4"/>
        <v>2.2457591480338691E-2</v>
      </c>
      <c r="K52" s="301">
        <f t="shared" si="4"/>
        <v>2.1616732983087746E-2</v>
      </c>
      <c r="L52" s="301">
        <f t="shared" si="4"/>
        <v>2.1387190352577769E-2</v>
      </c>
      <c r="M52" s="301">
        <f t="shared" si="4"/>
        <v>2.204679369657439E-2</v>
      </c>
      <c r="N52" s="301">
        <f t="shared" si="4"/>
        <v>2.1625900330162023E-2</v>
      </c>
      <c r="O52" s="301">
        <f t="shared" si="4"/>
        <v>2.1490294184938304E-2</v>
      </c>
      <c r="P52" s="301">
        <f t="shared" si="4"/>
        <v>2.2466305649941589E-2</v>
      </c>
      <c r="Q52" s="301">
        <f t="shared" si="4"/>
        <v>2.2356735793848115E-2</v>
      </c>
      <c r="R52" s="301">
        <f t="shared" si="4"/>
        <v>2.2321828273856651E-2</v>
      </c>
      <c r="S52" s="301">
        <f t="shared" si="4"/>
        <v>2.249831860886943E-2</v>
      </c>
      <c r="T52" s="301">
        <f t="shared" si="4"/>
        <v>2.2859951433549228E-2</v>
      </c>
      <c r="U52" s="301">
        <f t="shared" si="4"/>
        <v>2.3026391071669216E-2</v>
      </c>
      <c r="V52" s="301">
        <f t="shared" si="4"/>
        <v>2.2950645225180321E-2</v>
      </c>
      <c r="W52" s="301">
        <f t="shared" si="4"/>
        <v>2.2884437894163286E-2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2.8432668981528932E-2</v>
      </c>
      <c r="C53" s="235">
        <f t="shared" si="5"/>
        <v>2.8372599677218526E-2</v>
      </c>
      <c r="D53" s="235">
        <f t="shared" si="5"/>
        <v>2.8899853587154301E-2</v>
      </c>
      <c r="E53" s="235">
        <f t="shared" si="5"/>
        <v>2.8792394471258548E-2</v>
      </c>
      <c r="F53" s="235">
        <f t="shared" si="5"/>
        <v>2.9116706846271611E-2</v>
      </c>
      <c r="G53" s="235">
        <f t="shared" si="5"/>
        <v>2.925295825018322E-2</v>
      </c>
      <c r="H53" s="235">
        <f t="shared" si="5"/>
        <v>2.9709278020464313E-2</v>
      </c>
      <c r="I53" s="235">
        <f t="shared" si="5"/>
        <v>2.9878493713699571E-2</v>
      </c>
      <c r="J53" s="235">
        <f t="shared" si="5"/>
        <v>3.0542324413260609E-2</v>
      </c>
      <c r="K53" s="235">
        <f t="shared" si="5"/>
        <v>2.9398756856999324E-2</v>
      </c>
      <c r="L53" s="235">
        <f t="shared" si="5"/>
        <v>2.9086578879505762E-2</v>
      </c>
      <c r="M53" s="235">
        <f t="shared" si="5"/>
        <v>2.9983639427341176E-2</v>
      </c>
      <c r="N53" s="235">
        <f t="shared" si="5"/>
        <v>2.9411224449020373E-2</v>
      </c>
      <c r="O53" s="235">
        <f t="shared" si="5"/>
        <v>2.9226800091516111E-2</v>
      </c>
      <c r="P53" s="235">
        <f t="shared" si="5"/>
        <v>3.0554175683920562E-2</v>
      </c>
      <c r="Q53" s="235">
        <f t="shared" si="5"/>
        <v>3.0405160679633444E-2</v>
      </c>
      <c r="R53" s="235">
        <f t="shared" si="5"/>
        <v>3.0357686452445042E-2</v>
      </c>
      <c r="S53" s="235">
        <f t="shared" si="5"/>
        <v>3.0597713308062425E-2</v>
      </c>
      <c r="T53" s="235">
        <f t="shared" si="5"/>
        <v>3.1089533949626935E-2</v>
      </c>
      <c r="U53" s="235">
        <f t="shared" si="5"/>
        <v>3.1315891857470135E-2</v>
      </c>
      <c r="V53" s="235">
        <f t="shared" si="5"/>
        <v>3.121287750624523E-2</v>
      </c>
      <c r="W53" s="235">
        <f t="shared" si="5"/>
        <v>3.1122835536062057E-2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3.5122708741888685E-2</v>
      </c>
      <c r="C54" s="235">
        <f t="shared" si="6"/>
        <v>3.5048505483622878E-2</v>
      </c>
      <c r="D54" s="235">
        <f t="shared" si="6"/>
        <v>3.5699819137072958E-2</v>
      </c>
      <c r="E54" s="235">
        <f t="shared" si="6"/>
        <v>3.5567075523319371E-2</v>
      </c>
      <c r="F54" s="235">
        <f t="shared" si="6"/>
        <v>3.5967696692453165E-2</v>
      </c>
      <c r="G54" s="235">
        <f t="shared" si="6"/>
        <v>3.6136007250226324E-2</v>
      </c>
      <c r="H54" s="235">
        <f t="shared" si="6"/>
        <v>3.6699696378220625E-2</v>
      </c>
      <c r="I54" s="235">
        <f t="shared" si="6"/>
        <v>3.6908727528687714E-2</v>
      </c>
      <c r="J54" s="235">
        <f t="shared" si="6"/>
        <v>3.7728753686968979E-2</v>
      </c>
      <c r="K54" s="235">
        <f t="shared" si="6"/>
        <v>3.6316111411587401E-2</v>
      </c>
      <c r="L54" s="235">
        <f t="shared" si="6"/>
        <v>3.5930479792330661E-2</v>
      </c>
      <c r="M54" s="235">
        <f t="shared" si="6"/>
        <v>3.7038613410244975E-2</v>
      </c>
      <c r="N54" s="235">
        <f t="shared" si="6"/>
        <v>3.6331512554672214E-2</v>
      </c>
      <c r="O54" s="235">
        <f t="shared" si="6"/>
        <v>3.6103694230696363E-2</v>
      </c>
      <c r="P54" s="235">
        <f t="shared" si="6"/>
        <v>3.774339349190188E-2</v>
      </c>
      <c r="Q54" s="235">
        <f t="shared" si="6"/>
        <v>3.7559316133664845E-2</v>
      </c>
      <c r="R54" s="235">
        <f t="shared" si="6"/>
        <v>3.7500671500079186E-2</v>
      </c>
      <c r="S54" s="235">
        <f t="shared" si="6"/>
        <v>3.7797175262900662E-2</v>
      </c>
      <c r="T54" s="235">
        <f t="shared" si="6"/>
        <v>3.8404718408362695E-2</v>
      </c>
      <c r="U54" s="235">
        <f t="shared" si="6"/>
        <v>3.8684337000404301E-2</v>
      </c>
      <c r="V54" s="235">
        <f t="shared" si="6"/>
        <v>3.8557083978302945E-2</v>
      </c>
      <c r="W54" s="235">
        <f t="shared" si="6"/>
        <v>3.8445855662194314E-2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2.174262922116918E-2</v>
      </c>
      <c r="C55" s="235">
        <f t="shared" si="7"/>
        <v>2.1696693870814167E-2</v>
      </c>
      <c r="D55" s="235">
        <f t="shared" si="7"/>
        <v>2.209988803723564E-2</v>
      </c>
      <c r="E55" s="235">
        <f t="shared" si="7"/>
        <v>2.2017713419197702E-2</v>
      </c>
      <c r="F55" s="235">
        <f t="shared" si="7"/>
        <v>2.2265717000090054E-2</v>
      </c>
      <c r="G55" s="235">
        <f t="shared" si="7"/>
        <v>2.2369909250140103E-2</v>
      </c>
      <c r="H55" s="235">
        <f t="shared" si="7"/>
        <v>2.2718859662708011E-2</v>
      </c>
      <c r="I55" s="235">
        <f t="shared" si="7"/>
        <v>2.2848259898711448E-2</v>
      </c>
      <c r="J55" s="235">
        <f t="shared" si="7"/>
        <v>2.3355895139552225E-2</v>
      </c>
      <c r="K55" s="235">
        <f t="shared" si="7"/>
        <v>2.2481402302411246E-2</v>
      </c>
      <c r="L55" s="235">
        <f t="shared" si="7"/>
        <v>2.2242677966680884E-2</v>
      </c>
      <c r="M55" s="235">
        <f t="shared" si="7"/>
        <v>2.2928665444437373E-2</v>
      </c>
      <c r="N55" s="235">
        <f t="shared" si="7"/>
        <v>2.2490936343368514E-2</v>
      </c>
      <c r="O55" s="235">
        <f t="shared" si="7"/>
        <v>2.2349905952335835E-2</v>
      </c>
      <c r="P55" s="235">
        <f t="shared" si="7"/>
        <v>2.3364957875939261E-2</v>
      </c>
      <c r="Q55" s="235">
        <f t="shared" si="7"/>
        <v>2.3251005225602042E-2</v>
      </c>
      <c r="R55" s="235">
        <f t="shared" si="7"/>
        <v>2.3214701404810911E-2</v>
      </c>
      <c r="S55" s="235">
        <f t="shared" si="7"/>
        <v>2.3398251353224216E-2</v>
      </c>
      <c r="T55" s="235">
        <f t="shared" si="7"/>
        <v>2.3774349490891192E-2</v>
      </c>
      <c r="U55" s="235">
        <f t="shared" si="7"/>
        <v>2.3947446714535994E-2</v>
      </c>
      <c r="V55" s="235">
        <f t="shared" si="7"/>
        <v>2.3868671034187539E-2</v>
      </c>
      <c r="W55" s="235">
        <f t="shared" si="7"/>
        <v>2.37998154099298E-2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2.8056967724002631E-2</v>
      </c>
      <c r="C56" s="302">
        <f t="shared" si="8"/>
        <v>2.8046814540929887E-2</v>
      </c>
      <c r="D56" s="302">
        <f t="shared" si="8"/>
        <v>2.7871135743842111E-2</v>
      </c>
      <c r="E56" s="302">
        <f t="shared" si="8"/>
        <v>2.78259800931599E-2</v>
      </c>
      <c r="F56" s="302">
        <f t="shared" si="8"/>
        <v>2.7714322217194363E-2</v>
      </c>
      <c r="G56" s="302">
        <f t="shared" si="8"/>
        <v>2.7588930171602827E-2</v>
      </c>
      <c r="H56" s="302">
        <f t="shared" si="8"/>
        <v>2.7483102079142067E-2</v>
      </c>
      <c r="I56" s="302">
        <f t="shared" si="8"/>
        <v>2.7628753700807893E-2</v>
      </c>
      <c r="J56" s="302">
        <f t="shared" si="8"/>
        <v>2.7420207596396354E-2</v>
      </c>
      <c r="K56" s="302">
        <f t="shared" si="8"/>
        <v>2.7736358723227834E-2</v>
      </c>
      <c r="L56" s="302">
        <f t="shared" si="8"/>
        <v>2.7866955942511568E-2</v>
      </c>
      <c r="M56" s="302">
        <f t="shared" si="8"/>
        <v>2.7711230663680336E-2</v>
      </c>
      <c r="N56" s="302">
        <f t="shared" si="8"/>
        <v>2.7919302774066158E-2</v>
      </c>
      <c r="O56" s="302">
        <f t="shared" si="8"/>
        <v>2.7959990067153346E-2</v>
      </c>
      <c r="P56" s="302">
        <f t="shared" si="8"/>
        <v>2.7504832960129809E-2</v>
      </c>
      <c r="Q56" s="302">
        <f t="shared" si="8"/>
        <v>2.759445320630367E-2</v>
      </c>
      <c r="R56" s="302">
        <f t="shared" si="8"/>
        <v>2.7619115933327901E-2</v>
      </c>
      <c r="S56" s="302">
        <f t="shared" si="8"/>
        <v>2.7567987077248789E-2</v>
      </c>
      <c r="T56" s="302">
        <f t="shared" si="8"/>
        <v>2.7411251838696242E-2</v>
      </c>
      <c r="U56" s="302">
        <f t="shared" si="8"/>
        <v>2.7348141600771609E-2</v>
      </c>
      <c r="V56" s="302">
        <f t="shared" si="8"/>
        <v>2.7346833473081009E-2</v>
      </c>
      <c r="W56" s="302">
        <f t="shared" si="8"/>
        <v>2.7362916449974482E-2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0.18213582864901043</v>
      </c>
      <c r="C57" s="303">
        <f t="shared" si="9"/>
        <v>0.18199248755410335</v>
      </c>
      <c r="D57" s="303">
        <f t="shared" si="9"/>
        <v>0.18078469604703296</v>
      </c>
      <c r="E57" s="303">
        <f t="shared" si="9"/>
        <v>0.18043310687322556</v>
      </c>
      <c r="F57" s="303">
        <f t="shared" si="9"/>
        <v>0.1797864731414319</v>
      </c>
      <c r="G57" s="303">
        <f t="shared" si="9"/>
        <v>0.17897098240873871</v>
      </c>
      <c r="H57" s="303">
        <f t="shared" si="9"/>
        <v>0.17828737702838679</v>
      </c>
      <c r="I57" s="303">
        <f t="shared" si="9"/>
        <v>0.17940339527613408</v>
      </c>
      <c r="J57" s="303">
        <f t="shared" si="9"/>
        <v>0.17810360307428155</v>
      </c>
      <c r="K57" s="303">
        <f t="shared" si="9"/>
        <v>0.18008160511438145</v>
      </c>
      <c r="L57" s="303">
        <f t="shared" si="9"/>
        <v>0.18100508060377674</v>
      </c>
      <c r="M57" s="303">
        <f t="shared" si="9"/>
        <v>0.17970207850874104</v>
      </c>
      <c r="N57" s="303">
        <f t="shared" si="9"/>
        <v>0.18114031338622552</v>
      </c>
      <c r="O57" s="303">
        <f t="shared" si="9"/>
        <v>0.18151075705904762</v>
      </c>
      <c r="P57" s="303">
        <f t="shared" si="9"/>
        <v>0.17864440402976445</v>
      </c>
      <c r="Q57" s="303">
        <f t="shared" si="9"/>
        <v>0.17899952012581949</v>
      </c>
      <c r="R57" s="303">
        <f t="shared" si="9"/>
        <v>0.17914440169410362</v>
      </c>
      <c r="S57" s="303">
        <f t="shared" si="9"/>
        <v>0.17877250150429883</v>
      </c>
      <c r="T57" s="303">
        <f t="shared" si="9"/>
        <v>0.17783721436486771</v>
      </c>
      <c r="U57" s="303">
        <f t="shared" si="9"/>
        <v>0.17737258771603964</v>
      </c>
      <c r="V57" s="303">
        <f t="shared" si="9"/>
        <v>0.17737364725596666</v>
      </c>
      <c r="W57" s="303">
        <f t="shared" si="9"/>
        <v>0.1775321583612918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0.131013676308771</v>
      </c>
      <c r="C58" s="304">
        <f t="shared" si="10"/>
        <v>0.13103630282408357</v>
      </c>
      <c r="D58" s="304">
        <f t="shared" si="10"/>
        <v>0.1255096172455481</v>
      </c>
      <c r="E58" s="304">
        <f t="shared" si="10"/>
        <v>0.12535487877229401</v>
      </c>
      <c r="F58" s="304">
        <f t="shared" si="10"/>
        <v>0.12195894800846382</v>
      </c>
      <c r="G58" s="304">
        <f t="shared" si="10"/>
        <v>0.11920655688684124</v>
      </c>
      <c r="H58" s="304">
        <f t="shared" si="10"/>
        <v>0.11456582000307339</v>
      </c>
      <c r="I58" s="304">
        <f t="shared" si="10"/>
        <v>0.11622912429739952</v>
      </c>
      <c r="J58" s="304">
        <f t="shared" si="10"/>
        <v>0.10822394368939693</v>
      </c>
      <c r="K58" s="304">
        <f t="shared" si="10"/>
        <v>0.12091716072478453</v>
      </c>
      <c r="L58" s="304">
        <f t="shared" si="10"/>
        <v>0.12490560751206618</v>
      </c>
      <c r="M58" s="304">
        <f t="shared" si="10"/>
        <v>0.11632809104580367</v>
      </c>
      <c r="N58" s="304">
        <f t="shared" si="10"/>
        <v>0.12333763393226725</v>
      </c>
      <c r="O58" s="304">
        <f t="shared" si="10"/>
        <v>0.12526181711356726</v>
      </c>
      <c r="P58" s="304">
        <f t="shared" si="10"/>
        <v>0.1096221605340422</v>
      </c>
      <c r="Q58" s="304">
        <f t="shared" si="10"/>
        <v>0.11168390134370926</v>
      </c>
      <c r="R58" s="304">
        <f t="shared" si="10"/>
        <v>0.11240282474089627</v>
      </c>
      <c r="S58" s="304">
        <f t="shared" si="10"/>
        <v>0.10973305126235862</v>
      </c>
      <c r="T58" s="304">
        <f t="shared" si="10"/>
        <v>0.10341270086927849</v>
      </c>
      <c r="U58" s="304">
        <f t="shared" si="10"/>
        <v>0.10022992084314694</v>
      </c>
      <c r="V58" s="304">
        <f t="shared" si="10"/>
        <v>0.10103812544267234</v>
      </c>
      <c r="W58" s="304">
        <f t="shared" si="10"/>
        <v>0.10223174764633594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5.112215234023941E-2</v>
      </c>
      <c r="C59" s="304">
        <f t="shared" si="11"/>
        <v>5.0956184730019762E-2</v>
      </c>
      <c r="D59" s="304">
        <f t="shared" si="11"/>
        <v>5.527507880148487E-2</v>
      </c>
      <c r="E59" s="304">
        <f t="shared" si="11"/>
        <v>5.5078228100931548E-2</v>
      </c>
      <c r="F59" s="304">
        <f t="shared" si="11"/>
        <v>5.7827525132968065E-2</v>
      </c>
      <c r="G59" s="304">
        <f t="shared" si="11"/>
        <v>5.9764425521897473E-2</v>
      </c>
      <c r="H59" s="304">
        <f t="shared" si="11"/>
        <v>6.3721557025313416E-2</v>
      </c>
      <c r="I59" s="304">
        <f t="shared" si="11"/>
        <v>6.3174270978734556E-2</v>
      </c>
      <c r="J59" s="304">
        <f t="shared" si="11"/>
        <v>6.9879659384884635E-2</v>
      </c>
      <c r="K59" s="304">
        <f t="shared" si="11"/>
        <v>5.9164444389596935E-2</v>
      </c>
      <c r="L59" s="304">
        <f t="shared" si="11"/>
        <v>5.6099473091710553E-2</v>
      </c>
      <c r="M59" s="304">
        <f t="shared" si="11"/>
        <v>6.3373987462937348E-2</v>
      </c>
      <c r="N59" s="304">
        <f t="shared" si="11"/>
        <v>5.7802679453958256E-2</v>
      </c>
      <c r="O59" s="304">
        <f t="shared" si="11"/>
        <v>5.6248939945480338E-2</v>
      </c>
      <c r="P59" s="304">
        <f t="shared" si="11"/>
        <v>6.9022243495722252E-2</v>
      </c>
      <c r="Q59" s="304">
        <f t="shared" si="11"/>
        <v>6.7315618782110259E-2</v>
      </c>
      <c r="R59" s="304">
        <f t="shared" si="11"/>
        <v>6.6741576953207343E-2</v>
      </c>
      <c r="S59" s="304">
        <f t="shared" si="11"/>
        <v>6.9039450241940206E-2</v>
      </c>
      <c r="T59" s="304">
        <f t="shared" si="11"/>
        <v>7.442451349558922E-2</v>
      </c>
      <c r="U59" s="304">
        <f t="shared" si="11"/>
        <v>7.7142666872892701E-2</v>
      </c>
      <c r="V59" s="304">
        <f t="shared" si="11"/>
        <v>7.633552181329431E-2</v>
      </c>
      <c r="W59" s="304">
        <f t="shared" si="11"/>
        <v>7.5300410714955843E-2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9.1043430639782097E-2</v>
      </c>
      <c r="C60" s="303">
        <f t="shared" si="12"/>
        <v>9.0987673401444175E-2</v>
      </c>
      <c r="D60" s="303">
        <f t="shared" si="12"/>
        <v>9.0728329134009217E-2</v>
      </c>
      <c r="E60" s="303">
        <f t="shared" si="12"/>
        <v>9.0617799258685169E-2</v>
      </c>
      <c r="F60" s="303">
        <f t="shared" si="12"/>
        <v>9.0427804661607228E-2</v>
      </c>
      <c r="G60" s="303">
        <f t="shared" si="12"/>
        <v>9.0147583738151585E-2</v>
      </c>
      <c r="H60" s="303">
        <f t="shared" si="12"/>
        <v>8.9933278029724173E-2</v>
      </c>
      <c r="I60" s="303">
        <f t="shared" si="12"/>
        <v>9.0309043609134096E-2</v>
      </c>
      <c r="J60" s="303">
        <f t="shared" si="12"/>
        <v>8.9742763891071567E-2</v>
      </c>
      <c r="K60" s="303">
        <f t="shared" si="12"/>
        <v>9.0544101340051114E-2</v>
      </c>
      <c r="L60" s="303">
        <f t="shared" si="12"/>
        <v>9.0790823006080906E-2</v>
      </c>
      <c r="M60" s="303">
        <f t="shared" si="12"/>
        <v>9.04297996504239E-2</v>
      </c>
      <c r="N60" s="303">
        <f t="shared" si="12"/>
        <v>9.0838114343365264E-2</v>
      </c>
      <c r="O60" s="303">
        <f t="shared" si="12"/>
        <v>9.0968105518959855E-2</v>
      </c>
      <c r="P60" s="303">
        <f t="shared" si="12"/>
        <v>8.9894459967125723E-2</v>
      </c>
      <c r="Q60" s="303">
        <f t="shared" si="12"/>
        <v>9.0168050754948145E-2</v>
      </c>
      <c r="R60" s="303">
        <f t="shared" si="12"/>
        <v>9.0242887103655828E-2</v>
      </c>
      <c r="S60" s="303">
        <f t="shared" si="12"/>
        <v>9.0064992982091446E-2</v>
      </c>
      <c r="T60" s="303">
        <f t="shared" si="12"/>
        <v>8.9567217554635314E-2</v>
      </c>
      <c r="U60" s="303">
        <f t="shared" si="12"/>
        <v>8.9318328760175786E-2</v>
      </c>
      <c r="V60" s="303">
        <f t="shared" si="12"/>
        <v>8.9301739442104039E-2</v>
      </c>
      <c r="W60" s="303">
        <f t="shared" si="12"/>
        <v>8.9419413982450999E-2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6.9718928903635388E-2</v>
      </c>
      <c r="C61" s="304">
        <f t="shared" si="13"/>
        <v>6.970822364353027E-2</v>
      </c>
      <c r="D61" s="304">
        <f t="shared" si="13"/>
        <v>6.9053438943643478E-2</v>
      </c>
      <c r="E61" s="304">
        <f t="shared" si="13"/>
        <v>6.9023503405241257E-2</v>
      </c>
      <c r="F61" s="304">
        <f t="shared" si="13"/>
        <v>6.8590274526903514E-2</v>
      </c>
      <c r="G61" s="304">
        <f t="shared" si="13"/>
        <v>6.8207865050514169E-2</v>
      </c>
      <c r="H61" s="304">
        <f t="shared" si="13"/>
        <v>6.7651319514375918E-2</v>
      </c>
      <c r="I61" s="304">
        <f t="shared" si="13"/>
        <v>6.7900173323859406E-2</v>
      </c>
      <c r="J61" s="304">
        <f t="shared" si="13"/>
        <v>6.6836020581126102E-2</v>
      </c>
      <c r="K61" s="304">
        <f t="shared" si="13"/>
        <v>6.8495033697301616E-2</v>
      </c>
      <c r="L61" s="304">
        <f t="shared" si="13"/>
        <v>6.8975888846451575E-2</v>
      </c>
      <c r="M61" s="304">
        <f t="shared" si="13"/>
        <v>6.7942070079918038E-2</v>
      </c>
      <c r="N61" s="304">
        <f t="shared" si="13"/>
        <v>6.8779696006599986E-2</v>
      </c>
      <c r="O61" s="304">
        <f t="shared" si="13"/>
        <v>6.9048005450322775E-2</v>
      </c>
      <c r="P61" s="304">
        <f t="shared" si="13"/>
        <v>6.6978828204185298E-2</v>
      </c>
      <c r="Q61" s="304">
        <f t="shared" si="13"/>
        <v>6.736418024522306E-2</v>
      </c>
      <c r="R61" s="304">
        <f t="shared" si="13"/>
        <v>6.7474622264322034E-2</v>
      </c>
      <c r="S61" s="304">
        <f t="shared" si="13"/>
        <v>6.7116708001044606E-2</v>
      </c>
      <c r="T61" s="304">
        <f t="shared" si="13"/>
        <v>6.6250067092415099E-2</v>
      </c>
      <c r="U61" s="304">
        <f t="shared" si="13"/>
        <v>6.5831409867073171E-2</v>
      </c>
      <c r="V61" s="304">
        <f t="shared" si="13"/>
        <v>6.5892081312420109E-2</v>
      </c>
      <c r="W61" s="304">
        <f t="shared" si="13"/>
        <v>6.6077287330404452E-2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2.1324501736146712E-2</v>
      </c>
      <c r="C62" s="304">
        <f t="shared" si="14"/>
        <v>2.1279449757913901E-2</v>
      </c>
      <c r="D62" s="304">
        <f t="shared" si="14"/>
        <v>2.1674890190365739E-2</v>
      </c>
      <c r="E62" s="304">
        <f t="shared" si="14"/>
        <v>2.1594295853443916E-2</v>
      </c>
      <c r="F62" s="304">
        <f t="shared" si="14"/>
        <v>2.1837530134703714E-2</v>
      </c>
      <c r="G62" s="304">
        <f t="shared" si="14"/>
        <v>2.1939718687637423E-2</v>
      </c>
      <c r="H62" s="304">
        <f t="shared" si="14"/>
        <v>2.2281958515348251E-2</v>
      </c>
      <c r="I62" s="304">
        <f t="shared" si="14"/>
        <v>2.240887028527469E-2</v>
      </c>
      <c r="J62" s="304">
        <f t="shared" si="14"/>
        <v>2.2906743309945476E-2</v>
      </c>
      <c r="K62" s="304">
        <f t="shared" si="14"/>
        <v>2.2049067642749495E-2</v>
      </c>
      <c r="L62" s="304">
        <f t="shared" si="14"/>
        <v>2.1814934159629325E-2</v>
      </c>
      <c r="M62" s="304">
        <f t="shared" si="14"/>
        <v>2.2487729570505873E-2</v>
      </c>
      <c r="N62" s="304">
        <f t="shared" si="14"/>
        <v>2.2058418336765279E-2</v>
      </c>
      <c r="O62" s="304">
        <f t="shared" si="14"/>
        <v>2.1920100068637077E-2</v>
      </c>
      <c r="P62" s="304">
        <f t="shared" si="14"/>
        <v>2.2915631762940428E-2</v>
      </c>
      <c r="Q62" s="304">
        <f t="shared" si="14"/>
        <v>2.2803870509725089E-2</v>
      </c>
      <c r="R62" s="304">
        <f t="shared" si="14"/>
        <v>2.2768264839333797E-2</v>
      </c>
      <c r="S62" s="304">
        <f t="shared" si="14"/>
        <v>2.2948284981046844E-2</v>
      </c>
      <c r="T62" s="304">
        <f t="shared" si="14"/>
        <v>2.3317150462220219E-2</v>
      </c>
      <c r="U62" s="304">
        <f t="shared" si="14"/>
        <v>2.3486918893102615E-2</v>
      </c>
      <c r="V62" s="304">
        <f t="shared" si="14"/>
        <v>2.340965812968393E-2</v>
      </c>
      <c r="W62" s="304">
        <f t="shared" si="14"/>
        <v>2.3342126652046553E-2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0.26019404092715787</v>
      </c>
      <c r="C63" s="303">
        <f t="shared" si="15"/>
        <v>0.25998926793443322</v>
      </c>
      <c r="D63" s="303">
        <f t="shared" si="15"/>
        <v>0.25826385149576131</v>
      </c>
      <c r="E63" s="303">
        <f t="shared" si="15"/>
        <v>0.25776158124746495</v>
      </c>
      <c r="F63" s="303">
        <f t="shared" si="15"/>
        <v>0.25683781877347411</v>
      </c>
      <c r="G63" s="303">
        <f t="shared" si="15"/>
        <v>0.25567283201248397</v>
      </c>
      <c r="H63" s="303">
        <f t="shared" si="15"/>
        <v>0.25469625289769554</v>
      </c>
      <c r="I63" s="303">
        <f t="shared" si="15"/>
        <v>0.25629056468019151</v>
      </c>
      <c r="J63" s="303">
        <f t="shared" si="15"/>
        <v>0.25443371867754511</v>
      </c>
      <c r="K63" s="303">
        <f t="shared" si="15"/>
        <v>0.25725943587768785</v>
      </c>
      <c r="L63" s="303">
        <f t="shared" si="15"/>
        <v>0.25857868657682398</v>
      </c>
      <c r="M63" s="303">
        <f t="shared" si="15"/>
        <v>0.25671725501248716</v>
      </c>
      <c r="N63" s="303">
        <f t="shared" si="15"/>
        <v>0.25877187626603637</v>
      </c>
      <c r="O63" s="303">
        <f t="shared" si="15"/>
        <v>0.25930108151292519</v>
      </c>
      <c r="P63" s="303">
        <f t="shared" si="15"/>
        <v>0.25520629147109208</v>
      </c>
      <c r="Q63" s="303">
        <f t="shared" si="15"/>
        <v>0.25571360017974221</v>
      </c>
      <c r="R63" s="303">
        <f t="shared" si="15"/>
        <v>0.25592057384871947</v>
      </c>
      <c r="S63" s="303">
        <f t="shared" si="15"/>
        <v>0.25538928786328402</v>
      </c>
      <c r="T63" s="303">
        <f t="shared" si="15"/>
        <v>0.25405316337838246</v>
      </c>
      <c r="U63" s="303">
        <f t="shared" si="15"/>
        <v>0.25338941102291385</v>
      </c>
      <c r="V63" s="303">
        <f t="shared" si="15"/>
        <v>0.25339092465138086</v>
      </c>
      <c r="W63" s="303">
        <f t="shared" si="15"/>
        <v>0.25361736908755977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0.18716239472681581</v>
      </c>
      <c r="C64" s="304">
        <f t="shared" si="16"/>
        <v>0.1871947183201193</v>
      </c>
      <c r="D64" s="304">
        <f t="shared" si="16"/>
        <v>0.17929945320792581</v>
      </c>
      <c r="E64" s="304">
        <f t="shared" si="16"/>
        <v>0.1790783982461342</v>
      </c>
      <c r="F64" s="304">
        <f t="shared" si="16"/>
        <v>0.1742270685835198</v>
      </c>
      <c r="G64" s="304">
        <f t="shared" si="16"/>
        <v>0.17029508126691612</v>
      </c>
      <c r="H64" s="304">
        <f t="shared" si="16"/>
        <v>0.16366545714724778</v>
      </c>
      <c r="I64" s="304">
        <f t="shared" si="16"/>
        <v>0.16604160613914218</v>
      </c>
      <c r="J64" s="304">
        <f t="shared" si="16"/>
        <v>0.1546056338419956</v>
      </c>
      <c r="K64" s="304">
        <f t="shared" si="16"/>
        <v>0.17273880103540656</v>
      </c>
      <c r="L64" s="304">
        <f t="shared" si="16"/>
        <v>0.17843658216009461</v>
      </c>
      <c r="M64" s="304">
        <f t="shared" si="16"/>
        <v>0.16618298720829097</v>
      </c>
      <c r="N64" s="304">
        <f t="shared" si="16"/>
        <v>0.1761966199032389</v>
      </c>
      <c r="O64" s="304">
        <f t="shared" si="16"/>
        <v>0.17894545301938183</v>
      </c>
      <c r="P64" s="304">
        <f t="shared" si="16"/>
        <v>0.15660308647720314</v>
      </c>
      <c r="Q64" s="304">
        <f t="shared" si="16"/>
        <v>0.15954843049101322</v>
      </c>
      <c r="R64" s="304">
        <f t="shared" si="16"/>
        <v>0.16057546391556612</v>
      </c>
      <c r="S64" s="304">
        <f t="shared" si="16"/>
        <v>0.15676150180336951</v>
      </c>
      <c r="T64" s="304">
        <f t="shared" si="16"/>
        <v>0.14773242981325499</v>
      </c>
      <c r="U64" s="304">
        <f t="shared" si="16"/>
        <v>0.14318560120449567</v>
      </c>
      <c r="V64" s="304">
        <f t="shared" si="16"/>
        <v>0.14434017920381761</v>
      </c>
      <c r="W64" s="304">
        <f t="shared" si="16"/>
        <v>0.14604535378047995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7.303164620034204E-2</v>
      </c>
      <c r="C65" s="304">
        <f t="shared" si="17"/>
        <v>7.2794549614313947E-2</v>
      </c>
      <c r="D65" s="304">
        <f t="shared" si="17"/>
        <v>7.8964398287835538E-2</v>
      </c>
      <c r="E65" s="304">
        <f t="shared" si="17"/>
        <v>7.8683183001330773E-2</v>
      </c>
      <c r="F65" s="304">
        <f t="shared" si="17"/>
        <v>8.2610750189954368E-2</v>
      </c>
      <c r="G65" s="304">
        <f t="shared" si="17"/>
        <v>8.5377750745567832E-2</v>
      </c>
      <c r="H65" s="304">
        <f t="shared" si="17"/>
        <v>9.1030795750447771E-2</v>
      </c>
      <c r="I65" s="304">
        <f t="shared" si="17"/>
        <v>9.0248958541049362E-2</v>
      </c>
      <c r="J65" s="304">
        <f t="shared" si="17"/>
        <v>9.9828084835549488E-2</v>
      </c>
      <c r="K65" s="304">
        <f t="shared" si="17"/>
        <v>8.4520634842281339E-2</v>
      </c>
      <c r="L65" s="304">
        <f t="shared" si="17"/>
        <v>8.0142104416729393E-2</v>
      </c>
      <c r="M65" s="304">
        <f t="shared" si="17"/>
        <v>9.0534267804196211E-2</v>
      </c>
      <c r="N65" s="304">
        <f t="shared" si="17"/>
        <v>8.2575256362797472E-2</v>
      </c>
      <c r="O65" s="304">
        <f t="shared" si="17"/>
        <v>8.0355628493543357E-2</v>
      </c>
      <c r="P65" s="304">
        <f t="shared" si="17"/>
        <v>9.8603204993888943E-2</v>
      </c>
      <c r="Q65" s="304">
        <f t="shared" si="17"/>
        <v>9.6165169688728985E-2</v>
      </c>
      <c r="R65" s="304">
        <f t="shared" si="17"/>
        <v>9.5345109933153357E-2</v>
      </c>
      <c r="S65" s="304">
        <f t="shared" si="17"/>
        <v>9.8627786059914554E-2</v>
      </c>
      <c r="T65" s="304">
        <f t="shared" si="17"/>
        <v>0.10632073356512747</v>
      </c>
      <c r="U65" s="304">
        <f t="shared" si="17"/>
        <v>0.11020380981841815</v>
      </c>
      <c r="V65" s="304">
        <f t="shared" si="17"/>
        <v>0.10905074544756327</v>
      </c>
      <c r="W65" s="304">
        <f t="shared" si="17"/>
        <v>0.10757201530707979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0.16406177807290623</v>
      </c>
      <c r="C66" s="303">
        <f t="shared" si="18"/>
        <v>0.16505575171842904</v>
      </c>
      <c r="D66" s="303">
        <f t="shared" si="18"/>
        <v>0.16333352174727106</v>
      </c>
      <c r="E66" s="303">
        <f t="shared" si="18"/>
        <v>0.16538054868699356</v>
      </c>
      <c r="F66" s="303">
        <f t="shared" si="18"/>
        <v>0.16412146934631039</v>
      </c>
      <c r="G66" s="303">
        <f t="shared" si="18"/>
        <v>0.1651920978613797</v>
      </c>
      <c r="H66" s="303">
        <f t="shared" si="18"/>
        <v>0.16276680068088967</v>
      </c>
      <c r="I66" s="303">
        <f t="shared" si="18"/>
        <v>0.15790133226206285</v>
      </c>
      <c r="J66" s="303">
        <f t="shared" si="18"/>
        <v>0.15542373186920491</v>
      </c>
      <c r="K66" s="303">
        <f t="shared" si="18"/>
        <v>0.16054328812349902</v>
      </c>
      <c r="L66" s="303">
        <f t="shared" si="18"/>
        <v>0.16093721750056716</v>
      </c>
      <c r="M66" s="303">
        <f t="shared" si="18"/>
        <v>0.15595757883003469</v>
      </c>
      <c r="N66" s="303">
        <f t="shared" si="18"/>
        <v>0.15737481195856193</v>
      </c>
      <c r="O66" s="303">
        <f t="shared" si="18"/>
        <v>0.1580850403483402</v>
      </c>
      <c r="P66" s="303">
        <f t="shared" si="18"/>
        <v>0.15375961660736759</v>
      </c>
      <c r="Q66" s="303">
        <f t="shared" si="18"/>
        <v>0.15397267102904302</v>
      </c>
      <c r="R66" s="303">
        <f t="shared" si="18"/>
        <v>0.15397966457572732</v>
      </c>
      <c r="S66" s="303">
        <f t="shared" si="18"/>
        <v>0.15279449434082626</v>
      </c>
      <c r="T66" s="303">
        <f t="shared" si="18"/>
        <v>0.15097205206039085</v>
      </c>
      <c r="U66" s="303">
        <f t="shared" si="18"/>
        <v>0.15022701984975348</v>
      </c>
      <c r="V66" s="303">
        <f t="shared" si="18"/>
        <v>0.15123691339546688</v>
      </c>
      <c r="W66" s="303">
        <f t="shared" si="18"/>
        <v>0.1515875255845216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0.10035059640539623</v>
      </c>
      <c r="C67" s="303">
        <f t="shared" si="19"/>
        <v>0.10013858709606537</v>
      </c>
      <c r="D67" s="303">
        <f t="shared" si="19"/>
        <v>0.10199948324877989</v>
      </c>
      <c r="E67" s="303">
        <f t="shared" si="19"/>
        <v>0.10162021578091247</v>
      </c>
      <c r="F67" s="303">
        <f t="shared" si="19"/>
        <v>0.10276484769272332</v>
      </c>
      <c r="G67" s="303">
        <f t="shared" si="19"/>
        <v>0.10324573500064665</v>
      </c>
      <c r="H67" s="303">
        <f t="shared" si="19"/>
        <v>0.10485627536634466</v>
      </c>
      <c r="I67" s="303">
        <f t="shared" si="19"/>
        <v>0.10545350722482202</v>
      </c>
      <c r="J67" s="303">
        <f t="shared" si="19"/>
        <v>0.10779643910562568</v>
      </c>
      <c r="K67" s="303">
        <f t="shared" si="19"/>
        <v>0.10376031831882117</v>
      </c>
      <c r="L67" s="303">
        <f t="shared" si="19"/>
        <v>0.1026585136923733</v>
      </c>
      <c r="M67" s="303">
        <f t="shared" si="19"/>
        <v>0.10582460974355705</v>
      </c>
      <c r="N67" s="303">
        <f t="shared" si="19"/>
        <v>0.10380432158477772</v>
      </c>
      <c r="O67" s="303">
        <f t="shared" si="19"/>
        <v>0.10315341208770389</v>
      </c>
      <c r="P67" s="303">
        <f t="shared" si="19"/>
        <v>0.10783826711971962</v>
      </c>
      <c r="Q67" s="303">
        <f t="shared" si="19"/>
        <v>0.10731233181047094</v>
      </c>
      <c r="R67" s="303">
        <f t="shared" si="19"/>
        <v>0.10714477571451192</v>
      </c>
      <c r="S67" s="303">
        <f t="shared" si="19"/>
        <v>0.10799192932257332</v>
      </c>
      <c r="T67" s="303">
        <f t="shared" si="19"/>
        <v>0.10972776688103628</v>
      </c>
      <c r="U67" s="303">
        <f t="shared" si="19"/>
        <v>0.11052667714401225</v>
      </c>
      <c r="V67" s="303">
        <f t="shared" si="19"/>
        <v>0.11016309708086557</v>
      </c>
      <c r="W67" s="303">
        <f t="shared" si="19"/>
        <v>0.1098453018919837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6.7952976386033731E-2</v>
      </c>
      <c r="C68" s="237">
        <f t="shared" si="20"/>
        <v>6.7809413077925637E-2</v>
      </c>
      <c r="D68" s="237">
        <f t="shared" si="20"/>
        <v>6.9069529478344618E-2</v>
      </c>
      <c r="E68" s="237">
        <f t="shared" si="20"/>
        <v>6.881270635809264E-2</v>
      </c>
      <c r="F68" s="237">
        <f t="shared" si="20"/>
        <v>6.95878003591264E-2</v>
      </c>
      <c r="G68" s="237">
        <f t="shared" si="20"/>
        <v>6.9913435931312176E-2</v>
      </c>
      <c r="H68" s="237">
        <f t="shared" si="20"/>
        <v>7.1004022488435486E-2</v>
      </c>
      <c r="I68" s="237">
        <f t="shared" si="20"/>
        <v>7.1408441433910924E-2</v>
      </c>
      <c r="J68" s="237">
        <f t="shared" si="20"/>
        <v>7.2994971065754477E-2</v>
      </c>
      <c r="K68" s="237">
        <f t="shared" si="20"/>
        <v>7.0261888948245893E-2</v>
      </c>
      <c r="L68" s="237">
        <f t="shared" si="20"/>
        <v>6.9515795686771215E-2</v>
      </c>
      <c r="M68" s="237">
        <f t="shared" si="20"/>
        <v>7.165973561247789E-2</v>
      </c>
      <c r="N68" s="237">
        <f t="shared" si="20"/>
        <v>7.0291686009743976E-2</v>
      </c>
      <c r="O68" s="237">
        <f t="shared" si="20"/>
        <v>6.9850918946383234E-2</v>
      </c>
      <c r="P68" s="237">
        <f t="shared" si="20"/>
        <v>7.3023295143097466E-2</v>
      </c>
      <c r="Q68" s="237">
        <f t="shared" si="20"/>
        <v>7.2667155060924166E-2</v>
      </c>
      <c r="R68" s="237">
        <f t="shared" si="20"/>
        <v>7.2553693498762215E-2</v>
      </c>
      <c r="S68" s="237">
        <f t="shared" si="20"/>
        <v>7.3127348376620452E-2</v>
      </c>
      <c r="T68" s="237">
        <f t="shared" si="20"/>
        <v>7.4302780639560945E-2</v>
      </c>
      <c r="U68" s="237">
        <f t="shared" si="20"/>
        <v>7.4843767262253807E-2</v>
      </c>
      <c r="V68" s="237">
        <f t="shared" si="20"/>
        <v>7.4597566957218892E-2</v>
      </c>
      <c r="W68" s="237">
        <f t="shared" si="20"/>
        <v>7.4382370139868259E-2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32.013687204452985</v>
      </c>
      <c r="C72" s="324">
        <f t="shared" si="21"/>
        <v>33.48129176001602</v>
      </c>
      <c r="D72" s="324">
        <f t="shared" si="21"/>
        <v>33.898329717486781</v>
      </c>
      <c r="E72" s="324">
        <f t="shared" si="21"/>
        <v>37.655582567334569</v>
      </c>
      <c r="F72" s="324">
        <f t="shared" si="21"/>
        <v>36.897174862021174</v>
      </c>
      <c r="G72" s="324">
        <f t="shared" si="21"/>
        <v>36.105131029416484</v>
      </c>
      <c r="H72" s="324">
        <f t="shared" si="21"/>
        <v>33.948643212890829</v>
      </c>
      <c r="I72" s="324">
        <f t="shared" si="21"/>
        <v>32.251522825185695</v>
      </c>
      <c r="J72" s="324">
        <f t="shared" si="21"/>
        <v>34.095683591836668</v>
      </c>
      <c r="K72" s="324">
        <f t="shared" si="21"/>
        <v>35.940107263956151</v>
      </c>
      <c r="L72" s="324">
        <f t="shared" si="21"/>
        <v>35.506597023197855</v>
      </c>
      <c r="M72" s="324">
        <f t="shared" si="21"/>
        <v>32.876566765065029</v>
      </c>
      <c r="N72" s="324">
        <f t="shared" si="21"/>
        <v>32.710539740983961</v>
      </c>
      <c r="O72" s="324">
        <f t="shared" si="21"/>
        <v>33.595391032219858</v>
      </c>
      <c r="P72" s="324">
        <f t="shared" si="21"/>
        <v>31.554971060924792</v>
      </c>
      <c r="Q72" s="324">
        <f t="shared" si="21"/>
        <v>30.531472431429666</v>
      </c>
      <c r="R72" s="324">
        <f t="shared" si="21"/>
        <v>30.328894023960043</v>
      </c>
      <c r="S72" s="324">
        <f t="shared" si="21"/>
        <v>30.125723070719602</v>
      </c>
      <c r="T72" s="324">
        <f t="shared" si="21"/>
        <v>29.380836072311485</v>
      </c>
      <c r="U72" s="324">
        <f t="shared" si="21"/>
        <v>29.079047435680163</v>
      </c>
      <c r="V72" s="324">
        <f t="shared" si="21"/>
        <v>29.218421981251296</v>
      </c>
      <c r="W72" s="324">
        <f t="shared" si="21"/>
        <v>29.519256334306412</v>
      </c>
      <c r="DA72" s="95"/>
    </row>
    <row r="73" spans="1:105" ht="12" customHeight="1" x14ac:dyDescent="0.25">
      <c r="A73" s="55" t="s">
        <v>92</v>
      </c>
      <c r="B73" s="336">
        <f>IF(B$6=0,0,B$6/MAE!B$5*1000)</f>
        <v>0.66929012585472059</v>
      </c>
      <c r="C73" s="336">
        <f>IF(C$6=0,0,C$6/MAE!C$5*1000)</f>
        <v>0.69849359395815425</v>
      </c>
      <c r="D73" s="336">
        <f>IF(D$6=0,0,D$6/MAE!D$5*1000)</f>
        <v>0.72033585712091897</v>
      </c>
      <c r="E73" s="336">
        <f>IF(E$6=0,0,E$6/MAE!E$5*1000)</f>
        <v>0.79720175538510518</v>
      </c>
      <c r="F73" s="336">
        <f>IF(F$6=0,0,F$6/MAE!F$5*1000)</f>
        <v>0.78994428228903868</v>
      </c>
      <c r="G73" s="336">
        <f>IF(G$6=0,0,G$6/MAE!G$5*1000)</f>
        <v>0.77660433133890794</v>
      </c>
      <c r="H73" s="336">
        <f>IF(H$6=0,0,H$6/MAE!H$5*1000)</f>
        <v>0.74161005855097262</v>
      </c>
      <c r="I73" s="336">
        <f>IF(I$6=0,0,I$6/MAE!I$5*1000)</f>
        <v>0.70854920734525662</v>
      </c>
      <c r="J73" s="336">
        <f>IF(J$6=0,0,J$6/MAE!J$5*1000)</f>
        <v>0.76570693334835471</v>
      </c>
      <c r="K73" s="336">
        <f>IF(K$6=0,0,K$6/MAE!K$5*1000)</f>
        <v>0.77690770210847226</v>
      </c>
      <c r="L73" s="336">
        <f>IF(L$6=0,0,L$6/MAE!L$5*1000)</f>
        <v>0.75938634930740379</v>
      </c>
      <c r="M73" s="336">
        <f>IF(M$6=0,0,M$6/MAE!M$5*1000)</f>
        <v>0.72482288492104274</v>
      </c>
      <c r="N73" s="336">
        <f>IF(N$6=0,0,N$6/MAE!N$5*1000)</f>
        <v>0.70739487218432306</v>
      </c>
      <c r="O73" s="336">
        <f>IF(O$6=0,0,O$6/MAE!O$5*1000)</f>
        <v>0.72197483654044281</v>
      </c>
      <c r="P73" s="336">
        <f>IF(P$6=0,0,P$6/MAE!P$5*1000)</f>
        <v>0.70892362462979797</v>
      </c>
      <c r="Q73" s="336">
        <f>IF(Q$6=0,0,Q$6/MAE!Q$5*1000)</f>
        <v>0.68258406254663051</v>
      </c>
      <c r="R73" s="336">
        <f>IF(R$6=0,0,R$6/MAE!R$5*1000)</f>
        <v>0.67699636413883324</v>
      </c>
      <c r="S73" s="336">
        <f>IF(S$6=0,0,S$6/MAE!S$5*1000)</f>
        <v>0.67777811596761806</v>
      </c>
      <c r="T73" s="336">
        <f>IF(T$6=0,0,T$6/MAE!T$5*1000)</f>
        <v>0.67164448569011181</v>
      </c>
      <c r="U73" s="336">
        <f>IF(U$6=0,0,U$6/MAE!U$5*1000)</f>
        <v>0.66958551824559132</v>
      </c>
      <c r="V73" s="336">
        <f>IF(V$6=0,0,V$6/MAE!V$5*1000)</f>
        <v>0.6705816369313089</v>
      </c>
      <c r="W73" s="336">
        <f>IF(W$6=0,0,W$6/MAE!W$5*1000)</f>
        <v>0.67553158826432136</v>
      </c>
      <c r="DA73" s="67"/>
    </row>
    <row r="74" spans="1:105" ht="12" customHeight="1" x14ac:dyDescent="0.25">
      <c r="A74" s="202" t="s">
        <v>93</v>
      </c>
      <c r="B74" s="337">
        <f>IF(B$7=0,0,B$7/MAE!B$5*1000)</f>
        <v>0.9102345711624199</v>
      </c>
      <c r="C74" s="337">
        <f>IF(C$7=0,0,C$7/MAE!C$5*1000)</f>
        <v>0.94995128778309001</v>
      </c>
      <c r="D74" s="337">
        <f>IF(D$7=0,0,D$7/MAE!D$5*1000)</f>
        <v>0.97965676568444959</v>
      </c>
      <c r="E74" s="337">
        <f>IF(E$7=0,0,E$7/MAE!E$5*1000)</f>
        <v>1.0841943873237436</v>
      </c>
      <c r="F74" s="337">
        <f>IF(F$7=0,0,F$7/MAE!F$5*1000)</f>
        <v>1.0743242239130928</v>
      </c>
      <c r="G74" s="337">
        <f>IF(G$7=0,0,G$7/MAE!G$5*1000)</f>
        <v>1.0561818906209153</v>
      </c>
      <c r="H74" s="337">
        <f>IF(H$7=0,0,H$7/MAE!H$5*1000)</f>
        <v>1.0085896796293226</v>
      </c>
      <c r="I74" s="337">
        <f>IF(I$7=0,0,I$7/MAE!I$5*1000)</f>
        <v>0.96362692198954891</v>
      </c>
      <c r="J74" s="337">
        <f>IF(J$7=0,0,J$7/MAE!J$5*1000)</f>
        <v>1.0413614293537619</v>
      </c>
      <c r="K74" s="337">
        <f>IF(K$7=0,0,K$7/MAE!K$5*1000)</f>
        <v>1.056594474867522</v>
      </c>
      <c r="L74" s="337">
        <f>IF(L$7=0,0,L$7/MAE!L$5*1000)</f>
        <v>1.0327654350580688</v>
      </c>
      <c r="M74" s="337">
        <f>IF(M$7=0,0,M$7/MAE!M$5*1000)</f>
        <v>0.98575912349261841</v>
      </c>
      <c r="N74" s="337">
        <f>IF(N$7=0,0,N$7/MAE!N$5*1000)</f>
        <v>0.96205702617068001</v>
      </c>
      <c r="O74" s="337">
        <f>IF(O$7=0,0,O$7/MAE!O$5*1000)</f>
        <v>0.98188577769500285</v>
      </c>
      <c r="P74" s="337">
        <f>IF(P$7=0,0,P$7/MAE!P$5*1000)</f>
        <v>0.96413612949652527</v>
      </c>
      <c r="Q74" s="337">
        <f>IF(Q$7=0,0,Q$7/MAE!Q$5*1000)</f>
        <v>0.92831432506341782</v>
      </c>
      <c r="R74" s="337">
        <f>IF(R$7=0,0,R$7/MAE!R$5*1000)</f>
        <v>0.92071505522881325</v>
      </c>
      <c r="S74" s="337">
        <f>IF(S$7=0,0,S$7/MAE!S$5*1000)</f>
        <v>0.92177823771596057</v>
      </c>
      <c r="T74" s="337">
        <f>IF(T$7=0,0,T$7/MAE!T$5*1000)</f>
        <v>0.91343650053855163</v>
      </c>
      <c r="U74" s="337">
        <f>IF(U$7=0,0,U$7/MAE!U$5*1000)</f>
        <v>0.91063630481400415</v>
      </c>
      <c r="V74" s="337">
        <f>IF(V$7=0,0,V$7/MAE!V$5*1000)</f>
        <v>0.91199102622657979</v>
      </c>
      <c r="W74" s="337">
        <f>IF(W$7=0,0,W$7/MAE!W$5*1000)</f>
        <v>0.91872296003947651</v>
      </c>
      <c r="DA74" s="174"/>
    </row>
    <row r="75" spans="1:105" ht="12" customHeight="1" x14ac:dyDescent="0.25">
      <c r="A75" s="202" t="s">
        <v>94</v>
      </c>
      <c r="B75" s="337">
        <f>IF(B$8=0,0,B$8/MAE!B$5*1000)</f>
        <v>1.1244074114359304</v>
      </c>
      <c r="C75" s="337">
        <f>IF(C$8=0,0,C$8/MAE!C$5*1000)</f>
        <v>1.1734692378496991</v>
      </c>
      <c r="D75" s="337">
        <f>IF(D$8=0,0,D$8/MAE!D$5*1000)</f>
        <v>1.2101642399631436</v>
      </c>
      <c r="E75" s="337">
        <f>IF(E$8=0,0,E$8/MAE!E$5*1000)</f>
        <v>1.3392989490469767</v>
      </c>
      <c r="F75" s="337">
        <f>IF(F$8=0,0,F$8/MAE!F$5*1000)</f>
        <v>1.3271063942455852</v>
      </c>
      <c r="G75" s="337">
        <f>IF(G$8=0,0,G$8/MAE!G$5*1000)</f>
        <v>1.3046952766493658</v>
      </c>
      <c r="H75" s="337">
        <f>IF(H$8=0,0,H$8/MAE!H$5*1000)</f>
        <v>1.245904898365634</v>
      </c>
      <c r="I75" s="337">
        <f>IF(I$8=0,0,I$8/MAE!I$5*1000)</f>
        <v>1.1903626683400312</v>
      </c>
      <c r="J75" s="337">
        <f>IF(J$8=0,0,J$8/MAE!J$5*1000)</f>
        <v>1.286387648025235</v>
      </c>
      <c r="K75" s="337">
        <f>IF(K$8=0,0,K$8/MAE!K$5*1000)</f>
        <v>1.3052049395422327</v>
      </c>
      <c r="L75" s="337">
        <f>IF(L$8=0,0,L$8/MAE!L$5*1000)</f>
        <v>1.2757690668364388</v>
      </c>
      <c r="M75" s="337">
        <f>IF(M$8=0,0,M$8/MAE!M$5*1000)</f>
        <v>1.2177024466673521</v>
      </c>
      <c r="N75" s="337">
        <f>IF(N$8=0,0,N$8/MAE!N$5*1000)</f>
        <v>1.1884233852696631</v>
      </c>
      <c r="O75" s="337">
        <f>IF(O$8=0,0,O$8/MAE!O$5*1000)</f>
        <v>1.2129177253879444</v>
      </c>
      <c r="P75" s="337">
        <f>IF(P$8=0,0,P$8/MAE!P$5*1000)</f>
        <v>1.190991689378061</v>
      </c>
      <c r="Q75" s="337">
        <f>IF(Q$8=0,0,Q$8/MAE!Q$5*1000)</f>
        <v>1.1467412250783395</v>
      </c>
      <c r="R75" s="337">
        <f>IF(R$8=0,0,R$8/MAE!R$5*1000)</f>
        <v>1.1373538917532402</v>
      </c>
      <c r="S75" s="337">
        <f>IF(S$8=0,0,S$8/MAE!S$5*1000)</f>
        <v>1.1386672348255991</v>
      </c>
      <c r="T75" s="337">
        <f>IF(T$8=0,0,T$8/MAE!T$5*1000)</f>
        <v>1.1283627359593875</v>
      </c>
      <c r="U75" s="337">
        <f>IF(U$8=0,0,U$8/MAE!U$5*1000)</f>
        <v>1.1249036706525941</v>
      </c>
      <c r="V75" s="337">
        <f>IF(V$8=0,0,V$8/MAE!V$5*1000)</f>
        <v>1.1265771500445991</v>
      </c>
      <c r="W75" s="337">
        <f>IF(W$8=0,0,W$8/MAE!W$5*1000)</f>
        <v>1.1348930682840594</v>
      </c>
      <c r="DA75" s="174"/>
    </row>
    <row r="76" spans="1:105" ht="12" customHeight="1" x14ac:dyDescent="0.25">
      <c r="A76" s="202" t="s">
        <v>95</v>
      </c>
      <c r="B76" s="337">
        <f>IF(B$9=0,0,B$9/MAE!B$5*1000)</f>
        <v>0.69606173088890932</v>
      </c>
      <c r="C76" s="337">
        <f>IF(C$9=0,0,C$9/MAE!C$5*1000)</f>
        <v>0.72643333771648055</v>
      </c>
      <c r="D76" s="337">
        <f>IF(D$9=0,0,D$9/MAE!D$5*1000)</f>
        <v>0.74914929140575559</v>
      </c>
      <c r="E76" s="337">
        <f>IF(E$9=0,0,E$9/MAE!E$5*1000)</f>
        <v>0.82908982560050937</v>
      </c>
      <c r="F76" s="337">
        <f>IF(F$9=0,0,F$9/MAE!F$5*1000)</f>
        <v>0.8215420535806004</v>
      </c>
      <c r="G76" s="337">
        <f>IF(G$9=0,0,G$9/MAE!G$5*1000)</f>
        <v>0.80766850459246442</v>
      </c>
      <c r="H76" s="337">
        <f>IF(H$9=0,0,H$9/MAE!H$5*1000)</f>
        <v>0.77127446089301166</v>
      </c>
      <c r="I76" s="337">
        <f>IF(I$9=0,0,I$9/MAE!I$5*1000)</f>
        <v>0.73689117563906714</v>
      </c>
      <c r="J76" s="337">
        <f>IF(J$9=0,0,J$9/MAE!J$5*1000)</f>
        <v>0.79633521068228841</v>
      </c>
      <c r="K76" s="337">
        <f>IF(K$9=0,0,K$9/MAE!K$5*1000)</f>
        <v>0.80798401019281085</v>
      </c>
      <c r="L76" s="337">
        <f>IF(L$9=0,0,L$9/MAE!L$5*1000)</f>
        <v>0.78976180327970003</v>
      </c>
      <c r="M76" s="337">
        <f>IF(M$9=0,0,M$9/MAE!M$5*1000)</f>
        <v>0.75381580031788464</v>
      </c>
      <c r="N76" s="337">
        <f>IF(N$9=0,0,N$9/MAE!N$5*1000)</f>
        <v>0.73569066707169628</v>
      </c>
      <c r="O76" s="337">
        <f>IF(O$9=0,0,O$9/MAE!O$5*1000)</f>
        <v>0.75085383000206052</v>
      </c>
      <c r="P76" s="337">
        <f>IF(P$9=0,0,P$9/MAE!P$5*1000)</f>
        <v>0.73728056961499011</v>
      </c>
      <c r="Q76" s="337">
        <f>IF(Q$9=0,0,Q$9/MAE!Q$5*1000)</f>
        <v>0.70988742504849567</v>
      </c>
      <c r="R76" s="337">
        <f>IF(R$9=0,0,R$9/MAE!R$5*1000)</f>
        <v>0.70407621870438641</v>
      </c>
      <c r="S76" s="337">
        <f>IF(S$9=0,0,S$9/MAE!S$5*1000)</f>
        <v>0.70488924060632308</v>
      </c>
      <c r="T76" s="337">
        <f>IF(T$9=0,0,T$9/MAE!T$5*1000)</f>
        <v>0.6985102651177163</v>
      </c>
      <c r="U76" s="337">
        <f>IF(U$9=0,0,U$9/MAE!U$5*1000)</f>
        <v>0.6963689389754153</v>
      </c>
      <c r="V76" s="337">
        <f>IF(V$9=0,0,V$9/MAE!V$5*1000)</f>
        <v>0.69740490240856123</v>
      </c>
      <c r="W76" s="337">
        <f>IF(W$9=0,0,W$9/MAE!W$5*1000)</f>
        <v>0.70255285179489357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0.89820698862165327</v>
      </c>
      <c r="C77" s="338">
        <f>IF(C$10=0,0,C$10/MAE!C$5*1000)</f>
        <v>0.93904358058393333</v>
      </c>
      <c r="D77" s="338">
        <f>IF(D$10=0,0,D$10/MAE!D$5*1000)</f>
        <v>0.94478494904559118</v>
      </c>
      <c r="E77" s="338">
        <f>IF(E$10=0,0,E$10/MAE!E$5*1000)</f>
        <v>1.0478034909149907</v>
      </c>
      <c r="F77" s="338">
        <f>IF(F$10=0,0,F$10/MAE!F$5*1000)</f>
        <v>1.022580193030219</v>
      </c>
      <c r="G77" s="338">
        <f>IF(G$10=0,0,G$10/MAE!G$5*1000)</f>
        <v>0.99610193880714193</v>
      </c>
      <c r="H77" s="338">
        <f>IF(H$10=0,0,H$10/MAE!H$5*1000)</f>
        <v>0.93301402686825219</v>
      </c>
      <c r="I77" s="338">
        <f>IF(I$10=0,0,I$10/MAE!I$5*1000)</f>
        <v>0.89106938061303942</v>
      </c>
      <c r="J77" s="338">
        <f>IF(J$10=0,0,J$10/MAE!J$5*1000)</f>
        <v>0.93491072222920613</v>
      </c>
      <c r="K77" s="338">
        <f>IF(K$10=0,0,K$10/MAE!K$5*1000)</f>
        <v>0.99684770762437414</v>
      </c>
      <c r="L77" s="338">
        <f>IF(L$10=0,0,L$10/MAE!L$5*1000)</f>
        <v>0.98946077491396689</v>
      </c>
      <c r="M77" s="338">
        <f>IF(M$10=0,0,M$10/MAE!M$5*1000)</f>
        <v>0.91105012505660377</v>
      </c>
      <c r="N77" s="338">
        <f>IF(N$10=0,0,N$10/MAE!N$5*1000)</f>
        <v>0.91325546293165494</v>
      </c>
      <c r="O77" s="338">
        <f>IF(O$10=0,0,O$10/MAE!O$5*1000)</f>
        <v>0.9393267995629998</v>
      </c>
      <c r="P77" s="338">
        <f>IF(P$10=0,0,P$10/MAE!P$5*1000)</f>
        <v>0.86791420809246644</v>
      </c>
      <c r="Q77" s="338">
        <f>IF(Q$10=0,0,Q$10/MAE!Q$5*1000)</f>
        <v>0.84249928732863655</v>
      </c>
      <c r="R77" s="338">
        <f>IF(R$10=0,0,R$10/MAE!R$5*1000)</f>
        <v>0.8376572401773682</v>
      </c>
      <c r="S77" s="338">
        <f>IF(S$10=0,0,S$10/MAE!S$5*1000)</f>
        <v>0.83050554430637391</v>
      </c>
      <c r="T77" s="338">
        <f>IF(T$10=0,0,T$10/MAE!T$5*1000)</f>
        <v>0.80536549680958114</v>
      </c>
      <c r="U77" s="338">
        <f>IF(U$10=0,0,U$10/MAE!U$5*1000)</f>
        <v>0.79525790688653564</v>
      </c>
      <c r="V77" s="338">
        <f>IF(V$10=0,0,V$10/MAE!V$5*1000)</f>
        <v>0.7990313202674888</v>
      </c>
      <c r="W77" s="338">
        <f>IF(W$10=0,0,W$10/MAE!W$5*1000)</f>
        <v>0.80773294474100621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5.8308394470932656</v>
      </c>
      <c r="C78" s="351">
        <f>IF(C$16=0,0,C$16/MAE!C$5*1000)</f>
        <v>6.093343573930019</v>
      </c>
      <c r="D78" s="351">
        <f>IF(D$16=0,0,D$16/MAE!D$5*1000)</f>
        <v>6.1282992344779519</v>
      </c>
      <c r="E78" s="351">
        <f>IF(E$16=0,0,E$16/MAE!E$5*1000)</f>
        <v>6.7943137537454481</v>
      </c>
      <c r="F78" s="351">
        <f>IF(F$16=0,0,F$16/MAE!F$5*1000)</f>
        <v>6.6336129373254868</v>
      </c>
      <c r="G78" s="351">
        <f>IF(G$16=0,0,G$16/MAE!G$5*1000)</f>
        <v>6.4617707703309044</v>
      </c>
      <c r="H78" s="351">
        <f>IF(H$16=0,0,H$16/MAE!H$5*1000)</f>
        <v>6.0526145520988521</v>
      </c>
      <c r="I78" s="351">
        <f>IF(I$16=0,0,I$16/MAE!I$5*1000)</f>
        <v>5.7860326976640497</v>
      </c>
      <c r="J78" s="351">
        <f>IF(J$16=0,0,J$16/MAE!J$5*1000)</f>
        <v>6.0725640969867714</v>
      </c>
      <c r="K78" s="351">
        <f>IF(K$16=0,0,K$16/MAE!K$5*1000)</f>
        <v>6.4721522040762629</v>
      </c>
      <c r="L78" s="351">
        <f>IF(L$16=0,0,L$16/MAE!L$5*1000)</f>
        <v>6.4268744561497471</v>
      </c>
      <c r="M78" s="351">
        <f>IF(M$16=0,0,M$16/MAE!M$5*1000)</f>
        <v>5.907987381913582</v>
      </c>
      <c r="N78" s="351">
        <f>IF(N$16=0,0,N$16/MAE!N$5*1000)</f>
        <v>5.9251974197144186</v>
      </c>
      <c r="O78" s="351">
        <f>IF(O$16=0,0,O$16/MAE!O$5*1000)</f>
        <v>6.0979248599529647</v>
      </c>
      <c r="P78" s="351">
        <f>IF(P$16=0,0,P$16/MAE!P$5*1000)</f>
        <v>5.6371189993553728</v>
      </c>
      <c r="Q78" s="351">
        <f>IF(Q$16=0,0,Q$16/MAE!Q$5*1000)</f>
        <v>5.4651189139605973</v>
      </c>
      <c r="R78" s="351">
        <f>IF(R$16=0,0,R$16/MAE!R$5*1000)</f>
        <v>5.4332515739661966</v>
      </c>
      <c r="S78" s="351">
        <f>IF(S$16=0,0,S$16/MAE!S$5*1000)</f>
        <v>5.3856508729783119</v>
      </c>
      <c r="T78" s="351">
        <f>IF(T$16=0,0,T$16/MAE!T$5*1000)</f>
        <v>5.2250060428106959</v>
      </c>
      <c r="U78" s="351">
        <f>IF(U$16=0,0,U$16/MAE!U$5*1000)</f>
        <v>5.1578258919840572</v>
      </c>
      <c r="V78" s="351">
        <f>IF(V$16=0,0,V$16/MAE!V$5*1000)</f>
        <v>5.1825780738784495</v>
      </c>
      <c r="W78" s="351">
        <f>IF(W$16=0,0,W$16/MAE!W$5*1000)</f>
        <v>5.2406172902496522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2.914635910522295</v>
      </c>
      <c r="C79" s="351">
        <f>IF(C$24=0,0,C$24/MAE!C$5*1000)</f>
        <v>3.0463848397188018</v>
      </c>
      <c r="D79" s="351">
        <f>IF(D$24=0,0,D$24/MAE!D$5*1000)</f>
        <v>3.0755388157013064</v>
      </c>
      <c r="E79" s="351">
        <f>IF(E$24=0,0,E$24/MAE!E$5*1000)</f>
        <v>3.4122660220555683</v>
      </c>
      <c r="F79" s="351">
        <f>IF(F$24=0,0,F$24/MAE!F$5*1000)</f>
        <v>3.3365305209880156</v>
      </c>
      <c r="G79" s="351">
        <f>IF(G$24=0,0,G$24/MAE!G$5*1000)</f>
        <v>3.2547903228512585</v>
      </c>
      <c r="H79" s="351">
        <f>IF(H$24=0,0,H$24/MAE!H$5*1000)</f>
        <v>3.0531127687968196</v>
      </c>
      <c r="I79" s="351">
        <f>IF(I$24=0,0,I$24/MAE!I$5*1000)</f>
        <v>2.9126041812806784</v>
      </c>
      <c r="J79" s="351">
        <f>IF(J$24=0,0,J$24/MAE!J$5*1000)</f>
        <v>3.0598408822868803</v>
      </c>
      <c r="K79" s="351">
        <f>IF(K$24=0,0,K$24/MAE!K$5*1000)</f>
        <v>3.2541647142799524</v>
      </c>
      <c r="L79" s="351">
        <f>IF(L$24=0,0,L$24/MAE!L$5*1000)</f>
        <v>3.2236731658813955</v>
      </c>
      <c r="M79" s="351">
        <f>IF(M$24=0,0,M$24/MAE!M$5*1000)</f>
        <v>2.9730213457586157</v>
      </c>
      <c r="N79" s="351">
        <f>IF(N$24=0,0,N$24/MAE!N$5*1000)</f>
        <v>2.9713637492246949</v>
      </c>
      <c r="O79" s="351">
        <f>IF(O$24=0,0,O$24/MAE!O$5*1000)</f>
        <v>3.0561090763696934</v>
      </c>
      <c r="P79" s="351">
        <f>IF(P$24=0,0,P$24/MAE!P$5*1000)</f>
        <v>2.8366170828001143</v>
      </c>
      <c r="Q79" s="351">
        <f>IF(Q$24=0,0,Q$24/MAE!Q$5*1000)</f>
        <v>2.7529633558204503</v>
      </c>
      <c r="R79" s="351">
        <f>IF(R$24=0,0,R$24/MAE!R$5*1000)</f>
        <v>2.736966959382968</v>
      </c>
      <c r="S79" s="351">
        <f>IF(S$24=0,0,S$24/MAE!S$5*1000)</f>
        <v>2.7132730369447917</v>
      </c>
      <c r="T79" s="351">
        <f>IF(T$24=0,0,T$24/MAE!T$5*1000)</f>
        <v>2.6315597364258001</v>
      </c>
      <c r="U79" s="351">
        <f>IF(U$24=0,0,U$24/MAE!U$5*1000)</f>
        <v>2.5972919188928274</v>
      </c>
      <c r="V79" s="351">
        <f>IF(V$24=0,0,V$24/MAE!V$5*1000)</f>
        <v>2.6092559066791483</v>
      </c>
      <c r="W79" s="351">
        <f>IF(W$24=0,0,W$24/MAE!W$5*1000)</f>
        <v>2.6395946026114339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8.3297706387046677</v>
      </c>
      <c r="C80" s="351">
        <f>IF(C$27=0,0,C$27/MAE!C$5*1000)</f>
        <v>8.7047765341857364</v>
      </c>
      <c r="D80" s="351">
        <f>IF(D$27=0,0,D$27/MAE!D$5*1000)</f>
        <v>8.7547131921113603</v>
      </c>
      <c r="E80" s="351">
        <f>IF(E$27=0,0,E$27/MAE!E$5*1000)</f>
        <v>9.7061625053506351</v>
      </c>
      <c r="F80" s="351">
        <f>IF(F$27=0,0,F$27/MAE!F$5*1000)</f>
        <v>9.4765899104649822</v>
      </c>
      <c r="G80" s="351">
        <f>IF(G$27=0,0,G$27/MAE!G$5*1000)</f>
        <v>9.2311011004727224</v>
      </c>
      <c r="H80" s="351">
        <f>IF(H$27=0,0,H$27/MAE!H$5*1000)</f>
        <v>8.6465922172840788</v>
      </c>
      <c r="I80" s="351">
        <f>IF(I$27=0,0,I$27/MAE!I$5*1000)</f>
        <v>8.2657609966629284</v>
      </c>
      <c r="J80" s="351">
        <f>IF(J$27=0,0,J$27/MAE!J$5*1000)</f>
        <v>8.6750915671239586</v>
      </c>
      <c r="K80" s="351">
        <f>IF(K$27=0,0,K$27/MAE!K$5*1000)</f>
        <v>9.245931720108949</v>
      </c>
      <c r="L80" s="351">
        <f>IF(L$27=0,0,L$27/MAE!L$5*1000)</f>
        <v>9.1812492230710685</v>
      </c>
      <c r="M80" s="351">
        <f>IF(M$27=0,0,M$27/MAE!M$5*1000)</f>
        <v>8.4399819741622597</v>
      </c>
      <c r="N80" s="351">
        <f>IF(N$27=0,0,N$27/MAE!N$5*1000)</f>
        <v>8.4645677424491677</v>
      </c>
      <c r="O80" s="351">
        <f>IF(O$27=0,0,O$27/MAE!O$5*1000)</f>
        <v>8.7113212285042358</v>
      </c>
      <c r="P80" s="351">
        <f>IF(P$27=0,0,P$27/MAE!P$5*1000)</f>
        <v>8.0530271419362478</v>
      </c>
      <c r="Q80" s="351">
        <f>IF(Q$27=0,0,Q$27/MAE!Q$5*1000)</f>
        <v>7.8073127342294271</v>
      </c>
      <c r="R80" s="351">
        <f>IF(R$27=0,0,R$27/MAE!R$5*1000)</f>
        <v>7.7617879628088531</v>
      </c>
      <c r="S80" s="351">
        <f>IF(S$27=0,0,S$27/MAE!S$5*1000)</f>
        <v>7.6937869613975867</v>
      </c>
      <c r="T80" s="351">
        <f>IF(T$27=0,0,T$27/MAE!T$5*1000)</f>
        <v>7.464294346872423</v>
      </c>
      <c r="U80" s="351">
        <f>IF(U$27=0,0,U$27/MAE!U$5*1000)</f>
        <v>7.3683227028343685</v>
      </c>
      <c r="V80" s="351">
        <f>IF(V$27=0,0,V$27/MAE!V$5*1000)</f>
        <v>7.4036829626834981</v>
      </c>
      <c r="W80" s="351">
        <f>IF(W$27=0,0,W$27/MAE!W$5*1000)</f>
        <v>7.4865961289280758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5.2522224454324027</v>
      </c>
      <c r="C81" s="351">
        <f>IF(C$35=0,0,C$35/MAE!C$5*1000)</f>
        <v>5.5262797799534891</v>
      </c>
      <c r="D81" s="351">
        <f>IF(D$35=0,0,D$35/MAE!D$5*1000)</f>
        <v>5.5367335741072932</v>
      </c>
      <c r="E81" s="351">
        <f>IF(E$35=0,0,E$35/MAE!E$5*1000)</f>
        <v>6.2275009061141802</v>
      </c>
      <c r="F81" s="351">
        <f>IF(F$35=0,0,F$35/MAE!F$5*1000)</f>
        <v>6.0556185530826623</v>
      </c>
      <c r="G81" s="351">
        <f>IF(G$35=0,0,G$35/MAE!G$5*1000)</f>
        <v>5.9642823383093049</v>
      </c>
      <c r="H81" s="351">
        <f>IF(H$35=0,0,H$35/MAE!H$5*1000)</f>
        <v>5.5257120432192401</v>
      </c>
      <c r="I81" s="351">
        <f>IF(I$35=0,0,I$35/MAE!I$5*1000)</f>
        <v>5.0925584215771496</v>
      </c>
      <c r="J81" s="351">
        <f>IF(J$35=0,0,J$35/MAE!J$5*1000)</f>
        <v>5.2992783844748699</v>
      </c>
      <c r="K81" s="351">
        <f>IF(K$35=0,0,K$35/MAE!K$5*1000)</f>
        <v>5.7699429956667716</v>
      </c>
      <c r="L81" s="351">
        <f>IF(L$35=0,0,L$35/MAE!L$5*1000)</f>
        <v>5.7143329278273836</v>
      </c>
      <c r="M81" s="351">
        <f>IF(M$35=0,0,M$35/MAE!M$5*1000)</f>
        <v>5.1273497529235277</v>
      </c>
      <c r="N81" s="351">
        <f>IF(N$35=0,0,N$35/MAE!N$5*1000)</f>
        <v>5.1478150408004177</v>
      </c>
      <c r="O81" s="351">
        <f>IF(O$35=0,0,O$35/MAE!O$5*1000)</f>
        <v>5.3109287468467432</v>
      </c>
      <c r="P81" s="351">
        <f>IF(P$35=0,0,P$35/MAE!P$5*1000)</f>
        <v>4.8518802523843751</v>
      </c>
      <c r="Q81" s="351">
        <f>IF(Q$35=0,0,Q$35/MAE!Q$5*1000)</f>
        <v>4.7010123607168159</v>
      </c>
      <c r="R81" s="351">
        <f>IF(R$35=0,0,R$35/MAE!R$5*1000)</f>
        <v>4.670032928762148</v>
      </c>
      <c r="S81" s="351">
        <f>IF(S$35=0,0,S$35/MAE!S$5*1000)</f>
        <v>4.6030446232423659</v>
      </c>
      <c r="T81" s="351">
        <f>IF(T$35=0,0,T$35/MAE!T$5*1000)</f>
        <v>4.4356851130868193</v>
      </c>
      <c r="U81" s="351">
        <f>IF(U$35=0,0,U$35/MAE!U$5*1000)</f>
        <v>4.3684586363318472</v>
      </c>
      <c r="V81" s="351">
        <f>IF(V$35=0,0,V$35/MAE!V$5*1000)</f>
        <v>4.4189039547307081</v>
      </c>
      <c r="W81" s="351">
        <f>IF(W$35=0,0,W$35/MAE!W$5*1000)</f>
        <v>4.4747510248127247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3.2125926041026585</v>
      </c>
      <c r="C82" s="351">
        <f>IF(C$46=0,0,C$46/MAE!C$5*1000)</f>
        <v>3.35276925099914</v>
      </c>
      <c r="D82" s="351">
        <f>IF(D$46=0,0,D$46/MAE!D$5*1000)</f>
        <v>3.4576121141804106</v>
      </c>
      <c r="E82" s="351">
        <f>IF(E$46=0,0,E$46/MAE!E$5*1000)</f>
        <v>3.8265684258485049</v>
      </c>
      <c r="F82" s="351">
        <f>IF(F$46=0,0,F$46/MAE!F$5*1000)</f>
        <v>3.7917325549873859</v>
      </c>
      <c r="G82" s="351">
        <f>IF(G$46=0,0,G$46/MAE!G$5*1000)</f>
        <v>3.7277007904267596</v>
      </c>
      <c r="H82" s="351">
        <f>IF(H$46=0,0,H$46/MAE!H$5*1000)</f>
        <v>3.5597282810446687</v>
      </c>
      <c r="I82" s="351">
        <f>IF(I$46=0,0,I$46/MAE!I$5*1000)</f>
        <v>3.4010361952572321</v>
      </c>
      <c r="J82" s="351">
        <f>IF(J$46=0,0,J$46/MAE!J$5*1000)</f>
        <v>3.6753932800721008</v>
      </c>
      <c r="K82" s="351">
        <f>IF(K$46=0,0,K$46/MAE!K$5*1000)</f>
        <v>3.7291569701206666</v>
      </c>
      <c r="L82" s="351">
        <f>IF(L$46=0,0,L$46/MAE!L$5*1000)</f>
        <v>3.6450544766755386</v>
      </c>
      <c r="M82" s="351">
        <f>IF(M$46=0,0,M$46/MAE!M$5*1000)</f>
        <v>3.4791498476210045</v>
      </c>
      <c r="N82" s="351">
        <f>IF(N$46=0,0,N$46/MAE!N$5*1000)</f>
        <v>3.3954953864847508</v>
      </c>
      <c r="O82" s="351">
        <f>IF(O$46=0,0,O$46/MAE!O$5*1000)</f>
        <v>3.4654792153941267</v>
      </c>
      <c r="P82" s="351">
        <f>IF(P$46=0,0,P$46/MAE!P$5*1000)</f>
        <v>3.4028333982230303</v>
      </c>
      <c r="Q82" s="351">
        <f>IF(Q$46=0,0,Q$46/MAE!Q$5*1000)</f>
        <v>3.2764035002238261</v>
      </c>
      <c r="R82" s="351">
        <f>IF(R$46=0,0,R$46/MAE!R$5*1000)</f>
        <v>3.2495825478664</v>
      </c>
      <c r="S82" s="351">
        <f>IF(S$46=0,0,S$46/MAE!S$5*1000)</f>
        <v>3.2533349566445682</v>
      </c>
      <c r="T82" s="351">
        <f>IF(T$46=0,0,T$46/MAE!T$5*1000)</f>
        <v>3.2238935313125365</v>
      </c>
      <c r="U82" s="351">
        <f>IF(U$46=0,0,U$46/MAE!U$5*1000)</f>
        <v>3.2140104875788391</v>
      </c>
      <c r="V82" s="351">
        <f>IF(V$46=0,0,V$46/MAE!V$5*1000)</f>
        <v>3.2187918572702827</v>
      </c>
      <c r="W82" s="351">
        <f>IF(W$46=0,0,W$46/MAE!W$5*1000)</f>
        <v>3.2425516236687399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2.1754253306340638</v>
      </c>
      <c r="C83" s="339">
        <f>IF(C$47=0,0,C$47/MAE!C$5*1000)</f>
        <v>2.2703467433374742</v>
      </c>
      <c r="D83" s="339">
        <f>IF(D$47=0,0,D$47/MAE!D$5*1000)</f>
        <v>2.341341683688599</v>
      </c>
      <c r="E83" s="339">
        <f>IF(E$47=0,0,E$47/MAE!E$5*1000)</f>
        <v>2.5911825459489055</v>
      </c>
      <c r="F83" s="339">
        <f>IF(F$47=0,0,F$47/MAE!F$5*1000)</f>
        <v>2.5675932381141071</v>
      </c>
      <c r="G83" s="339">
        <f>IF(G$47=0,0,G$47/MAE!G$5*1000)</f>
        <v>2.5242337650167408</v>
      </c>
      <c r="H83" s="339">
        <f>IF(H$47=0,0,H$47/MAE!H$5*1000)</f>
        <v>2.4104902261399737</v>
      </c>
      <c r="I83" s="339">
        <f>IF(I$47=0,0,I$47/MAE!I$5*1000)</f>
        <v>2.303030978816714</v>
      </c>
      <c r="J83" s="339">
        <f>IF(J$47=0,0,J$47/MAE!J$5*1000)</f>
        <v>2.4888134372532367</v>
      </c>
      <c r="K83" s="339">
        <f>IF(K$47=0,0,K$47/MAE!K$5*1000)</f>
        <v>2.5252198253681324</v>
      </c>
      <c r="L83" s="339">
        <f>IF(L$47=0,0,L$47/MAE!L$5*1000)</f>
        <v>2.4682693441971413</v>
      </c>
      <c r="M83" s="339">
        <f>IF(M$47=0,0,M$47/MAE!M$5*1000)</f>
        <v>2.3559260822305377</v>
      </c>
      <c r="N83" s="339">
        <f>IF(N$47=0,0,N$47/MAE!N$5*1000)</f>
        <v>2.2992789886824965</v>
      </c>
      <c r="O83" s="339">
        <f>IF(O$47=0,0,O$47/MAE!O$5*1000)</f>
        <v>2.3466689359636392</v>
      </c>
      <c r="P83" s="339">
        <f>IF(P$47=0,0,P$47/MAE!P$5*1000)</f>
        <v>2.3042479650138104</v>
      </c>
      <c r="Q83" s="339">
        <f>IF(Q$47=0,0,Q$47/MAE!Q$5*1000)</f>
        <v>2.2186352414130313</v>
      </c>
      <c r="R83" s="339">
        <f>IF(R$47=0,0,R$47/MAE!R$5*1000)</f>
        <v>2.2004732811708378</v>
      </c>
      <c r="S83" s="339">
        <f>IF(S$47=0,0,S$47/MAE!S$5*1000)</f>
        <v>2.2030142460901052</v>
      </c>
      <c r="T83" s="339">
        <f>IF(T$47=0,0,T$47/MAE!T$5*1000)</f>
        <v>2.18307781768786</v>
      </c>
      <c r="U83" s="339">
        <f>IF(U$47=0,0,U$47/MAE!U$5*1000)</f>
        <v>2.1763854584840843</v>
      </c>
      <c r="V83" s="339">
        <f>IF(V$47=0,0,V$47/MAE!V$5*1000)</f>
        <v>2.1796231901306697</v>
      </c>
      <c r="W83" s="339">
        <f>IF(W$47=0,0,W$47/MAE!W$5*1000)</f>
        <v>2.1957122509120302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NL: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394.8064092150484</v>
      </c>
      <c r="C5" s="225">
        <v>392.67311794277413</v>
      </c>
      <c r="D5" s="225">
        <v>392.31408913917193</v>
      </c>
      <c r="E5" s="225">
        <v>363.25640513605828</v>
      </c>
      <c r="F5" s="225">
        <v>365.04058618052142</v>
      </c>
      <c r="G5" s="225">
        <v>373.53174435668592</v>
      </c>
      <c r="H5" s="225">
        <v>358.68040466671988</v>
      </c>
      <c r="I5" s="225">
        <v>329.72942334401978</v>
      </c>
      <c r="J5" s="225">
        <v>342.19067165614217</v>
      </c>
      <c r="K5" s="225">
        <v>360.59632551821159</v>
      </c>
      <c r="L5" s="225">
        <v>364.02955416509968</v>
      </c>
      <c r="M5" s="225">
        <v>286.54087160733002</v>
      </c>
      <c r="N5" s="225">
        <v>297.94856733275782</v>
      </c>
      <c r="O5" s="225">
        <v>284.76643698604931</v>
      </c>
      <c r="P5" s="225">
        <v>275.6859073862633</v>
      </c>
      <c r="Q5" s="225">
        <v>281.30427409214849</v>
      </c>
      <c r="R5" s="225">
        <v>293.53795006383888</v>
      </c>
      <c r="S5" s="225">
        <v>309.63216014558668</v>
      </c>
      <c r="T5" s="225">
        <v>298.51884141282909</v>
      </c>
      <c r="U5" s="225">
        <v>297.74129725751408</v>
      </c>
      <c r="V5" s="225">
        <v>274.96439362634652</v>
      </c>
      <c r="W5" s="225">
        <v>290.75732224181741</v>
      </c>
      <c r="DA5" s="89" t="s">
        <v>2598</v>
      </c>
    </row>
    <row r="6" spans="1:105" ht="12" customHeight="1" x14ac:dyDescent="0.25">
      <c r="A6" s="55" t="s">
        <v>92</v>
      </c>
      <c r="B6" s="261">
        <v>7.2700179969790568</v>
      </c>
      <c r="C6" s="261">
        <v>7.2134369127866353</v>
      </c>
      <c r="D6" s="261">
        <v>7.3210363101738807</v>
      </c>
      <c r="E6" s="261">
        <v>6.7444588333470374</v>
      </c>
      <c r="F6" s="261">
        <v>6.8447076115077614</v>
      </c>
      <c r="G6" s="261">
        <v>7.0222278030207113</v>
      </c>
      <c r="H6" s="261">
        <v>6.8367830896303659</v>
      </c>
      <c r="I6" s="261">
        <v>6.3416867349773796</v>
      </c>
      <c r="J6" s="261">
        <v>6.7035221401157452</v>
      </c>
      <c r="K6" s="261">
        <v>6.8339370547381346</v>
      </c>
      <c r="L6" s="261">
        <v>6.8416810232517564</v>
      </c>
      <c r="M6" s="261">
        <v>5.5370583403833544</v>
      </c>
      <c r="N6" s="261">
        <v>5.6698155501940306</v>
      </c>
      <c r="O6" s="261">
        <v>5.3876318320372567</v>
      </c>
      <c r="P6" s="261">
        <v>5.4137284863492576</v>
      </c>
      <c r="Q6" s="261">
        <v>5.5008705997339904</v>
      </c>
      <c r="R6" s="261">
        <v>5.7333000434211412</v>
      </c>
      <c r="S6" s="261">
        <v>6.0894768141270523</v>
      </c>
      <c r="T6" s="261">
        <v>5.9473669850534847</v>
      </c>
      <c r="U6" s="261">
        <v>5.9650448460512857</v>
      </c>
      <c r="V6" s="261">
        <v>5.492565143878207</v>
      </c>
      <c r="W6" s="261">
        <v>5.7935809787952168</v>
      </c>
      <c r="DA6" s="67" t="s">
        <v>2599</v>
      </c>
    </row>
    <row r="7" spans="1:105" ht="12" customHeight="1" x14ac:dyDescent="0.25">
      <c r="A7" s="202" t="s">
        <v>93</v>
      </c>
      <c r="B7" s="226">
        <v>2.567312789452683</v>
      </c>
      <c r="C7" s="226">
        <v>2.5473319116682429</v>
      </c>
      <c r="D7" s="226">
        <v>2.5853292466355668</v>
      </c>
      <c r="E7" s="226">
        <v>2.3817183709839509</v>
      </c>
      <c r="F7" s="226">
        <v>2.4171199298805011</v>
      </c>
      <c r="G7" s="226">
        <v>2.4798088885937628</v>
      </c>
      <c r="H7" s="226">
        <v>2.4143214875142531</v>
      </c>
      <c r="I7" s="226">
        <v>2.2394846158806212</v>
      </c>
      <c r="J7" s="226">
        <v>2.367262107445915</v>
      </c>
      <c r="K7" s="226">
        <v>2.4133164471166779</v>
      </c>
      <c r="L7" s="226">
        <v>2.4160511293986748</v>
      </c>
      <c r="M7" s="226">
        <v>1.955340509352081</v>
      </c>
      <c r="N7" s="226">
        <v>2.0022220002618192</v>
      </c>
      <c r="O7" s="226">
        <v>1.9025724713472789</v>
      </c>
      <c r="P7" s="226">
        <v>1.9117881671550421</v>
      </c>
      <c r="Q7" s="226">
        <v>1.942561276972036</v>
      </c>
      <c r="R7" s="226">
        <v>2.0246407276242011</v>
      </c>
      <c r="S7" s="226">
        <v>2.15041994565629</v>
      </c>
      <c r="T7" s="226">
        <v>2.1002356982666539</v>
      </c>
      <c r="U7" s="226">
        <v>2.1064784061455999</v>
      </c>
      <c r="V7" s="226">
        <v>1.9396283127001941</v>
      </c>
      <c r="W7" s="226">
        <v>2.0459281599813619</v>
      </c>
      <c r="DA7" s="174" t="s">
        <v>2600</v>
      </c>
    </row>
    <row r="8" spans="1:105" ht="12" customHeight="1" x14ac:dyDescent="0.25">
      <c r="A8" s="202" t="s">
        <v>94</v>
      </c>
      <c r="B8" s="226">
        <v>16.994043127024909</v>
      </c>
      <c r="C8" s="226">
        <v>16.861781915933079</v>
      </c>
      <c r="D8" s="226">
        <v>17.113301073162209</v>
      </c>
      <c r="E8" s="226">
        <v>15.76552139622906</v>
      </c>
      <c r="F8" s="226">
        <v>15.99985810078781</v>
      </c>
      <c r="G8" s="226">
        <v>16.41482073110625</v>
      </c>
      <c r="H8" s="226">
        <v>15.981334120984529</v>
      </c>
      <c r="I8" s="226">
        <v>14.8240207819389</v>
      </c>
      <c r="J8" s="226">
        <v>15.66982975825244</v>
      </c>
      <c r="K8" s="226">
        <v>15.974681367205971</v>
      </c>
      <c r="L8" s="226">
        <v>15.99278329418188</v>
      </c>
      <c r="M8" s="226">
        <v>12.943160288245259</v>
      </c>
      <c r="N8" s="226">
        <v>13.253487133362229</v>
      </c>
      <c r="O8" s="226">
        <v>12.593868095542369</v>
      </c>
      <c r="P8" s="226">
        <v>12.654870374908599</v>
      </c>
      <c r="Q8" s="226">
        <v>12.858569572579849</v>
      </c>
      <c r="R8" s="226">
        <v>13.401885420168011</v>
      </c>
      <c r="S8" s="226">
        <v>14.23446704578928</v>
      </c>
      <c r="T8" s="226">
        <v>13.90227796935867</v>
      </c>
      <c r="U8" s="226">
        <v>13.943600883870721</v>
      </c>
      <c r="V8" s="226">
        <v>12.83915513989737</v>
      </c>
      <c r="W8" s="226">
        <v>13.542795224780621</v>
      </c>
      <c r="DA8" s="174" t="s">
        <v>2601</v>
      </c>
    </row>
    <row r="9" spans="1:105" ht="12" customHeight="1" x14ac:dyDescent="0.25">
      <c r="A9" s="202" t="s">
        <v>95</v>
      </c>
      <c r="B9" s="226">
        <v>7.4530617284888594</v>
      </c>
      <c r="C9" s="226">
        <v>7.3950560518418156</v>
      </c>
      <c r="D9" s="226">
        <v>7.5053645752881941</v>
      </c>
      <c r="E9" s="226">
        <v>6.914270092739117</v>
      </c>
      <c r="F9" s="226">
        <v>7.0170429238583703</v>
      </c>
      <c r="G9" s="226">
        <v>7.1990326996675886</v>
      </c>
      <c r="H9" s="226">
        <v>7.0089188792211337</v>
      </c>
      <c r="I9" s="226">
        <v>6.5013570417797606</v>
      </c>
      <c r="J9" s="226">
        <v>6.8723026998468546</v>
      </c>
      <c r="K9" s="226">
        <v>7.0060011871683656</v>
      </c>
      <c r="L9" s="226">
        <v>7.0139401324886528</v>
      </c>
      <c r="M9" s="226">
        <v>5.6764697999742948</v>
      </c>
      <c r="N9" s="226">
        <v>5.8125695565405184</v>
      </c>
      <c r="O9" s="226">
        <v>5.5232810470662823</v>
      </c>
      <c r="P9" s="226">
        <v>5.5500347601348334</v>
      </c>
      <c r="Q9" s="226">
        <v>5.6393709282814974</v>
      </c>
      <c r="R9" s="226">
        <v>5.8776524555127194</v>
      </c>
      <c r="S9" s="226">
        <v>6.2427970066579954</v>
      </c>
      <c r="T9" s="226">
        <v>6.0971091515866016</v>
      </c>
      <c r="U9" s="226">
        <v>6.1152321038680144</v>
      </c>
      <c r="V9" s="226">
        <v>5.6308563585511164</v>
      </c>
      <c r="W9" s="226">
        <v>5.939451137796687</v>
      </c>
      <c r="DA9" s="174" t="s">
        <v>2602</v>
      </c>
    </row>
    <row r="10" spans="1:105" ht="12" customHeight="1" x14ac:dyDescent="0.25">
      <c r="A10" s="56" t="s">
        <v>96</v>
      </c>
      <c r="B10" s="262">
        <v>14.743625452735641</v>
      </c>
      <c r="C10" s="262">
        <v>14.64676789702262</v>
      </c>
      <c r="D10" s="262">
        <v>14.58997821152656</v>
      </c>
      <c r="E10" s="262">
        <v>13.46759709768688</v>
      </c>
      <c r="F10" s="262">
        <v>13.514544701733589</v>
      </c>
      <c r="G10" s="262">
        <v>13.773927244594439</v>
      </c>
      <c r="H10" s="262">
        <v>13.226735421774739</v>
      </c>
      <c r="I10" s="262">
        <v>12.260087885686721</v>
      </c>
      <c r="J10" s="262">
        <v>12.700704205581861</v>
      </c>
      <c r="K10" s="262">
        <v>13.406460170304261</v>
      </c>
      <c r="L10" s="262">
        <v>13.57078431344789</v>
      </c>
      <c r="M10" s="262">
        <v>10.68706428370781</v>
      </c>
      <c r="N10" s="262">
        <v>11.1486037589003</v>
      </c>
      <c r="O10" s="262">
        <v>10.66377009606599</v>
      </c>
      <c r="P10" s="262">
        <v>10.263909746774949</v>
      </c>
      <c r="Q10" s="262">
        <v>10.489244911111101</v>
      </c>
      <c r="R10" s="262">
        <v>10.95174730316289</v>
      </c>
      <c r="S10" s="262">
        <v>11.551526077148431</v>
      </c>
      <c r="T10" s="262">
        <v>11.126169999843331</v>
      </c>
      <c r="U10" s="262">
        <v>11.09270042114456</v>
      </c>
      <c r="V10" s="262">
        <v>10.23077215336588</v>
      </c>
      <c r="W10" s="262">
        <v>10.82047342893823</v>
      </c>
      <c r="DA10" s="68" t="s">
        <v>2603</v>
      </c>
    </row>
    <row r="11" spans="1:105" ht="12" customHeight="1" x14ac:dyDescent="0.25">
      <c r="A11" s="37" t="s">
        <v>160</v>
      </c>
      <c r="B11" s="228">
        <v>0.1337931592033757</v>
      </c>
      <c r="C11" s="228">
        <v>0.160787000133402</v>
      </c>
      <c r="D11" s="228">
        <v>0.1323929792543094</v>
      </c>
      <c r="E11" s="228">
        <v>0.1065012094864068</v>
      </c>
      <c r="F11" s="228">
        <v>0.1059401107459676</v>
      </c>
      <c r="G11" s="228">
        <v>0.1325892850346489</v>
      </c>
      <c r="H11" s="228">
        <v>0.1047070729103113</v>
      </c>
      <c r="I11" s="228">
        <v>5.1723339171536729E-2</v>
      </c>
      <c r="J11" s="228">
        <v>5.0970741632224051E-2</v>
      </c>
      <c r="K11" s="228">
        <v>5.257079758236563E-2</v>
      </c>
      <c r="L11" s="228">
        <v>7.9400069818287178E-2</v>
      </c>
      <c r="M11" s="228">
        <v>0.1022690169275394</v>
      </c>
      <c r="N11" s="228">
        <v>0.1816071594692974</v>
      </c>
      <c r="O11" s="228">
        <v>0.1045266601500375</v>
      </c>
      <c r="P11" s="228">
        <v>0.1013825351578319</v>
      </c>
      <c r="Q11" s="228">
        <v>4.3594753820959641E-2</v>
      </c>
      <c r="R11" s="228">
        <v>3.086630967794288E-2</v>
      </c>
      <c r="S11" s="228">
        <v>5.2089059354250393E-2</v>
      </c>
      <c r="T11" s="228">
        <v>2.9081875670395739E-2</v>
      </c>
      <c r="U11" s="228">
        <v>1.982288712046475E-2</v>
      </c>
      <c r="V11" s="228">
        <v>7.6924345812972389E-2</v>
      </c>
      <c r="W11" s="228">
        <v>4.0426739863293787E-2</v>
      </c>
      <c r="DA11" s="69" t="s">
        <v>2604</v>
      </c>
    </row>
    <row r="12" spans="1:105" ht="12" customHeight="1" x14ac:dyDescent="0.25">
      <c r="A12" s="37" t="s">
        <v>162</v>
      </c>
      <c r="B12" s="228">
        <v>9.7402425007646904</v>
      </c>
      <c r="C12" s="228">
        <v>9.6697970483374185</v>
      </c>
      <c r="D12" s="228">
        <v>9.2612456882060723</v>
      </c>
      <c r="E12" s="228">
        <v>8.5809154174624496</v>
      </c>
      <c r="F12" s="228">
        <v>8.3612997136326825</v>
      </c>
      <c r="G12" s="228">
        <v>8.3149608471705534</v>
      </c>
      <c r="H12" s="228">
        <v>7.6770601191498304</v>
      </c>
      <c r="I12" s="228">
        <v>7.2049953537270364</v>
      </c>
      <c r="J12" s="228">
        <v>6.9160528434011832</v>
      </c>
      <c r="K12" s="228">
        <v>8.2257519863959008</v>
      </c>
      <c r="L12" s="228">
        <v>8.5612942604810556</v>
      </c>
      <c r="M12" s="228">
        <v>6.2465638719629863</v>
      </c>
      <c r="N12" s="228">
        <v>6.8264162121041263</v>
      </c>
      <c r="O12" s="228">
        <v>6.6951787587544969</v>
      </c>
      <c r="P12" s="228">
        <v>5.591462986919951</v>
      </c>
      <c r="Q12" s="228">
        <v>5.9237579011323014</v>
      </c>
      <c r="R12" s="228">
        <v>6.2428865796487489</v>
      </c>
      <c r="S12" s="228">
        <v>6.40585759755621</v>
      </c>
      <c r="T12" s="228">
        <v>5.8056993658011127</v>
      </c>
      <c r="U12" s="228">
        <v>5.6205716455483374</v>
      </c>
      <c r="V12" s="228">
        <v>5.1682540758493198</v>
      </c>
      <c r="W12" s="228">
        <v>5.5690518008132628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4.8695897927675738</v>
      </c>
      <c r="C15" s="228">
        <v>4.8161838485518018</v>
      </c>
      <c r="D15" s="228">
        <v>5.1963395440661779</v>
      </c>
      <c r="E15" s="228">
        <v>4.7801804707380269</v>
      </c>
      <c r="F15" s="228">
        <v>5.0473048773549376</v>
      </c>
      <c r="G15" s="228">
        <v>5.3263771123892347</v>
      </c>
      <c r="H15" s="228">
        <v>5.4449682297145987</v>
      </c>
      <c r="I15" s="228">
        <v>5.0033691927881447</v>
      </c>
      <c r="J15" s="228">
        <v>5.7336806205484541</v>
      </c>
      <c r="K15" s="228">
        <v>5.1281373863259949</v>
      </c>
      <c r="L15" s="228">
        <v>4.9300899831485472</v>
      </c>
      <c r="M15" s="228">
        <v>4.3382313948172877</v>
      </c>
      <c r="N15" s="228">
        <v>4.1405803873268763</v>
      </c>
      <c r="O15" s="228">
        <v>3.8640646771614588</v>
      </c>
      <c r="P15" s="228">
        <v>4.5710642246971647</v>
      </c>
      <c r="Q15" s="228">
        <v>4.5218922561578427</v>
      </c>
      <c r="R15" s="228">
        <v>4.6779944138361973</v>
      </c>
      <c r="S15" s="228">
        <v>5.0935794202379716</v>
      </c>
      <c r="T15" s="228">
        <v>5.2913887583718209</v>
      </c>
      <c r="U15" s="228">
        <v>5.4523058884757596</v>
      </c>
      <c r="V15" s="228">
        <v>4.9855937317035908</v>
      </c>
      <c r="W15" s="228">
        <v>5.210994888261669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71.695466991672561</v>
      </c>
      <c r="C16" s="263">
        <f t="shared" si="0"/>
        <v>71.199736878551931</v>
      </c>
      <c r="D16" s="263">
        <f t="shared" si="0"/>
        <v>70.914288210644855</v>
      </c>
      <c r="E16" s="263">
        <f t="shared" si="0"/>
        <v>65.462426124979913</v>
      </c>
      <c r="F16" s="263">
        <f t="shared" si="0"/>
        <v>65.696490536239423</v>
      </c>
      <c r="G16" s="263">
        <f t="shared" si="0"/>
        <v>66.956006999860563</v>
      </c>
      <c r="H16" s="263">
        <f t="shared" si="0"/>
        <v>64.285705052518566</v>
      </c>
      <c r="I16" s="263">
        <f t="shared" si="0"/>
        <v>59.60178343595495</v>
      </c>
      <c r="J16" s="263">
        <f t="shared" si="0"/>
        <v>61.731249528329158</v>
      </c>
      <c r="K16" s="263">
        <f t="shared" si="0"/>
        <v>65.182326112723473</v>
      </c>
      <c r="L16" s="263">
        <f t="shared" si="0"/>
        <v>66.003167706354276</v>
      </c>
      <c r="M16" s="263">
        <f t="shared" si="0"/>
        <v>51.938590995261919</v>
      </c>
      <c r="N16" s="263">
        <f t="shared" si="0"/>
        <v>54.209323246500134</v>
      </c>
      <c r="O16" s="263">
        <f t="shared" si="0"/>
        <v>51.85802720471213</v>
      </c>
      <c r="P16" s="263">
        <f t="shared" si="0"/>
        <v>49.895565045426551</v>
      </c>
      <c r="Q16" s="263">
        <f t="shared" si="0"/>
        <v>50.969084633255179</v>
      </c>
      <c r="R16" s="263">
        <f t="shared" si="0"/>
        <v>53.214370517833217</v>
      </c>
      <c r="S16" s="263">
        <f t="shared" si="0"/>
        <v>56.123703948333841</v>
      </c>
      <c r="T16" s="263">
        <f t="shared" si="0"/>
        <v>54.051209692304759</v>
      </c>
      <c r="U16" s="263">
        <f t="shared" si="0"/>
        <v>53.879625741652212</v>
      </c>
      <c r="V16" s="263">
        <f t="shared" si="0"/>
        <v>49.701852380762105</v>
      </c>
      <c r="W16" s="263">
        <f t="shared" si="0"/>
        <v>52.566606973259624</v>
      </c>
      <c r="DA16" s="70"/>
    </row>
    <row r="17" spans="1:105" ht="12" customHeight="1" x14ac:dyDescent="0.25">
      <c r="A17" s="169" t="s">
        <v>2558</v>
      </c>
      <c r="B17" s="353">
        <v>48.269982795283582</v>
      </c>
      <c r="C17" s="353">
        <v>47.982977515895868</v>
      </c>
      <c r="D17" s="353">
        <v>45.820404685014189</v>
      </c>
      <c r="E17" s="353">
        <v>42.341199319322079</v>
      </c>
      <c r="F17" s="353">
        <v>41.334720338830998</v>
      </c>
      <c r="G17" s="353">
        <v>41.245569840724933</v>
      </c>
      <c r="H17" s="353">
        <v>38.006775438531903</v>
      </c>
      <c r="I17" s="353">
        <v>35.57210750462788</v>
      </c>
      <c r="J17" s="353">
        <v>34.2451363219933</v>
      </c>
      <c r="K17" s="353">
        <v>40.535307813665213</v>
      </c>
      <c r="L17" s="353">
        <v>42.355378220868459</v>
      </c>
      <c r="M17" s="353">
        <v>30.96526169967532</v>
      </c>
      <c r="N17" s="353">
        <v>34.239906286116771</v>
      </c>
      <c r="O17" s="353">
        <v>33.276022204968328</v>
      </c>
      <c r="P17" s="353">
        <v>27.978794539422861</v>
      </c>
      <c r="Q17" s="353">
        <v>29.143717517507959</v>
      </c>
      <c r="R17" s="353">
        <v>30.62552411044015</v>
      </c>
      <c r="S17" s="353">
        <v>31.500196017702091</v>
      </c>
      <c r="T17" s="353">
        <v>28.5366475669267</v>
      </c>
      <c r="U17" s="353">
        <v>27.546333052265101</v>
      </c>
      <c r="V17" s="353">
        <v>25.628882282792141</v>
      </c>
      <c r="W17" s="353">
        <v>27.446189187239021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0.45465454181187659</v>
      </c>
      <c r="C19" s="232">
        <v>0.15209534083224879</v>
      </c>
      <c r="D19" s="232">
        <v>0.15047195925151299</v>
      </c>
      <c r="E19" s="232">
        <v>0.15158402007463639</v>
      </c>
      <c r="F19" s="232">
        <v>0.30087767111298558</v>
      </c>
      <c r="G19" s="232">
        <v>0.30128765819089992</v>
      </c>
      <c r="H19" s="232">
        <v>0.29720102716075708</v>
      </c>
      <c r="I19" s="232">
        <v>0.58409075101864116</v>
      </c>
      <c r="J19" s="232">
        <v>0.71596699429267852</v>
      </c>
      <c r="K19" s="232">
        <v>0.59306140218669856</v>
      </c>
      <c r="L19" s="232">
        <v>0.74516132678009872</v>
      </c>
      <c r="M19" s="232">
        <v>0.14488882361721811</v>
      </c>
      <c r="N19" s="232">
        <v>0.29352716447998489</v>
      </c>
      <c r="O19" s="232">
        <v>0.44232608433317888</v>
      </c>
      <c r="P19" s="232">
        <v>0.5696124767818499</v>
      </c>
      <c r="Q19" s="232">
        <v>0.22902216988973889</v>
      </c>
      <c r="R19" s="232">
        <v>0.21443891334113019</v>
      </c>
      <c r="S19" s="232">
        <v>0.1583217850969712</v>
      </c>
      <c r="T19" s="232">
        <v>0.29344974242817579</v>
      </c>
      <c r="U19" s="232">
        <v>0.2005968962883323</v>
      </c>
      <c r="V19" s="232">
        <v>0.19884349489377429</v>
      </c>
      <c r="W19" s="232">
        <v>0.29910312252801302</v>
      </c>
      <c r="DA19" s="71" t="s">
        <v>2611</v>
      </c>
    </row>
    <row r="20" spans="1:105" ht="12" customHeight="1" x14ac:dyDescent="0.25">
      <c r="A20" s="59" t="s">
        <v>160</v>
      </c>
      <c r="B20" s="232">
        <v>0.66187138284297486</v>
      </c>
      <c r="C20" s="232">
        <v>0.79706359373395519</v>
      </c>
      <c r="D20" s="232">
        <v>0.65747434199879506</v>
      </c>
      <c r="E20" s="232">
        <v>0.52974225746153536</v>
      </c>
      <c r="F20" s="232">
        <v>0.52583952086863761</v>
      </c>
      <c r="G20" s="232">
        <v>0.65815695588735745</v>
      </c>
      <c r="H20" s="232">
        <v>0.51967501593638377</v>
      </c>
      <c r="I20" s="232">
        <v>0.25545559293029507</v>
      </c>
      <c r="J20" s="232">
        <v>0.25127210782108661</v>
      </c>
      <c r="K20" s="232">
        <v>0.25983209751209752</v>
      </c>
      <c r="L20" s="232">
        <v>0.39165176341209351</v>
      </c>
      <c r="M20" s="232">
        <v>0.50844296348014351</v>
      </c>
      <c r="N20" s="232">
        <v>0.90070096384008014</v>
      </c>
      <c r="O20" s="232">
        <v>0.51691455014619969</v>
      </c>
      <c r="P20" s="232">
        <v>0.49988013809035792</v>
      </c>
      <c r="Q20" s="232">
        <v>0.21638097548716809</v>
      </c>
      <c r="R20" s="232">
        <v>0.153271906705991</v>
      </c>
      <c r="S20" s="232">
        <v>0.25895055956179752</v>
      </c>
      <c r="T20" s="232">
        <v>0.14420634183093259</v>
      </c>
      <c r="U20" s="232">
        <v>9.845445187815649E-2</v>
      </c>
      <c r="V20" s="232">
        <v>0.38196194812806011</v>
      </c>
      <c r="W20" s="232">
        <v>0.2004095570597362</v>
      </c>
      <c r="DA20" s="71" t="s">
        <v>2612</v>
      </c>
    </row>
    <row r="21" spans="1:105" ht="12" customHeight="1" x14ac:dyDescent="0.25">
      <c r="A21" s="59" t="s">
        <v>70</v>
      </c>
      <c r="B21" s="232">
        <v>0.1225115831321221</v>
      </c>
      <c r="C21" s="232">
        <v>0.2459089356838679</v>
      </c>
      <c r="D21" s="232">
        <v>0.1216421198286972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47.030945287496607</v>
      </c>
      <c r="C22" s="232">
        <v>46.787909645645797</v>
      </c>
      <c r="D22" s="232">
        <v>44.890816263935193</v>
      </c>
      <c r="E22" s="232">
        <v>41.659873041785907</v>
      </c>
      <c r="F22" s="232">
        <v>40.508003146849383</v>
      </c>
      <c r="G22" s="232">
        <v>40.286125226646668</v>
      </c>
      <c r="H22" s="232">
        <v>37.189899395434757</v>
      </c>
      <c r="I22" s="232">
        <v>34.732561160678941</v>
      </c>
      <c r="J22" s="232">
        <v>33.277897219879527</v>
      </c>
      <c r="K22" s="232">
        <v>39.682414313966419</v>
      </c>
      <c r="L22" s="232">
        <v>41.218565130676268</v>
      </c>
      <c r="M22" s="232">
        <v>30.311929912577959</v>
      </c>
      <c r="N22" s="232">
        <v>33.045678157796708</v>
      </c>
      <c r="O22" s="232">
        <v>32.316781570488949</v>
      </c>
      <c r="P22" s="232">
        <v>26.90930192455065</v>
      </c>
      <c r="Q22" s="232">
        <v>28.698314372131051</v>
      </c>
      <c r="R22" s="232">
        <v>30.25781329039302</v>
      </c>
      <c r="S22" s="232">
        <v>31.082923673043322</v>
      </c>
      <c r="T22" s="232">
        <v>28.0989914826676</v>
      </c>
      <c r="U22" s="232">
        <v>27.247281704098611</v>
      </c>
      <c r="V22" s="232">
        <v>25.04807683977031</v>
      </c>
      <c r="W22" s="232">
        <v>26.946676507651269</v>
      </c>
      <c r="DA22" s="71" t="s">
        <v>2614</v>
      </c>
    </row>
    <row r="23" spans="1:105" ht="12" customHeight="1" x14ac:dyDescent="0.25">
      <c r="A23" s="60" t="s">
        <v>2565</v>
      </c>
      <c r="B23" s="331">
        <v>23.425484196388972</v>
      </c>
      <c r="C23" s="331">
        <v>23.21675936265607</v>
      </c>
      <c r="D23" s="331">
        <v>25.093883525630659</v>
      </c>
      <c r="E23" s="331">
        <v>23.12122680565783</v>
      </c>
      <c r="F23" s="331">
        <v>24.361770197408418</v>
      </c>
      <c r="G23" s="331">
        <v>25.71043715913563</v>
      </c>
      <c r="H23" s="331">
        <v>26.278929613986659</v>
      </c>
      <c r="I23" s="331">
        <v>24.02967593132707</v>
      </c>
      <c r="J23" s="331">
        <v>27.486113206335862</v>
      </c>
      <c r="K23" s="331">
        <v>24.64701829905826</v>
      </c>
      <c r="L23" s="331">
        <v>23.647789485485809</v>
      </c>
      <c r="M23" s="331">
        <v>20.973329295586598</v>
      </c>
      <c r="N23" s="331">
        <v>19.969416960383359</v>
      </c>
      <c r="O23" s="331">
        <v>18.582004999743798</v>
      </c>
      <c r="P23" s="331">
        <v>21.91677050600369</v>
      </c>
      <c r="Q23" s="331">
        <v>21.82536711574722</v>
      </c>
      <c r="R23" s="331">
        <v>22.588846407393071</v>
      </c>
      <c r="S23" s="331">
        <v>24.623507930631749</v>
      </c>
      <c r="T23" s="331">
        <v>25.51456212537806</v>
      </c>
      <c r="U23" s="331">
        <v>26.333292689387111</v>
      </c>
      <c r="V23" s="331">
        <v>24.072970097969961</v>
      </c>
      <c r="W23" s="331">
        <v>25.120417786020599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30.434161998001066</v>
      </c>
      <c r="C24" s="263">
        <f t="shared" si="1"/>
        <v>30.240269409999684</v>
      </c>
      <c r="D24" s="263">
        <f t="shared" si="1"/>
        <v>30.08003627897935</v>
      </c>
      <c r="E24" s="263">
        <f t="shared" si="1"/>
        <v>27.77679194615861</v>
      </c>
      <c r="F24" s="263">
        <f t="shared" si="1"/>
        <v>27.837487664652762</v>
      </c>
      <c r="G24" s="263">
        <f t="shared" si="1"/>
        <v>28.350532510212883</v>
      </c>
      <c r="H24" s="263">
        <f t="shared" si="1"/>
        <v>27.140393053065679</v>
      </c>
      <c r="I24" s="263">
        <f t="shared" si="1"/>
        <v>25.139137115503409</v>
      </c>
      <c r="J24" s="263">
        <f t="shared" si="1"/>
        <v>25.874766539850867</v>
      </c>
      <c r="K24" s="263">
        <f t="shared" si="1"/>
        <v>27.575171717220343</v>
      </c>
      <c r="L24" s="263">
        <f t="shared" si="1"/>
        <v>27.958072035903207</v>
      </c>
      <c r="M24" s="263">
        <f t="shared" si="1"/>
        <v>21.904474290777969</v>
      </c>
      <c r="N24" s="263">
        <f t="shared" si="1"/>
        <v>22.938876278730518</v>
      </c>
      <c r="O24" s="263">
        <f t="shared" si="1"/>
        <v>21.956798893545631</v>
      </c>
      <c r="P24" s="263">
        <f t="shared" si="1"/>
        <v>20.92194681488937</v>
      </c>
      <c r="Q24" s="263">
        <f t="shared" si="1"/>
        <v>21.418114823308656</v>
      </c>
      <c r="R24" s="263">
        <f t="shared" si="1"/>
        <v>22.373488729693573</v>
      </c>
      <c r="S24" s="263">
        <f t="shared" si="1"/>
        <v>23.543901591037613</v>
      </c>
      <c r="T24" s="263">
        <f t="shared" si="1"/>
        <v>22.533944492794884</v>
      </c>
      <c r="U24" s="263">
        <f t="shared" si="1"/>
        <v>22.388555370648817</v>
      </c>
      <c r="V24" s="263">
        <f t="shared" si="1"/>
        <v>20.675565994331471</v>
      </c>
      <c r="W24" s="263">
        <f t="shared" si="1"/>
        <v>21.895120536374673</v>
      </c>
      <c r="DA24" s="70"/>
    </row>
    <row r="25" spans="1:105" ht="12" customHeight="1" x14ac:dyDescent="0.25">
      <c r="A25" s="169" t="s">
        <v>2568</v>
      </c>
      <c r="B25" s="354">
        <v>22.058646455350871</v>
      </c>
      <c r="C25" s="354">
        <v>21.929938816034699</v>
      </c>
      <c r="D25" s="354">
        <v>21.64574444783845</v>
      </c>
      <c r="E25" s="354">
        <v>20.006753438835059</v>
      </c>
      <c r="F25" s="354">
        <v>19.951956293354769</v>
      </c>
      <c r="G25" s="354">
        <v>20.260486772682398</v>
      </c>
      <c r="H25" s="354">
        <v>19.263991226726141</v>
      </c>
      <c r="I25" s="354">
        <v>17.833117262802539</v>
      </c>
      <c r="J25" s="354">
        <v>18.151889664116929</v>
      </c>
      <c r="K25" s="354">
        <v>19.70204870112374</v>
      </c>
      <c r="L25" s="354">
        <v>20.076027483618581</v>
      </c>
      <c r="M25" s="354">
        <v>15.52543668595878</v>
      </c>
      <c r="N25" s="354">
        <v>16.406894062958479</v>
      </c>
      <c r="O25" s="354">
        <v>15.749909974418379</v>
      </c>
      <c r="P25" s="354">
        <v>14.68499291739588</v>
      </c>
      <c r="Q25" s="354">
        <v>15.08076775961166</v>
      </c>
      <c r="R25" s="354">
        <v>15.768368406153179</v>
      </c>
      <c r="S25" s="354">
        <v>16.5284433453328</v>
      </c>
      <c r="T25" s="354">
        <v>15.68220566053081</v>
      </c>
      <c r="U25" s="354">
        <v>15.516450536593631</v>
      </c>
      <c r="V25" s="354">
        <v>14.347787335367149</v>
      </c>
      <c r="W25" s="354">
        <v>15.22055280412623</v>
      </c>
      <c r="DA25" s="170" t="s">
        <v>2616</v>
      </c>
    </row>
    <row r="26" spans="1:105" ht="12" customHeight="1" x14ac:dyDescent="0.25">
      <c r="A26" s="61" t="s">
        <v>2570</v>
      </c>
      <c r="B26" s="265">
        <v>8.375515542650195</v>
      </c>
      <c r="C26" s="265">
        <v>8.3103305939649843</v>
      </c>
      <c r="D26" s="265">
        <v>8.4342918311409001</v>
      </c>
      <c r="E26" s="265">
        <v>7.7700385073235516</v>
      </c>
      <c r="F26" s="265">
        <v>7.8855313712979944</v>
      </c>
      <c r="G26" s="265">
        <v>8.0900457375304846</v>
      </c>
      <c r="H26" s="265">
        <v>7.8764018263395403</v>
      </c>
      <c r="I26" s="265">
        <v>7.3060198527008717</v>
      </c>
      <c r="J26" s="265">
        <v>7.7228768757339399</v>
      </c>
      <c r="K26" s="265">
        <v>7.8731230160966037</v>
      </c>
      <c r="L26" s="265">
        <v>7.8820445522846274</v>
      </c>
      <c r="M26" s="265">
        <v>6.379037604819187</v>
      </c>
      <c r="N26" s="265">
        <v>6.5319822157720413</v>
      </c>
      <c r="O26" s="265">
        <v>6.2068889191272509</v>
      </c>
      <c r="P26" s="265">
        <v>6.2369538974934899</v>
      </c>
      <c r="Q26" s="265">
        <v>6.3373470636969937</v>
      </c>
      <c r="R26" s="265">
        <v>6.6051203235403939</v>
      </c>
      <c r="S26" s="265">
        <v>7.0154582457048136</v>
      </c>
      <c r="T26" s="265">
        <v>6.8517388322640747</v>
      </c>
      <c r="U26" s="265">
        <v>6.8721048340551878</v>
      </c>
      <c r="V26" s="265">
        <v>6.3277786589643226</v>
      </c>
      <c r="W26" s="265">
        <v>6.6745677322484429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87.790367744905154</v>
      </c>
      <c r="C27" s="263">
        <f t="shared" si="2"/>
        <v>87.183351279859508</v>
      </c>
      <c r="D27" s="263">
        <f t="shared" si="2"/>
        <v>86.833822298748814</v>
      </c>
      <c r="E27" s="263">
        <f t="shared" si="2"/>
        <v>80.15807280609782</v>
      </c>
      <c r="F27" s="263">
        <f t="shared" si="2"/>
        <v>80.444682289272762</v>
      </c>
      <c r="G27" s="263">
        <f t="shared" si="2"/>
        <v>81.986947346768034</v>
      </c>
      <c r="H27" s="263">
        <f t="shared" si="2"/>
        <v>78.717189860226853</v>
      </c>
      <c r="I27" s="263">
        <f t="shared" si="2"/>
        <v>72.981775635863201</v>
      </c>
      <c r="J27" s="263">
        <f t="shared" si="2"/>
        <v>75.589285136729586</v>
      </c>
      <c r="K27" s="263">
        <f t="shared" si="2"/>
        <v>79.815093199253255</v>
      </c>
      <c r="L27" s="263">
        <f t="shared" si="2"/>
        <v>80.820205354719548</v>
      </c>
      <c r="M27" s="263">
        <f t="shared" si="2"/>
        <v>63.598274688075811</v>
      </c>
      <c r="N27" s="263">
        <f t="shared" si="2"/>
        <v>66.378763158979751</v>
      </c>
      <c r="O27" s="263">
        <f t="shared" si="2"/>
        <v>63.499625148627118</v>
      </c>
      <c r="P27" s="263">
        <f t="shared" si="2"/>
        <v>61.096610259705997</v>
      </c>
      <c r="Q27" s="263">
        <f t="shared" si="2"/>
        <v>62.411124040720637</v>
      </c>
      <c r="R27" s="263">
        <f t="shared" si="2"/>
        <v>65.160453695305989</v>
      </c>
      <c r="S27" s="263">
        <f t="shared" si="2"/>
        <v>68.722902793878177</v>
      </c>
      <c r="T27" s="263">
        <f t="shared" si="2"/>
        <v>66.185154725271133</v>
      </c>
      <c r="U27" s="263">
        <f t="shared" si="2"/>
        <v>65.975051928553739</v>
      </c>
      <c r="V27" s="263">
        <f t="shared" si="2"/>
        <v>60.859411078484186</v>
      </c>
      <c r="W27" s="263">
        <f t="shared" si="2"/>
        <v>64.367273844807698</v>
      </c>
      <c r="DA27" s="70"/>
    </row>
    <row r="28" spans="1:105" ht="12" customHeight="1" x14ac:dyDescent="0.25">
      <c r="A28" s="169" t="s">
        <v>2573</v>
      </c>
      <c r="B28" s="353">
        <v>59.106101381979883</v>
      </c>
      <c r="C28" s="353">
        <v>58.754666345994927</v>
      </c>
      <c r="D28" s="353">
        <v>56.106617981650032</v>
      </c>
      <c r="E28" s="353">
        <v>51.846366513455592</v>
      </c>
      <c r="F28" s="353">
        <v>50.613943272037957</v>
      </c>
      <c r="G28" s="353">
        <v>50.504779396806029</v>
      </c>
      <c r="H28" s="353">
        <v>46.538908700243162</v>
      </c>
      <c r="I28" s="353">
        <v>43.557682658728012</v>
      </c>
      <c r="J28" s="353">
        <v>41.932819986114239</v>
      </c>
      <c r="K28" s="353">
        <v>49.635070792243127</v>
      </c>
      <c r="L28" s="353">
        <v>51.863728433716503</v>
      </c>
      <c r="M28" s="353">
        <v>37.916646979194262</v>
      </c>
      <c r="N28" s="353">
        <v>41.926415860551153</v>
      </c>
      <c r="O28" s="353">
        <v>40.746149638736739</v>
      </c>
      <c r="P28" s="353">
        <v>34.259748415619839</v>
      </c>
      <c r="Q28" s="353">
        <v>35.686184715315868</v>
      </c>
      <c r="R28" s="353">
        <v>37.500641767885902</v>
      </c>
      <c r="S28" s="353">
        <v>38.571668593104597</v>
      </c>
      <c r="T28" s="353">
        <v>34.942833755420438</v>
      </c>
      <c r="U28" s="353">
        <v>33.730203737467463</v>
      </c>
      <c r="V28" s="353">
        <v>31.382304836071999</v>
      </c>
      <c r="W28" s="353">
        <v>33.607578596619213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0.55671984711658329</v>
      </c>
      <c r="C30" s="232">
        <v>0.18623919285581481</v>
      </c>
      <c r="D30" s="232">
        <v>0.18425137867532199</v>
      </c>
      <c r="E30" s="232">
        <v>0.1856130858056772</v>
      </c>
      <c r="F30" s="232">
        <v>0.36842163809753342</v>
      </c>
      <c r="G30" s="232">
        <v>0.36892366309089758</v>
      </c>
      <c r="H30" s="232">
        <v>0.3639196250948048</v>
      </c>
      <c r="I30" s="232">
        <v>0.71521316451262174</v>
      </c>
      <c r="J30" s="232">
        <v>0.87669427872572858</v>
      </c>
      <c r="K30" s="232">
        <v>0.72619763533065107</v>
      </c>
      <c r="L30" s="232">
        <v>0.91244244095522298</v>
      </c>
      <c r="M30" s="232">
        <v>0.17741488606189959</v>
      </c>
      <c r="N30" s="232">
        <v>0.35942101773059382</v>
      </c>
      <c r="O30" s="232">
        <v>0.54162377673450468</v>
      </c>
      <c r="P30" s="232">
        <v>0.69748466544716314</v>
      </c>
      <c r="Q30" s="232">
        <v>0.28043531006906791</v>
      </c>
      <c r="R30" s="232">
        <v>0.26257826123403699</v>
      </c>
      <c r="S30" s="232">
        <v>0.19386341032282189</v>
      </c>
      <c r="T30" s="232">
        <v>0.35932621521817443</v>
      </c>
      <c r="U30" s="232">
        <v>0.24562885259795789</v>
      </c>
      <c r="V30" s="232">
        <v>0.24348183048217259</v>
      </c>
      <c r="W30" s="232">
        <v>0.36624872146287302</v>
      </c>
      <c r="DA30" s="71" t="s">
        <v>2620</v>
      </c>
    </row>
    <row r="31" spans="1:105" ht="12" customHeight="1" x14ac:dyDescent="0.25">
      <c r="A31" s="59" t="s">
        <v>160</v>
      </c>
      <c r="B31" s="232">
        <v>0.81045475450160187</v>
      </c>
      <c r="C31" s="232">
        <v>0.9759962372252512</v>
      </c>
      <c r="D31" s="232">
        <v>0.80507062285566744</v>
      </c>
      <c r="E31" s="232">
        <v>0.64866398872841047</v>
      </c>
      <c r="F31" s="232">
        <v>0.64388512759425043</v>
      </c>
      <c r="G31" s="232">
        <v>0.80590647659676429</v>
      </c>
      <c r="H31" s="232">
        <v>0.63633675420781688</v>
      </c>
      <c r="I31" s="232">
        <v>0.31280276685342229</v>
      </c>
      <c r="J31" s="232">
        <v>0.3076801320258204</v>
      </c>
      <c r="K31" s="232">
        <v>0.31816175205562952</v>
      </c>
      <c r="L31" s="232">
        <v>0.47957358785154308</v>
      </c>
      <c r="M31" s="232">
        <v>0.6225832205879307</v>
      </c>
      <c r="N31" s="232">
        <v>1.102899139396017</v>
      </c>
      <c r="O31" s="232">
        <v>0.6329565920157546</v>
      </c>
      <c r="P31" s="232">
        <v>0.61209812827390775</v>
      </c>
      <c r="Q31" s="232">
        <v>0.26495629651489971</v>
      </c>
      <c r="R31" s="232">
        <v>0.18767988576243799</v>
      </c>
      <c r="S31" s="232">
        <v>0.31708231783077251</v>
      </c>
      <c r="T31" s="232">
        <v>0.17657919407869291</v>
      </c>
      <c r="U31" s="232">
        <v>0.12055647168753859</v>
      </c>
      <c r="V31" s="232">
        <v>0.46770850791191032</v>
      </c>
      <c r="W31" s="232">
        <v>0.24539945762416671</v>
      </c>
      <c r="DA31" s="71" t="s">
        <v>2621</v>
      </c>
    </row>
    <row r="32" spans="1:105" ht="12" customHeight="1" x14ac:dyDescent="0.25">
      <c r="A32" s="59" t="s">
        <v>70</v>
      </c>
      <c r="B32" s="232">
        <v>0.1500141834270883</v>
      </c>
      <c r="C32" s="232">
        <v>0.30111298247004242</v>
      </c>
      <c r="D32" s="232">
        <v>0.14894953448411899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57.588912596934613</v>
      </c>
      <c r="C33" s="232">
        <v>57.291317933443828</v>
      </c>
      <c r="D33" s="232">
        <v>54.968346445634907</v>
      </c>
      <c r="E33" s="232">
        <v>51.0120894389215</v>
      </c>
      <c r="F33" s="232">
        <v>49.601636506346182</v>
      </c>
      <c r="G33" s="232">
        <v>49.329949257118358</v>
      </c>
      <c r="H33" s="232">
        <v>45.538652320940542</v>
      </c>
      <c r="I33" s="232">
        <v>42.52966672736197</v>
      </c>
      <c r="J33" s="232">
        <v>40.748445575362688</v>
      </c>
      <c r="K33" s="232">
        <v>48.590711404856847</v>
      </c>
      <c r="L33" s="232">
        <v>50.471712404909731</v>
      </c>
      <c r="M33" s="232">
        <v>37.116648872544431</v>
      </c>
      <c r="N33" s="232">
        <v>40.46409570342454</v>
      </c>
      <c r="O33" s="232">
        <v>39.571569269986483</v>
      </c>
      <c r="P33" s="232">
        <v>32.950165621898769</v>
      </c>
      <c r="Q33" s="232">
        <v>35.140793108731899</v>
      </c>
      <c r="R33" s="232">
        <v>37.050383620889427</v>
      </c>
      <c r="S33" s="232">
        <v>38.060722864951003</v>
      </c>
      <c r="T33" s="232">
        <v>34.406928346123571</v>
      </c>
      <c r="U33" s="232">
        <v>33.364018413181967</v>
      </c>
      <c r="V33" s="232">
        <v>30.67111449767792</v>
      </c>
      <c r="W33" s="232">
        <v>32.995930417532158</v>
      </c>
      <c r="DA33" s="71" t="s">
        <v>2623</v>
      </c>
    </row>
    <row r="34" spans="1:105" ht="12" customHeight="1" x14ac:dyDescent="0.25">
      <c r="A34" s="60" t="s">
        <v>2580</v>
      </c>
      <c r="B34" s="331">
        <v>28.684266362925278</v>
      </c>
      <c r="C34" s="331">
        <v>28.428684933864581</v>
      </c>
      <c r="D34" s="331">
        <v>30.727204317098781</v>
      </c>
      <c r="E34" s="331">
        <v>28.311706292642231</v>
      </c>
      <c r="F34" s="331">
        <v>29.830739017234801</v>
      </c>
      <c r="G34" s="331">
        <v>31.482167949962001</v>
      </c>
      <c r="H34" s="331">
        <v>32.178281159983683</v>
      </c>
      <c r="I34" s="331">
        <v>29.424092977135189</v>
      </c>
      <c r="J34" s="331">
        <v>33.656465150615347</v>
      </c>
      <c r="K34" s="331">
        <v>30.180022407010121</v>
      </c>
      <c r="L34" s="331">
        <v>28.956476921003041</v>
      </c>
      <c r="M34" s="331">
        <v>25.68162770888155</v>
      </c>
      <c r="N34" s="331">
        <v>24.452347298428592</v>
      </c>
      <c r="O34" s="331">
        <v>22.753475509890379</v>
      </c>
      <c r="P34" s="331">
        <v>26.836861844086162</v>
      </c>
      <c r="Q34" s="331">
        <v>26.724939325404769</v>
      </c>
      <c r="R34" s="331">
        <v>27.65981192742009</v>
      </c>
      <c r="S34" s="331">
        <v>30.15123420077358</v>
      </c>
      <c r="T34" s="331">
        <v>31.242320969850692</v>
      </c>
      <c r="U34" s="331">
        <v>32.24484819108627</v>
      </c>
      <c r="V34" s="331">
        <v>29.477106242412191</v>
      </c>
      <c r="W34" s="331">
        <v>30.759695248188489</v>
      </c>
      <c r="DA34" s="72" t="s">
        <v>2624</v>
      </c>
    </row>
    <row r="35" spans="1:105" ht="12" customHeight="1" x14ac:dyDescent="0.25">
      <c r="A35" s="39" t="s">
        <v>2582</v>
      </c>
      <c r="B35" s="230">
        <v>81.719092295743707</v>
      </c>
      <c r="C35" s="230">
        <v>81.823137499616493</v>
      </c>
      <c r="D35" s="230">
        <v>80.711391783887578</v>
      </c>
      <c r="E35" s="230">
        <v>75.805913936609613</v>
      </c>
      <c r="F35" s="230">
        <v>75.466686152897793</v>
      </c>
      <c r="G35" s="230">
        <v>77.7361323375019</v>
      </c>
      <c r="H35" s="230">
        <v>73.347871287145182</v>
      </c>
      <c r="I35" s="230">
        <v>65.167904125539124</v>
      </c>
      <c r="J35" s="230">
        <v>66.319585241577897</v>
      </c>
      <c r="K35" s="230">
        <v>72.697209561173281</v>
      </c>
      <c r="L35" s="230">
        <v>73.641767892650094</v>
      </c>
      <c r="M35" s="230">
        <v>55.833810259467498</v>
      </c>
      <c r="N35" s="230">
        <v>58.714427491840347</v>
      </c>
      <c r="O35" s="230">
        <v>56.438077675366571</v>
      </c>
      <c r="P35" s="230">
        <v>52.768536908513731</v>
      </c>
      <c r="Q35" s="230">
        <v>53.977745819613148</v>
      </c>
      <c r="R35" s="230">
        <v>56.332520508839067</v>
      </c>
      <c r="S35" s="230">
        <v>58.872802387873868</v>
      </c>
      <c r="T35" s="230">
        <v>55.924438685300039</v>
      </c>
      <c r="U35" s="230">
        <v>55.443795650890642</v>
      </c>
      <c r="V35" s="230">
        <v>51.581698177423043</v>
      </c>
      <c r="W35" s="230">
        <v>54.703459503554427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0.69190671496960698</v>
      </c>
      <c r="C38" s="231">
        <v>0.22884137006225749</v>
      </c>
      <c r="D38" s="231">
        <v>0.2341397704540813</v>
      </c>
      <c r="E38" s="231">
        <v>0.23051022114072189</v>
      </c>
      <c r="F38" s="231">
        <v>0.46855352994964461</v>
      </c>
      <c r="G38" s="231">
        <v>0.46721541220827689</v>
      </c>
      <c r="H38" s="231">
        <v>0.48055337766707817</v>
      </c>
      <c r="I38" s="231">
        <v>0.99476083525942838</v>
      </c>
      <c r="J38" s="231">
        <v>1.289593390456081</v>
      </c>
      <c r="K38" s="231">
        <v>0.9654823820433428</v>
      </c>
      <c r="L38" s="231">
        <v>1.194308791603319</v>
      </c>
      <c r="M38" s="231">
        <v>0.25236203463755108</v>
      </c>
      <c r="N38" s="231">
        <v>0.49254414785858358</v>
      </c>
      <c r="O38" s="231">
        <v>0.73214439212510241</v>
      </c>
      <c r="P38" s="231">
        <v>1.0420150943928901</v>
      </c>
      <c r="Q38" s="231">
        <v>0.41468551575289608</v>
      </c>
      <c r="R38" s="231">
        <v>0.38729630790989122</v>
      </c>
      <c r="S38" s="231">
        <v>0.29269109037256802</v>
      </c>
      <c r="T38" s="231">
        <v>0.56749409455636934</v>
      </c>
      <c r="U38" s="231">
        <v>0.39619407400102608</v>
      </c>
      <c r="V38" s="231">
        <v>0.38672319222175061</v>
      </c>
      <c r="W38" s="231">
        <v>0.57659909456253056</v>
      </c>
      <c r="DA38" s="73" t="s">
        <v>2628</v>
      </c>
    </row>
    <row r="39" spans="1:105" ht="12" customHeight="1" x14ac:dyDescent="0.25">
      <c r="A39" s="64" t="s">
        <v>160</v>
      </c>
      <c r="B39" s="231">
        <v>1.026410246038753</v>
      </c>
      <c r="C39" s="231">
        <v>1.22206122589091</v>
      </c>
      <c r="D39" s="231">
        <v>1.042508931984016</v>
      </c>
      <c r="E39" s="231">
        <v>0.82088580882842244</v>
      </c>
      <c r="F39" s="231">
        <v>0.8344567688281499</v>
      </c>
      <c r="G39" s="231">
        <v>1.0400318933230881</v>
      </c>
      <c r="H39" s="231">
        <v>0.85625777732702124</v>
      </c>
      <c r="I39" s="231">
        <v>0.44333817342182402</v>
      </c>
      <c r="J39" s="231">
        <v>0.46119590503726038</v>
      </c>
      <c r="K39" s="231">
        <v>0.43104127183696289</v>
      </c>
      <c r="L39" s="231">
        <v>0.63965790498656028</v>
      </c>
      <c r="M39" s="231">
        <v>0.90242836663083859</v>
      </c>
      <c r="N39" s="231">
        <v>1.5401352279213529</v>
      </c>
      <c r="O39" s="231">
        <v>0.87187516948832833</v>
      </c>
      <c r="P39" s="231">
        <v>0.93184088363635931</v>
      </c>
      <c r="Q39" s="231">
        <v>0.39924710784791378</v>
      </c>
      <c r="R39" s="231">
        <v>0.28208739628690938</v>
      </c>
      <c r="S39" s="231">
        <v>0.48782835661056773</v>
      </c>
      <c r="T39" s="231">
        <v>0.2841798868151027</v>
      </c>
      <c r="U39" s="231">
        <v>0.19815292522555189</v>
      </c>
      <c r="V39" s="231">
        <v>0.75699026253368218</v>
      </c>
      <c r="W39" s="231">
        <v>0.39368856486537418</v>
      </c>
      <c r="DA39" s="73" t="s">
        <v>2629</v>
      </c>
    </row>
    <row r="40" spans="1:105" ht="12" customHeight="1" x14ac:dyDescent="0.25">
      <c r="A40" s="64" t="s">
        <v>70</v>
      </c>
      <c r="B40" s="231">
        <v>0.1841882478061829</v>
      </c>
      <c r="C40" s="231">
        <v>0.36552046015188577</v>
      </c>
      <c r="D40" s="231">
        <v>0.1869917065540847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6.8219709417393819E-3</v>
      </c>
      <c r="R41" s="231">
        <v>4.1448641630867707E-2</v>
      </c>
      <c r="S41" s="231">
        <v>9.3026876478298718E-3</v>
      </c>
      <c r="T41" s="231">
        <v>1.545279781496597E-2</v>
      </c>
      <c r="U41" s="231">
        <v>1.793351452105911E-2</v>
      </c>
      <c r="V41" s="231">
        <v>4.3929358336868257E-2</v>
      </c>
      <c r="W41" s="231">
        <v>6.8891570191798771E-2</v>
      </c>
      <c r="DA41" s="73" t="s">
        <v>2631</v>
      </c>
    </row>
    <row r="42" spans="1:105" ht="12" customHeight="1" x14ac:dyDescent="0.25">
      <c r="A42" s="64" t="s">
        <v>162</v>
      </c>
      <c r="B42" s="231">
        <v>71.401136900856429</v>
      </c>
      <c r="C42" s="231">
        <v>70.227576076151777</v>
      </c>
      <c r="D42" s="231">
        <v>69.683911795296979</v>
      </c>
      <c r="E42" s="231">
        <v>63.198986901114331</v>
      </c>
      <c r="F42" s="231">
        <v>62.93112532825505</v>
      </c>
      <c r="G42" s="231">
        <v>62.322766691491672</v>
      </c>
      <c r="H42" s="231">
        <v>59.989016121812831</v>
      </c>
      <c r="I42" s="231">
        <v>59.010672732311207</v>
      </c>
      <c r="J42" s="231">
        <v>59.795855013617491</v>
      </c>
      <c r="K42" s="231">
        <v>64.446329571637563</v>
      </c>
      <c r="L42" s="231">
        <v>65.904428584748658</v>
      </c>
      <c r="M42" s="231">
        <v>52.669370717598781</v>
      </c>
      <c r="N42" s="231">
        <v>55.318059934802271</v>
      </c>
      <c r="O42" s="231">
        <v>53.362688240568211</v>
      </c>
      <c r="P42" s="231">
        <v>49.108012269560099</v>
      </c>
      <c r="Q42" s="231">
        <v>51.838584907057829</v>
      </c>
      <c r="R42" s="231">
        <v>54.517094922540238</v>
      </c>
      <c r="S42" s="231">
        <v>57.325268047936902</v>
      </c>
      <c r="T42" s="231">
        <v>54.209294358694059</v>
      </c>
      <c r="U42" s="231">
        <v>53.686161760139207</v>
      </c>
      <c r="V42" s="231">
        <v>48.598025512985707</v>
      </c>
      <c r="W42" s="231">
        <v>51.821935021805643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2634</v>
      </c>
    </row>
    <row r="45" spans="1:105" ht="12" customHeight="1" x14ac:dyDescent="0.25">
      <c r="A45" s="64" t="s">
        <v>79</v>
      </c>
      <c r="B45" s="231">
        <v>8.4154501860727358</v>
      </c>
      <c r="C45" s="231">
        <v>9.7791383673596677</v>
      </c>
      <c r="D45" s="231">
        <v>9.5638395795984206</v>
      </c>
      <c r="E45" s="231">
        <v>11.55553100552614</v>
      </c>
      <c r="F45" s="231">
        <v>11.23255052586496</v>
      </c>
      <c r="G45" s="231">
        <v>13.90611834047886</v>
      </c>
      <c r="H45" s="231">
        <v>12.02204401033824</v>
      </c>
      <c r="I45" s="231">
        <v>4.7191323845466577</v>
      </c>
      <c r="J45" s="231">
        <v>4.7729409324670637</v>
      </c>
      <c r="K45" s="231">
        <v>6.8543563356554156</v>
      </c>
      <c r="L45" s="231">
        <v>5.9033726113115481</v>
      </c>
      <c r="M45" s="231">
        <v>2.0096491406003278</v>
      </c>
      <c r="N45" s="231">
        <v>1.3636881812581469</v>
      </c>
      <c r="O45" s="231">
        <v>1.4713698731849241</v>
      </c>
      <c r="P45" s="231">
        <v>1.6866686609243819</v>
      </c>
      <c r="Q45" s="231">
        <v>1.3184063180127701</v>
      </c>
      <c r="R45" s="231">
        <v>1.1045932404711669</v>
      </c>
      <c r="S45" s="231">
        <v>0.75771220530600247</v>
      </c>
      <c r="T45" s="231">
        <v>0.84801754741954349</v>
      </c>
      <c r="U45" s="231">
        <v>1.1453533770037849</v>
      </c>
      <c r="V45" s="231">
        <v>1.796029851345029</v>
      </c>
      <c r="W45" s="231">
        <v>1.8423452521290891</v>
      </c>
      <c r="DA45" s="73" t="s">
        <v>2635</v>
      </c>
    </row>
    <row r="46" spans="1:105" ht="12" customHeight="1" x14ac:dyDescent="0.25">
      <c r="A46" s="39" t="s">
        <v>2594</v>
      </c>
      <c r="B46" s="230">
        <v>45.587110843271439</v>
      </c>
      <c r="C46" s="230">
        <v>45.232315551460033</v>
      </c>
      <c r="D46" s="230">
        <v>45.907024425275743</v>
      </c>
      <c r="E46" s="230">
        <v>42.2915586373284</v>
      </c>
      <c r="F46" s="230">
        <v>42.920174985157871</v>
      </c>
      <c r="G46" s="230">
        <v>44.033326651464982</v>
      </c>
      <c r="H46" s="230">
        <v>42.870483766050199</v>
      </c>
      <c r="I46" s="230">
        <v>39.765950543843033</v>
      </c>
      <c r="J46" s="230">
        <v>42.034862495356357</v>
      </c>
      <c r="K46" s="230">
        <v>42.852637523007893</v>
      </c>
      <c r="L46" s="230">
        <v>42.901196570749441</v>
      </c>
      <c r="M46" s="230">
        <v>34.720476952547457</v>
      </c>
      <c r="N46" s="230">
        <v>35.552939491346891</v>
      </c>
      <c r="O46" s="230">
        <v>33.783488515692547</v>
      </c>
      <c r="P46" s="230">
        <v>33.947129248528967</v>
      </c>
      <c r="Q46" s="230">
        <v>34.493559420178812</v>
      </c>
      <c r="R46" s="230">
        <v>35.951023049155943</v>
      </c>
      <c r="S46" s="230">
        <v>38.184452173088779</v>
      </c>
      <c r="T46" s="230">
        <v>37.2933434395771</v>
      </c>
      <c r="U46" s="230">
        <v>37.404193592783542</v>
      </c>
      <c r="V46" s="230">
        <v>34.441479530299759</v>
      </c>
      <c r="W46" s="230">
        <v>36.329018493428009</v>
      </c>
      <c r="DA46" s="92" t="s">
        <v>2636</v>
      </c>
    </row>
    <row r="47" spans="1:105" ht="12" customHeight="1" x14ac:dyDescent="0.25">
      <c r="A47" s="39" t="s">
        <v>2596</v>
      </c>
      <c r="B47" s="230">
        <v>28.55214824677337</v>
      </c>
      <c r="C47" s="230">
        <v>28.32993263403397</v>
      </c>
      <c r="D47" s="230">
        <v>28.75251672484924</v>
      </c>
      <c r="E47" s="230">
        <v>26.488075893897889</v>
      </c>
      <c r="F47" s="230">
        <v>26.881791284532721</v>
      </c>
      <c r="G47" s="230">
        <v>27.578981143894779</v>
      </c>
      <c r="H47" s="230">
        <v>26.850668648588471</v>
      </c>
      <c r="I47" s="230">
        <v>24.906235427052678</v>
      </c>
      <c r="J47" s="230">
        <v>26.327301803055441</v>
      </c>
      <c r="K47" s="230">
        <v>26.839491178299909</v>
      </c>
      <c r="L47" s="230">
        <v>26.86990471195432</v>
      </c>
      <c r="M47" s="230">
        <v>21.746151199536559</v>
      </c>
      <c r="N47" s="230">
        <v>22.267539666101229</v>
      </c>
      <c r="O47" s="230">
        <v>21.159296006046208</v>
      </c>
      <c r="P47" s="230">
        <v>21.261787573875971</v>
      </c>
      <c r="Q47" s="230">
        <v>21.604028066393589</v>
      </c>
      <c r="R47" s="230">
        <v>22.516867613122109</v>
      </c>
      <c r="S47" s="230">
        <v>23.915710361995369</v>
      </c>
      <c r="T47" s="230">
        <v>23.3575905734724</v>
      </c>
      <c r="U47" s="230">
        <v>23.427018311905069</v>
      </c>
      <c r="V47" s="230">
        <v>21.57140935665312</v>
      </c>
      <c r="W47" s="230">
        <v>22.7536139601009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0.99999999999999978</v>
      </c>
      <c r="D51" s="234">
        <f t="shared" si="3"/>
        <v>1</v>
      </c>
      <c r="E51" s="234">
        <f t="shared" si="3"/>
        <v>1</v>
      </c>
      <c r="F51" s="234">
        <f t="shared" si="3"/>
        <v>0.99999999999999989</v>
      </c>
      <c r="G51" s="234">
        <f t="shared" si="3"/>
        <v>1</v>
      </c>
      <c r="H51" s="234">
        <f t="shared" si="3"/>
        <v>1.0000000000000002</v>
      </c>
      <c r="I51" s="234">
        <f t="shared" si="3"/>
        <v>1</v>
      </c>
      <c r="J51" s="234">
        <f t="shared" si="3"/>
        <v>0.99999999999999978</v>
      </c>
      <c r="K51" s="234">
        <f t="shared" si="3"/>
        <v>0.99999999999999989</v>
      </c>
      <c r="L51" s="234">
        <f t="shared" si="3"/>
        <v>1.0000000000000002</v>
      </c>
      <c r="M51" s="234">
        <f t="shared" si="3"/>
        <v>1</v>
      </c>
      <c r="N51" s="234">
        <f t="shared" si="3"/>
        <v>0.99999999999999978</v>
      </c>
      <c r="O51" s="234">
        <f t="shared" si="3"/>
        <v>1.0000000000000002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0.99999999999999989</v>
      </c>
      <c r="U51" s="234">
        <f t="shared" si="3"/>
        <v>1.0000000000000004</v>
      </c>
      <c r="V51" s="234">
        <f t="shared" si="3"/>
        <v>0.99999999999999978</v>
      </c>
      <c r="W51" s="234">
        <f t="shared" si="3"/>
        <v>1.0000000000000002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1.8414133679930021E-2</v>
      </c>
      <c r="C52" s="235">
        <f t="shared" si="4"/>
        <v>1.8370080820856904E-2</v>
      </c>
      <c r="D52" s="235">
        <f t="shared" si="4"/>
        <v>1.8661160822028931E-2</v>
      </c>
      <c r="E52" s="235">
        <f t="shared" si="4"/>
        <v>1.8566661834416628E-2</v>
      </c>
      <c r="F52" s="235">
        <f t="shared" si="4"/>
        <v>1.8750538626745705E-2</v>
      </c>
      <c r="G52" s="235">
        <f t="shared" si="4"/>
        <v>1.8799547586282727E-2</v>
      </c>
      <c r="H52" s="235">
        <f t="shared" si="4"/>
        <v>1.906093279888818E-2</v>
      </c>
      <c r="I52" s="235">
        <f t="shared" si="4"/>
        <v>1.9233002231532265E-2</v>
      </c>
      <c r="J52" s="235">
        <f t="shared" si="4"/>
        <v>1.9590020112681291E-2</v>
      </c>
      <c r="K52" s="235">
        <f t="shared" si="4"/>
        <v>1.8951765647964133E-2</v>
      </c>
      <c r="L52" s="235">
        <f t="shared" si="4"/>
        <v>1.8794301025759089E-2</v>
      </c>
      <c r="M52" s="235">
        <f t="shared" si="4"/>
        <v>1.9323799461220422E-2</v>
      </c>
      <c r="N52" s="235">
        <f t="shared" si="4"/>
        <v>1.9029511035915846E-2</v>
      </c>
      <c r="O52" s="235">
        <f t="shared" si="4"/>
        <v>1.8919476217280465E-2</v>
      </c>
      <c r="P52" s="235">
        <f t="shared" si="4"/>
        <v>1.9637305866215669E-2</v>
      </c>
      <c r="Q52" s="235">
        <f t="shared" si="4"/>
        <v>1.9554877427607226E-2</v>
      </c>
      <c r="R52" s="235">
        <f t="shared" si="4"/>
        <v>1.9531716570802032E-2</v>
      </c>
      <c r="S52" s="235">
        <f t="shared" si="4"/>
        <v>1.9666809840630982E-2</v>
      </c>
      <c r="T52" s="235">
        <f t="shared" si="4"/>
        <v>1.9922919963462956E-2</v>
      </c>
      <c r="U52" s="235">
        <f t="shared" si="4"/>
        <v>2.003432140920702E-2</v>
      </c>
      <c r="V52" s="235">
        <f t="shared" si="4"/>
        <v>1.9975550548345329E-2</v>
      </c>
      <c r="W52" s="235">
        <f t="shared" si="4"/>
        <v>1.9925830015647222E-2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6.5027130500667357E-3</v>
      </c>
      <c r="C53" s="235">
        <f t="shared" si="5"/>
        <v>6.4871563528814723E-3</v>
      </c>
      <c r="D53" s="235">
        <f t="shared" si="5"/>
        <v>6.5899474890345608E-3</v>
      </c>
      <c r="E53" s="235">
        <f t="shared" si="5"/>
        <v>6.5565763942741061E-3</v>
      </c>
      <c r="F53" s="235">
        <f t="shared" si="5"/>
        <v>6.6215101043180348E-3</v>
      </c>
      <c r="G53" s="235">
        <f t="shared" si="5"/>
        <v>6.6388169842555344E-3</v>
      </c>
      <c r="H53" s="235">
        <f t="shared" si="5"/>
        <v>6.7311217900448235E-3</v>
      </c>
      <c r="I53" s="235">
        <f t="shared" si="5"/>
        <v>6.7918858837904741E-3</v>
      </c>
      <c r="J53" s="235">
        <f t="shared" si="5"/>
        <v>6.9179621290924916E-3</v>
      </c>
      <c r="K53" s="235">
        <f t="shared" si="5"/>
        <v>6.6925708232010135E-3</v>
      </c>
      <c r="L53" s="235">
        <f t="shared" si="5"/>
        <v>6.6369642292914335E-3</v>
      </c>
      <c r="M53" s="235">
        <f t="shared" si="5"/>
        <v>6.8239497506367656E-3</v>
      </c>
      <c r="N53" s="235">
        <f t="shared" si="5"/>
        <v>6.7200256010148162E-3</v>
      </c>
      <c r="O53" s="235">
        <f t="shared" si="5"/>
        <v>6.6811682285454373E-3</v>
      </c>
      <c r="P53" s="235">
        <f t="shared" si="5"/>
        <v>6.9346604811265792E-3</v>
      </c>
      <c r="Q53" s="235">
        <f t="shared" si="5"/>
        <v>6.90555194456697E-3</v>
      </c>
      <c r="R53" s="235">
        <f t="shared" si="5"/>
        <v>6.8973729876626875E-3</v>
      </c>
      <c r="S53" s="235">
        <f t="shared" si="5"/>
        <v>6.9450794279417843E-3</v>
      </c>
      <c r="T53" s="235">
        <f t="shared" si="5"/>
        <v>7.0355214040315334E-3</v>
      </c>
      <c r="U53" s="235">
        <f t="shared" si="5"/>
        <v>7.0748613831816669E-3</v>
      </c>
      <c r="V53" s="235">
        <f t="shared" si="5"/>
        <v>7.0541072140998216E-3</v>
      </c>
      <c r="W53" s="235">
        <f t="shared" si="5"/>
        <v>7.0365490513074743E-3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4.3043989991987108E-2</v>
      </c>
      <c r="C54" s="235">
        <f t="shared" si="6"/>
        <v>4.2941014155164083E-2</v>
      </c>
      <c r="D54" s="235">
        <f t="shared" si="6"/>
        <v>4.362142871471366E-2</v>
      </c>
      <c r="E54" s="235">
        <f t="shared" si="6"/>
        <v>4.340053244298351E-2</v>
      </c>
      <c r="F54" s="235">
        <f t="shared" si="6"/>
        <v>4.3830353956520032E-2</v>
      </c>
      <c r="G54" s="235">
        <f t="shared" si="6"/>
        <v>4.3944914934543604E-2</v>
      </c>
      <c r="H54" s="235">
        <f t="shared" si="6"/>
        <v>4.4555916389784747E-2</v>
      </c>
      <c r="I54" s="235">
        <f t="shared" si="6"/>
        <v>4.4958137589293665E-2</v>
      </c>
      <c r="J54" s="235">
        <f t="shared" si="6"/>
        <v>4.5792685354084151E-2</v>
      </c>
      <c r="K54" s="235">
        <f t="shared" si="6"/>
        <v>4.4300732527567548E-2</v>
      </c>
      <c r="L54" s="235">
        <f t="shared" si="6"/>
        <v>4.3932650827928695E-2</v>
      </c>
      <c r="M54" s="235">
        <f t="shared" si="6"/>
        <v>4.5170380810393818E-2</v>
      </c>
      <c r="N54" s="235">
        <f t="shared" si="6"/>
        <v>4.4482466393470997E-2</v>
      </c>
      <c r="O54" s="235">
        <f t="shared" si="6"/>
        <v>4.4225254313096395E-2</v>
      </c>
      <c r="P54" s="235">
        <f t="shared" si="6"/>
        <v>4.5903218248939621E-2</v>
      </c>
      <c r="Q54" s="235">
        <f t="shared" si="6"/>
        <v>4.5710537509884019E-2</v>
      </c>
      <c r="R54" s="235">
        <f t="shared" si="6"/>
        <v>4.5656397809051119E-2</v>
      </c>
      <c r="S54" s="235">
        <f t="shared" si="6"/>
        <v>4.5972185315299105E-2</v>
      </c>
      <c r="T54" s="235">
        <f t="shared" si="6"/>
        <v>4.657085597532809E-2</v>
      </c>
      <c r="U54" s="235">
        <f t="shared" si="6"/>
        <v>4.6831262617261359E-2</v>
      </c>
      <c r="V54" s="235">
        <f t="shared" si="6"/>
        <v>4.6693882689933672E-2</v>
      </c>
      <c r="W54" s="235">
        <f t="shared" si="6"/>
        <v>4.6577658372838268E-2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1.8877762757972923E-2</v>
      </c>
      <c r="C55" s="235">
        <f t="shared" si="7"/>
        <v>1.8832600740750292E-2</v>
      </c>
      <c r="D55" s="235">
        <f t="shared" si="7"/>
        <v>1.9131009522897084E-2</v>
      </c>
      <c r="E55" s="235">
        <f t="shared" si="7"/>
        <v>1.9034131249934506E-2</v>
      </c>
      <c r="F55" s="235">
        <f t="shared" si="7"/>
        <v>1.9222637672371784E-2</v>
      </c>
      <c r="G55" s="235">
        <f t="shared" si="7"/>
        <v>1.927288057422296E-2</v>
      </c>
      <c r="H55" s="235">
        <f t="shared" si="7"/>
        <v>1.9540846915609204E-2</v>
      </c>
      <c r="I55" s="235">
        <f t="shared" si="7"/>
        <v>1.9717248693928772E-2</v>
      </c>
      <c r="J55" s="235">
        <f t="shared" si="7"/>
        <v>2.0083255532905464E-2</v>
      </c>
      <c r="K55" s="235">
        <f t="shared" si="7"/>
        <v>1.9428931165896016E-2</v>
      </c>
      <c r="L55" s="235">
        <f t="shared" si="7"/>
        <v>1.9267501916362523E-2</v>
      </c>
      <c r="M55" s="235">
        <f t="shared" si="7"/>
        <v>1.9810332006504179E-2</v>
      </c>
      <c r="N55" s="235">
        <f t="shared" si="7"/>
        <v>1.9508634018866981E-2</v>
      </c>
      <c r="O55" s="235">
        <f t="shared" si="7"/>
        <v>1.9395828755398119E-2</v>
      </c>
      <c r="P55" s="235">
        <f t="shared" si="7"/>
        <v>2.0131731842058524E-2</v>
      </c>
      <c r="Q55" s="235">
        <f t="shared" si="7"/>
        <v>2.0047228029084891E-2</v>
      </c>
      <c r="R55" s="235">
        <f t="shared" si="7"/>
        <v>2.0023484030717128E-2</v>
      </c>
      <c r="S55" s="235">
        <f t="shared" si="7"/>
        <v>2.0161978664369619E-2</v>
      </c>
      <c r="T55" s="235">
        <f t="shared" si="7"/>
        <v>2.0424537100339198E-2</v>
      </c>
      <c r="U55" s="235">
        <f t="shared" si="7"/>
        <v>2.0538743399707158E-2</v>
      </c>
      <c r="V55" s="235">
        <f t="shared" si="7"/>
        <v>2.0478492812429295E-2</v>
      </c>
      <c r="W55" s="235">
        <f t="shared" si="7"/>
        <v>2.0427520421504492E-2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3.7343936442290344E-2</v>
      </c>
      <c r="C56" s="235">
        <f t="shared" si="8"/>
        <v>3.730015432112456E-2</v>
      </c>
      <c r="D56" s="235">
        <f t="shared" si="8"/>
        <v>3.718953413970004E-2</v>
      </c>
      <c r="E56" s="235">
        <f t="shared" si="8"/>
        <v>3.707463077668946E-2</v>
      </c>
      <c r="F56" s="235">
        <f t="shared" si="8"/>
        <v>3.7022033202221298E-2</v>
      </c>
      <c r="G56" s="235">
        <f t="shared" si="8"/>
        <v>3.6874850538651138E-2</v>
      </c>
      <c r="H56" s="235">
        <f t="shared" si="8"/>
        <v>3.6876102652066568E-2</v>
      </c>
      <c r="I56" s="235">
        <f t="shared" si="8"/>
        <v>3.7182268301531846E-2</v>
      </c>
      <c r="J56" s="235">
        <f t="shared" si="8"/>
        <v>3.7115869185190539E-2</v>
      </c>
      <c r="K56" s="235">
        <f t="shared" si="8"/>
        <v>3.7178582313721273E-2</v>
      </c>
      <c r="L56" s="235">
        <f t="shared" si="8"/>
        <v>3.7279347674318446E-2</v>
      </c>
      <c r="M56" s="235">
        <f t="shared" si="8"/>
        <v>3.7296823394720298E-2</v>
      </c>
      <c r="N56" s="235">
        <f t="shared" si="8"/>
        <v>3.7417880068036063E-2</v>
      </c>
      <c r="O56" s="235">
        <f t="shared" si="8"/>
        <v>3.744742606934541E-2</v>
      </c>
      <c r="P56" s="235">
        <f t="shared" si="8"/>
        <v>3.7230447664465469E-2</v>
      </c>
      <c r="Q56" s="235">
        <f t="shared" si="8"/>
        <v>3.7287897402067477E-2</v>
      </c>
      <c r="R56" s="235">
        <f t="shared" si="8"/>
        <v>3.7309476681911466E-2</v>
      </c>
      <c r="S56" s="235">
        <f t="shared" si="8"/>
        <v>3.7307255395295474E-2</v>
      </c>
      <c r="T56" s="235">
        <f t="shared" si="8"/>
        <v>3.7271248766695686E-2</v>
      </c>
      <c r="U56" s="235">
        <f t="shared" si="8"/>
        <v>3.7256170115865961E-2</v>
      </c>
      <c r="V56" s="235">
        <f t="shared" si="8"/>
        <v>3.7207625389011782E-2</v>
      </c>
      <c r="W56" s="235">
        <f t="shared" si="8"/>
        <v>3.7214792547645786E-2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0.18159651241279753</v>
      </c>
      <c r="C57" s="236">
        <f t="shared" si="9"/>
        <v>0.18132062936105589</v>
      </c>
      <c r="D57" s="236">
        <f t="shared" si="9"/>
        <v>0.1807589637329805</v>
      </c>
      <c r="E57" s="236">
        <f t="shared" si="9"/>
        <v>0.18020997069676131</v>
      </c>
      <c r="F57" s="236">
        <f t="shared" si="9"/>
        <v>0.17997037322242004</v>
      </c>
      <c r="G57" s="236">
        <f t="shared" si="9"/>
        <v>0.17925118282831723</v>
      </c>
      <c r="H57" s="236">
        <f t="shared" si="9"/>
        <v>0.17922837215557347</v>
      </c>
      <c r="I57" s="236">
        <f t="shared" si="9"/>
        <v>0.18075967510418398</v>
      </c>
      <c r="J57" s="236">
        <f t="shared" si="9"/>
        <v>0.18040015301866896</v>
      </c>
      <c r="K57" s="236">
        <f t="shared" si="9"/>
        <v>0.18076259101933501</v>
      </c>
      <c r="L57" s="236">
        <f t="shared" si="9"/>
        <v>0.18131266253294262</v>
      </c>
      <c r="M57" s="236">
        <f t="shared" si="9"/>
        <v>0.18126067218235289</v>
      </c>
      <c r="N57" s="236">
        <f t="shared" si="9"/>
        <v>0.18194188255974245</v>
      </c>
      <c r="O57" s="236">
        <f t="shared" si="9"/>
        <v>0.18210723059070563</v>
      </c>
      <c r="P57" s="236">
        <f t="shared" si="9"/>
        <v>0.18098699900360854</v>
      </c>
      <c r="Q57" s="236">
        <f t="shared" si="9"/>
        <v>0.1811884472702997</v>
      </c>
      <c r="R57" s="236">
        <f t="shared" si="9"/>
        <v>0.18128616932243383</v>
      </c>
      <c r="S57" s="236">
        <f t="shared" si="9"/>
        <v>0.18125928495911053</v>
      </c>
      <c r="T57" s="236">
        <f t="shared" si="9"/>
        <v>0.18106465051415635</v>
      </c>
      <c r="U57" s="236">
        <f t="shared" si="9"/>
        <v>0.18096121108470939</v>
      </c>
      <c r="V57" s="236">
        <f t="shared" si="9"/>
        <v>0.18075741271541776</v>
      </c>
      <c r="W57" s="236">
        <f t="shared" si="9"/>
        <v>0.18079203154010673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0.12226240929384519</v>
      </c>
      <c r="C58" s="304">
        <f t="shared" si="10"/>
        <v>0.12219572800725469</v>
      </c>
      <c r="D58" s="304">
        <f t="shared" si="10"/>
        <v>0.11679520555979721</v>
      </c>
      <c r="E58" s="304">
        <f t="shared" si="10"/>
        <v>0.1165600901199887</v>
      </c>
      <c r="F58" s="304">
        <f t="shared" si="10"/>
        <v>0.11323321817807398</v>
      </c>
      <c r="G58" s="304">
        <f t="shared" si="10"/>
        <v>0.11042052105038624</v>
      </c>
      <c r="H58" s="304">
        <f t="shared" si="10"/>
        <v>0.10596278732831027</v>
      </c>
      <c r="I58" s="304">
        <f t="shared" si="10"/>
        <v>0.10788272136549394</v>
      </c>
      <c r="J58" s="304">
        <f t="shared" si="10"/>
        <v>0.10007618312987</v>
      </c>
      <c r="K58" s="304">
        <f t="shared" si="10"/>
        <v>0.1124118715170269</v>
      </c>
      <c r="L58" s="304">
        <f t="shared" si="10"/>
        <v>0.11635148228008671</v>
      </c>
      <c r="M58" s="304">
        <f t="shared" si="10"/>
        <v>0.10806577618745261</v>
      </c>
      <c r="N58" s="304">
        <f t="shared" si="10"/>
        <v>0.11491884855373923</v>
      </c>
      <c r="O58" s="304">
        <f t="shared" si="10"/>
        <v>0.11685373654690394</v>
      </c>
      <c r="P58" s="304">
        <f t="shared" si="10"/>
        <v>0.10148793895446312</v>
      </c>
      <c r="Q58" s="304">
        <f t="shared" si="10"/>
        <v>0.10360211415757295</v>
      </c>
      <c r="R58" s="304">
        <f t="shared" si="10"/>
        <v>0.10433241801879344</v>
      </c>
      <c r="S58" s="304">
        <f t="shared" si="10"/>
        <v>0.10173425138684218</v>
      </c>
      <c r="T58" s="304">
        <f t="shared" si="10"/>
        <v>9.5594125422263254E-2</v>
      </c>
      <c r="U58" s="304">
        <f t="shared" si="10"/>
        <v>9.2517676607153682E-2</v>
      </c>
      <c r="V58" s="304">
        <f t="shared" si="10"/>
        <v>9.3208003933846192E-2</v>
      </c>
      <c r="W58" s="304">
        <f t="shared" si="10"/>
        <v>9.439552192743246E-2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5.9334103118952326E-2</v>
      </c>
      <c r="C59" s="304">
        <f t="shared" si="11"/>
        <v>5.9124901353801218E-2</v>
      </c>
      <c r="D59" s="304">
        <f t="shared" si="11"/>
        <v>6.3963758173183269E-2</v>
      </c>
      <c r="E59" s="304">
        <f t="shared" si="11"/>
        <v>6.3649880576772594E-2</v>
      </c>
      <c r="F59" s="304">
        <f t="shared" si="11"/>
        <v>6.6737155044346033E-2</v>
      </c>
      <c r="G59" s="304">
        <f t="shared" si="11"/>
        <v>6.8830661777930985E-2</v>
      </c>
      <c r="H59" s="304">
        <f t="shared" si="11"/>
        <v>7.3265584827263211E-2</v>
      </c>
      <c r="I59" s="304">
        <f t="shared" si="11"/>
        <v>7.2876953738690034E-2</v>
      </c>
      <c r="J59" s="304">
        <f t="shared" si="11"/>
        <v>8.0323969888798974E-2</v>
      </c>
      <c r="K59" s="304">
        <f t="shared" si="11"/>
        <v>6.8350719502308088E-2</v>
      </c>
      <c r="L59" s="304">
        <f t="shared" si="11"/>
        <v>6.4961180252855896E-2</v>
      </c>
      <c r="M59" s="304">
        <f t="shared" si="11"/>
        <v>7.3194895994900297E-2</v>
      </c>
      <c r="N59" s="304">
        <f t="shared" si="11"/>
        <v>6.7023034006003193E-2</v>
      </c>
      <c r="O59" s="304">
        <f t="shared" si="11"/>
        <v>6.5253494043801694E-2</v>
      </c>
      <c r="P59" s="304">
        <f t="shared" si="11"/>
        <v>7.949906004914542E-2</v>
      </c>
      <c r="Q59" s="304">
        <f t="shared" si="11"/>
        <v>7.7586333112726738E-2</v>
      </c>
      <c r="R59" s="304">
        <f t="shared" si="11"/>
        <v>7.6953751303640391E-2</v>
      </c>
      <c r="S59" s="304">
        <f t="shared" si="11"/>
        <v>7.9525033572268339E-2</v>
      </c>
      <c r="T59" s="304">
        <f t="shared" si="11"/>
        <v>8.5470525091893082E-2</v>
      </c>
      <c r="U59" s="304">
        <f t="shared" si="11"/>
        <v>8.8443534477555721E-2</v>
      </c>
      <c r="V59" s="304">
        <f t="shared" si="11"/>
        <v>8.7549408781571553E-2</v>
      </c>
      <c r="W59" s="304">
        <f t="shared" si="11"/>
        <v>8.6396509612674241E-2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7.7086291629637108E-2</v>
      </c>
      <c r="C60" s="303">
        <f t="shared" si="12"/>
        <v>7.7011305404427313E-2</v>
      </c>
      <c r="D60" s="303">
        <f t="shared" si="12"/>
        <v>7.6673352070994752E-2</v>
      </c>
      <c r="E60" s="303">
        <f t="shared" si="12"/>
        <v>7.6466076174912231E-2</v>
      </c>
      <c r="F60" s="303">
        <f t="shared" si="12"/>
        <v>7.6258609914916287E-2</v>
      </c>
      <c r="G60" s="303">
        <f t="shared" si="12"/>
        <v>7.5898589446633288E-2</v>
      </c>
      <c r="H60" s="303">
        <f t="shared" si="12"/>
        <v>7.5667342570007692E-2</v>
      </c>
      <c r="I60" s="303">
        <f t="shared" si="12"/>
        <v>7.6241716194295317E-2</v>
      </c>
      <c r="J60" s="303">
        <f t="shared" si="12"/>
        <v>7.5615055239880116E-2</v>
      </c>
      <c r="K60" s="303">
        <f t="shared" si="12"/>
        <v>7.6471028032779234E-2</v>
      </c>
      <c r="L60" s="303">
        <f t="shared" si="12"/>
        <v>7.6801654470129307E-2</v>
      </c>
      <c r="M60" s="303">
        <f t="shared" si="12"/>
        <v>7.6444502202797193E-2</v>
      </c>
      <c r="N60" s="303">
        <f t="shared" si="12"/>
        <v>7.698938271151913E-2</v>
      </c>
      <c r="O60" s="303">
        <f t="shared" si="12"/>
        <v>7.7104588328368528E-2</v>
      </c>
      <c r="P60" s="303">
        <f t="shared" si="12"/>
        <v>7.5890519806569759E-2</v>
      </c>
      <c r="Q60" s="303">
        <f t="shared" si="12"/>
        <v>7.6138604336642962E-2</v>
      </c>
      <c r="R60" s="303">
        <f t="shared" si="12"/>
        <v>7.6220089173572855E-2</v>
      </c>
      <c r="S60" s="303">
        <f t="shared" si="12"/>
        <v>7.6038295182152424E-2</v>
      </c>
      <c r="T60" s="303">
        <f t="shared" si="12"/>
        <v>7.5485836626412922E-2</v>
      </c>
      <c r="U60" s="303">
        <f t="shared" si="12"/>
        <v>7.5194659178518766E-2</v>
      </c>
      <c r="V60" s="303">
        <f t="shared" si="12"/>
        <v>7.5193612240673696E-2</v>
      </c>
      <c r="W60" s="303">
        <f t="shared" si="12"/>
        <v>7.5303763178025535E-2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5.5872057647715828E-2</v>
      </c>
      <c r="C61" s="304">
        <f t="shared" si="13"/>
        <v>5.5847823072091837E-2</v>
      </c>
      <c r="D61" s="304">
        <f t="shared" si="13"/>
        <v>5.5174527367432127E-2</v>
      </c>
      <c r="E61" s="304">
        <f t="shared" si="13"/>
        <v>5.507612021690711E-2</v>
      </c>
      <c r="F61" s="304">
        <f t="shared" si="13"/>
        <v>5.4656816388871467E-2</v>
      </c>
      <c r="G61" s="304">
        <f t="shared" si="13"/>
        <v>5.4240334533216097E-2</v>
      </c>
      <c r="H61" s="304">
        <f t="shared" si="13"/>
        <v>5.3707955539489073E-2</v>
      </c>
      <c r="I61" s="304">
        <f t="shared" si="13"/>
        <v>5.4084094412758972E-2</v>
      </c>
      <c r="J61" s="304">
        <f t="shared" si="13"/>
        <v>5.3046126524329267E-2</v>
      </c>
      <c r="K61" s="304">
        <f t="shared" si="13"/>
        <v>5.4637408389589109E-2</v>
      </c>
      <c r="L61" s="304">
        <f t="shared" si="13"/>
        <v>5.5149443922658616E-2</v>
      </c>
      <c r="M61" s="304">
        <f t="shared" si="13"/>
        <v>5.4182276332412828E-2</v>
      </c>
      <c r="N61" s="304">
        <f t="shared" si="13"/>
        <v>5.5066195517680647E-2</v>
      </c>
      <c r="O61" s="304">
        <f t="shared" si="13"/>
        <v>5.530816812934302E-2</v>
      </c>
      <c r="P61" s="304">
        <f t="shared" si="13"/>
        <v>5.3267114944764833E-2</v>
      </c>
      <c r="Q61" s="304">
        <f t="shared" si="13"/>
        <v>5.3610162192813199E-2</v>
      </c>
      <c r="R61" s="304">
        <f t="shared" si="13"/>
        <v>5.3718329785718888E-2</v>
      </c>
      <c r="S61" s="304">
        <f t="shared" si="13"/>
        <v>5.3380899896061353E-2</v>
      </c>
      <c r="T61" s="304">
        <f t="shared" si="13"/>
        <v>5.2533386456647471E-2</v>
      </c>
      <c r="U61" s="304">
        <f t="shared" si="13"/>
        <v>5.2113867574015357E-2</v>
      </c>
      <c r="V61" s="304">
        <f t="shared" si="13"/>
        <v>5.2180528344570265E-2</v>
      </c>
      <c r="W61" s="304">
        <f t="shared" si="13"/>
        <v>5.2347960446091815E-2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2.1214233981921272E-2</v>
      </c>
      <c r="C62" s="304">
        <f t="shared" si="14"/>
        <v>2.1163482332335476E-2</v>
      </c>
      <c r="D62" s="304">
        <f t="shared" si="14"/>
        <v>2.1498824703562628E-2</v>
      </c>
      <c r="E62" s="304">
        <f t="shared" si="14"/>
        <v>2.1389955958005122E-2</v>
      </c>
      <c r="F62" s="304">
        <f t="shared" si="14"/>
        <v>2.1601793526044823E-2</v>
      </c>
      <c r="G62" s="304">
        <f t="shared" si="14"/>
        <v>2.1658254913417184E-2</v>
      </c>
      <c r="H62" s="304">
        <f t="shared" si="14"/>
        <v>2.1959387030518623E-2</v>
      </c>
      <c r="I62" s="304">
        <f t="shared" si="14"/>
        <v>2.2157621781536345E-2</v>
      </c>
      <c r="J62" s="304">
        <f t="shared" si="14"/>
        <v>2.256892871555085E-2</v>
      </c>
      <c r="K62" s="304">
        <f t="shared" si="14"/>
        <v>2.1833619643190121E-2</v>
      </c>
      <c r="L62" s="304">
        <f t="shared" si="14"/>
        <v>2.1652210547470699E-2</v>
      </c>
      <c r="M62" s="304">
        <f t="shared" si="14"/>
        <v>2.2262225870384365E-2</v>
      </c>
      <c r="N62" s="304">
        <f t="shared" si="14"/>
        <v>2.1923187193838491E-2</v>
      </c>
      <c r="O62" s="304">
        <f t="shared" si="14"/>
        <v>2.1796420199025512E-2</v>
      </c>
      <c r="P62" s="304">
        <f t="shared" si="14"/>
        <v>2.2623404861804919E-2</v>
      </c>
      <c r="Q62" s="304">
        <f t="shared" si="14"/>
        <v>2.2528442143829753E-2</v>
      </c>
      <c r="R62" s="304">
        <f t="shared" si="14"/>
        <v>2.250175938785396E-2</v>
      </c>
      <c r="S62" s="304">
        <f t="shared" si="14"/>
        <v>2.2657395286091078E-2</v>
      </c>
      <c r="T62" s="304">
        <f t="shared" si="14"/>
        <v>2.2952450169765451E-2</v>
      </c>
      <c r="U62" s="304">
        <f t="shared" si="14"/>
        <v>2.3080791604503419E-2</v>
      </c>
      <c r="V62" s="304">
        <f t="shared" si="14"/>
        <v>2.3013083896103442E-2</v>
      </c>
      <c r="W62" s="304">
        <f t="shared" si="14"/>
        <v>2.2955802731933712E-2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0.22236307642383366</v>
      </c>
      <c r="C63" s="303">
        <f t="shared" si="15"/>
        <v>0.22202526044210924</v>
      </c>
      <c r="D63" s="303">
        <f t="shared" si="15"/>
        <v>0.22133750661181287</v>
      </c>
      <c r="E63" s="303">
        <f t="shared" si="15"/>
        <v>0.2206652702409321</v>
      </c>
      <c r="F63" s="303">
        <f t="shared" si="15"/>
        <v>0.22037188557847351</v>
      </c>
      <c r="G63" s="303">
        <f t="shared" si="15"/>
        <v>0.21949124427957212</v>
      </c>
      <c r="H63" s="303">
        <f t="shared" si="15"/>
        <v>0.21946331284355947</v>
      </c>
      <c r="I63" s="303">
        <f t="shared" si="15"/>
        <v>0.2213383776785926</v>
      </c>
      <c r="J63" s="303">
        <f t="shared" si="15"/>
        <v>0.22089814655347223</v>
      </c>
      <c r="K63" s="303">
        <f t="shared" si="15"/>
        <v>0.22134194818694086</v>
      </c>
      <c r="L63" s="303">
        <f t="shared" si="15"/>
        <v>0.22201550514237881</v>
      </c>
      <c r="M63" s="303">
        <f t="shared" si="15"/>
        <v>0.22195184348859537</v>
      </c>
      <c r="N63" s="303">
        <f t="shared" si="15"/>
        <v>0.22278597864458255</v>
      </c>
      <c r="O63" s="303">
        <f t="shared" si="15"/>
        <v>0.22298844562127229</v>
      </c>
      <c r="P63" s="303">
        <f t="shared" si="15"/>
        <v>0.22161673347380642</v>
      </c>
      <c r="Q63" s="303">
        <f t="shared" si="15"/>
        <v>0.22186340482077516</v>
      </c>
      <c r="R63" s="303">
        <f t="shared" si="15"/>
        <v>0.22198306447644961</v>
      </c>
      <c r="S63" s="303">
        <f t="shared" si="15"/>
        <v>0.22195014484789044</v>
      </c>
      <c r="T63" s="303">
        <f t="shared" si="15"/>
        <v>0.22171181695610981</v>
      </c>
      <c r="U63" s="303">
        <f t="shared" si="15"/>
        <v>0.22158515643025645</v>
      </c>
      <c r="V63" s="303">
        <f t="shared" si="15"/>
        <v>0.22133560740663391</v>
      </c>
      <c r="W63" s="303">
        <f t="shared" si="15"/>
        <v>0.2213779978042123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0.14970907260470837</v>
      </c>
      <c r="C64" s="304">
        <f t="shared" si="16"/>
        <v>0.14962742204969959</v>
      </c>
      <c r="D64" s="304">
        <f t="shared" si="16"/>
        <v>0.14301453742015985</v>
      </c>
      <c r="E64" s="304">
        <f t="shared" si="16"/>
        <v>0.14272664096325144</v>
      </c>
      <c r="F64" s="304">
        <f t="shared" si="16"/>
        <v>0.13865292021804976</v>
      </c>
      <c r="G64" s="304">
        <f t="shared" si="16"/>
        <v>0.1352088012861872</v>
      </c>
      <c r="H64" s="304">
        <f t="shared" si="16"/>
        <v>0.12975035183058403</v>
      </c>
      <c r="I64" s="304">
        <f t="shared" si="16"/>
        <v>0.13210129146795174</v>
      </c>
      <c r="J64" s="304">
        <f t="shared" si="16"/>
        <v>0.12254226505698367</v>
      </c>
      <c r="K64" s="304">
        <f t="shared" si="16"/>
        <v>0.13764718961268604</v>
      </c>
      <c r="L64" s="304">
        <f t="shared" si="16"/>
        <v>0.14247120279194297</v>
      </c>
      <c r="M64" s="304">
        <f t="shared" si="16"/>
        <v>0.13232544022953377</v>
      </c>
      <c r="N64" s="304">
        <f t="shared" si="16"/>
        <v>0.14071695741274193</v>
      </c>
      <c r="O64" s="304">
        <f t="shared" si="16"/>
        <v>0.14308620801661712</v>
      </c>
      <c r="P64" s="304">
        <f t="shared" si="16"/>
        <v>0.1242709456585263</v>
      </c>
      <c r="Q64" s="304">
        <f t="shared" si="16"/>
        <v>0.1268597316215179</v>
      </c>
      <c r="R64" s="304">
        <f t="shared" si="16"/>
        <v>0.12775398124750217</v>
      </c>
      <c r="S64" s="304">
        <f t="shared" si="16"/>
        <v>0.12457255271858224</v>
      </c>
      <c r="T64" s="304">
        <f t="shared" si="16"/>
        <v>0.11705403112930192</v>
      </c>
      <c r="U64" s="304">
        <f t="shared" si="16"/>
        <v>0.11328695094753509</v>
      </c>
      <c r="V64" s="304">
        <f t="shared" si="16"/>
        <v>0.11413224971491367</v>
      </c>
      <c r="W64" s="304">
        <f t="shared" si="16"/>
        <v>0.11558635338052956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7.2654003819125318E-2</v>
      </c>
      <c r="C65" s="304">
        <f t="shared" si="17"/>
        <v>7.2397838392409666E-2</v>
      </c>
      <c r="D65" s="304">
        <f t="shared" si="17"/>
        <v>7.8322969191653019E-2</v>
      </c>
      <c r="E65" s="304">
        <f t="shared" si="17"/>
        <v>7.7938629277680693E-2</v>
      </c>
      <c r="F65" s="304">
        <f t="shared" si="17"/>
        <v>8.1718965360423723E-2</v>
      </c>
      <c r="G65" s="304">
        <f t="shared" si="17"/>
        <v>8.4282442993384901E-2</v>
      </c>
      <c r="H65" s="304">
        <f t="shared" si="17"/>
        <v>8.9712961012975406E-2</v>
      </c>
      <c r="I65" s="304">
        <f t="shared" si="17"/>
        <v>8.9237086210640859E-2</v>
      </c>
      <c r="J65" s="304">
        <f t="shared" si="17"/>
        <v>9.8355881496488565E-2</v>
      </c>
      <c r="K65" s="304">
        <f t="shared" si="17"/>
        <v>8.3694758574254818E-2</v>
      </c>
      <c r="L65" s="304">
        <f t="shared" si="17"/>
        <v>7.9544302350435817E-2</v>
      </c>
      <c r="M65" s="304">
        <f t="shared" si="17"/>
        <v>8.9626403259061585E-2</v>
      </c>
      <c r="N65" s="304">
        <f t="shared" si="17"/>
        <v>8.2069021231840608E-2</v>
      </c>
      <c r="O65" s="304">
        <f t="shared" si="17"/>
        <v>7.9902237604655174E-2</v>
      </c>
      <c r="P65" s="304">
        <f t="shared" si="17"/>
        <v>9.7345787815280152E-2</v>
      </c>
      <c r="Q65" s="304">
        <f t="shared" si="17"/>
        <v>9.5003673199257274E-2</v>
      </c>
      <c r="R65" s="304">
        <f t="shared" si="17"/>
        <v>9.4229083228947436E-2</v>
      </c>
      <c r="S65" s="304">
        <f t="shared" si="17"/>
        <v>9.7377592129308202E-2</v>
      </c>
      <c r="T65" s="304">
        <f t="shared" si="17"/>
        <v>0.10465778582680788</v>
      </c>
      <c r="U65" s="304">
        <f t="shared" si="17"/>
        <v>0.10829820548272132</v>
      </c>
      <c r="V65" s="304">
        <f t="shared" si="17"/>
        <v>0.10720335769172025</v>
      </c>
      <c r="W65" s="304">
        <f t="shared" si="17"/>
        <v>0.10579164442368275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0.20698522209458831</v>
      </c>
      <c r="C66" s="303">
        <f t="shared" si="18"/>
        <v>0.20837468561201819</v>
      </c>
      <c r="D66" s="303">
        <f t="shared" si="18"/>
        <v>0.20573156564676809</v>
      </c>
      <c r="E66" s="303">
        <f t="shared" si="18"/>
        <v>0.20868431461853063</v>
      </c>
      <c r="F66" s="303">
        <f t="shared" si="18"/>
        <v>0.2067350563467967</v>
      </c>
      <c r="G66" s="303">
        <f t="shared" si="18"/>
        <v>0.20811118067457091</v>
      </c>
      <c r="H66" s="303">
        <f t="shared" si="18"/>
        <v>0.20449366715558062</v>
      </c>
      <c r="I66" s="303">
        <f t="shared" si="18"/>
        <v>0.19764054861900165</v>
      </c>
      <c r="J66" s="303">
        <f t="shared" si="18"/>
        <v>0.19380886369754868</v>
      </c>
      <c r="K66" s="303">
        <f t="shared" si="18"/>
        <v>0.20160274638600492</v>
      </c>
      <c r="L66" s="303">
        <f t="shared" si="18"/>
        <v>0.2022961241747176</v>
      </c>
      <c r="M66" s="303">
        <f t="shared" si="18"/>
        <v>0.1948546116519847</v>
      </c>
      <c r="N66" s="303">
        <f t="shared" si="18"/>
        <v>0.19706229171515474</v>
      </c>
      <c r="O66" s="303">
        <f t="shared" si="18"/>
        <v>0.1981907638860245</v>
      </c>
      <c r="P66" s="303">
        <f t="shared" si="18"/>
        <v>0.1914081768226904</v>
      </c>
      <c r="Q66" s="303">
        <f t="shared" si="18"/>
        <v>0.19188384532661362</v>
      </c>
      <c r="R66" s="303">
        <f t="shared" si="18"/>
        <v>0.19190881620787983</v>
      </c>
      <c r="S66" s="303">
        <f t="shared" si="18"/>
        <v>0.19013787960589212</v>
      </c>
      <c r="T66" s="303">
        <f t="shared" si="18"/>
        <v>0.18733972844267055</v>
      </c>
      <c r="U66" s="303">
        <f t="shared" si="18"/>
        <v>0.18621466407778073</v>
      </c>
      <c r="V66" s="303">
        <f t="shared" si="18"/>
        <v>0.18759410081116987</v>
      </c>
      <c r="W66" s="303">
        <f t="shared" si="18"/>
        <v>0.18814129625962983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0.11546699794946957</v>
      </c>
      <c r="C67" s="303">
        <f t="shared" si="19"/>
        <v>0.11519076169113243</v>
      </c>
      <c r="D67" s="303">
        <f t="shared" si="19"/>
        <v>0.11701599737599636</v>
      </c>
      <c r="E67" s="303">
        <f t="shared" si="19"/>
        <v>0.11642343545597779</v>
      </c>
      <c r="F67" s="303">
        <f t="shared" si="19"/>
        <v>0.11757644659252438</v>
      </c>
      <c r="G67" s="303">
        <f t="shared" si="19"/>
        <v>0.11788376039445125</v>
      </c>
      <c r="H67" s="303">
        <f t="shared" si="19"/>
        <v>0.11952279301648712</v>
      </c>
      <c r="I67" s="303">
        <f t="shared" si="19"/>
        <v>0.12060176535217375</v>
      </c>
      <c r="J67" s="303">
        <f t="shared" si="19"/>
        <v>0.1228404687127065</v>
      </c>
      <c r="K67" s="303">
        <f t="shared" si="19"/>
        <v>0.11883825344427604</v>
      </c>
      <c r="L67" s="303">
        <f t="shared" si="19"/>
        <v>0.11785086150255894</v>
      </c>
      <c r="M67" s="303">
        <f t="shared" si="19"/>
        <v>0.12117111516338136</v>
      </c>
      <c r="N67" s="303">
        <f t="shared" si="19"/>
        <v>0.1193257608506649</v>
      </c>
      <c r="O67" s="303">
        <f t="shared" si="19"/>
        <v>0.11863578051281232</v>
      </c>
      <c r="P67" s="303">
        <f t="shared" si="19"/>
        <v>0.12313697704165077</v>
      </c>
      <c r="Q67" s="303">
        <f t="shared" si="19"/>
        <v>0.12262010426787741</v>
      </c>
      <c r="R67" s="303">
        <f t="shared" si="19"/>
        <v>0.12247487264027457</v>
      </c>
      <c r="S67" s="303">
        <f t="shared" si="19"/>
        <v>0.12332198359219126</v>
      </c>
      <c r="T67" s="303">
        <f t="shared" si="19"/>
        <v>0.12492793842785693</v>
      </c>
      <c r="U67" s="303">
        <f t="shared" si="19"/>
        <v>0.12562648828802864</v>
      </c>
      <c r="V67" s="303">
        <f t="shared" si="19"/>
        <v>0.12525796186215599</v>
      </c>
      <c r="W67" s="303">
        <f t="shared" si="19"/>
        <v>0.12494618609540586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7.2319363567426811E-2</v>
      </c>
      <c r="C68" s="237">
        <f t="shared" si="20"/>
        <v>7.2146351098479347E-2</v>
      </c>
      <c r="D68" s="237">
        <f t="shared" si="20"/>
        <v>7.3289533873073298E-2</v>
      </c>
      <c r="E68" s="237">
        <f t="shared" si="20"/>
        <v>7.2918400114587764E-2</v>
      </c>
      <c r="F68" s="237">
        <f t="shared" si="20"/>
        <v>7.3640554782692089E-2</v>
      </c>
      <c r="G68" s="237">
        <f t="shared" si="20"/>
        <v>7.383303175849916E-2</v>
      </c>
      <c r="H68" s="237">
        <f t="shared" si="20"/>
        <v>7.4859591712398352E-2</v>
      </c>
      <c r="I68" s="237">
        <f t="shared" si="20"/>
        <v>7.5535374351675663E-2</v>
      </c>
      <c r="J68" s="237">
        <f t="shared" si="20"/>
        <v>7.6937520463769421E-2</v>
      </c>
      <c r="K68" s="237">
        <f t="shared" si="20"/>
        <v>7.4430850452313901E-2</v>
      </c>
      <c r="L68" s="237">
        <f t="shared" si="20"/>
        <v>7.3812426503612708E-2</v>
      </c>
      <c r="M68" s="237">
        <f t="shared" si="20"/>
        <v>7.589196988741298E-2</v>
      </c>
      <c r="N68" s="237">
        <f t="shared" si="20"/>
        <v>7.4736186401031357E-2</v>
      </c>
      <c r="O68" s="237">
        <f t="shared" si="20"/>
        <v>7.4304037477151141E-2</v>
      </c>
      <c r="P68" s="237">
        <f t="shared" si="20"/>
        <v>7.712322974886815E-2</v>
      </c>
      <c r="Q68" s="237">
        <f t="shared" si="20"/>
        <v>7.6799501664580577E-2</v>
      </c>
      <c r="R68" s="237">
        <f t="shared" si="20"/>
        <v>7.6708540099244826E-2</v>
      </c>
      <c r="S68" s="237">
        <f t="shared" si="20"/>
        <v>7.7239103169226303E-2</v>
      </c>
      <c r="T68" s="237">
        <f t="shared" si="20"/>
        <v>7.8244945822935882E-2</v>
      </c>
      <c r="U68" s="237">
        <f t="shared" si="20"/>
        <v>7.868246201548329E-2</v>
      </c>
      <c r="V68" s="237">
        <f t="shared" si="20"/>
        <v>7.8451646310128617E-2</v>
      </c>
      <c r="W68" s="237">
        <f t="shared" si="20"/>
        <v>7.8256374713676677E-2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0.55349299311725941</v>
      </c>
      <c r="C72" s="324">
        <f>IF(C$5=0,0,C$5/MAE_fec!C$5)</f>
        <v>0.55364815049967786</v>
      </c>
      <c r="D72" s="324">
        <f>IF(D$5=0,0,D$5/MAE_fec!D$5)</f>
        <v>0.55514032708345784</v>
      </c>
      <c r="E72" s="324">
        <f>IF(E$5=0,0,E$5/MAE_fec!E$5)</f>
        <v>0.55589113263517964</v>
      </c>
      <c r="F72" s="324">
        <f>IF(F$5=0,0,F$5/MAE_fec!F$5)</f>
        <v>0.55663985235359392</v>
      </c>
      <c r="G72" s="324">
        <f>IF(G$5=0,0,G$5/MAE_fec!G$5)</f>
        <v>0.55778673690101255</v>
      </c>
      <c r="H72" s="324">
        <f>IF(H$5=0,0,H$5/MAE_fec!H$5)</f>
        <v>0.55871938260030019</v>
      </c>
      <c r="I72" s="324">
        <f>IF(I$5=0,0,I$5/MAE_fec!I$5)</f>
        <v>0.55687459734590428</v>
      </c>
      <c r="J72" s="324">
        <f>IF(J$5=0,0,J$5/MAE_fec!J$5)</f>
        <v>0.55887282665968263</v>
      </c>
      <c r="K72" s="324">
        <f>IF(K$5=0,0,K$5/MAE_fec!K$5)</f>
        <v>0.55606438366791267</v>
      </c>
      <c r="L72" s="324">
        <f>IF(L$5=0,0,L$5/MAE_fec!L$5)</f>
        <v>0.5547690888275133</v>
      </c>
      <c r="M72" s="324">
        <f>IF(M$5=0,0,M$5/MAE_fec!M$5)</f>
        <v>0.55620849146289508</v>
      </c>
      <c r="N72" s="324">
        <f>IF(N$5=0,0,N$5/MAE_fec!N$5)</f>
        <v>0.55402742876401845</v>
      </c>
      <c r="O72" s="324">
        <f>IF(O$5=0,0,O$5/MAE_fec!O$5)</f>
        <v>0.55375536931381586</v>
      </c>
      <c r="P72" s="324">
        <f>IF(P$5=0,0,P$5/MAE_fec!P$5)</f>
        <v>0.55774342191227411</v>
      </c>
      <c r="Q72" s="324">
        <f>IF(Q$5=0,0,Q$5/MAE_fec!Q$5)</f>
        <v>0.5573628199345636</v>
      </c>
      <c r="R72" s="324">
        <f>IF(R$5=0,0,R$5/MAE_fec!R$5)</f>
        <v>0.55715245386474543</v>
      </c>
      <c r="S72" s="324">
        <f>IF(S$5=0,0,S$5/MAE_fec!S$5)</f>
        <v>0.55770025436197956</v>
      </c>
      <c r="T72" s="324">
        <f>IF(T$5=0,0,T$5/MAE_fec!T$5)</f>
        <v>0.55938009911777531</v>
      </c>
      <c r="U72" s="324">
        <f>IF(U$5=0,0,U$5/MAE_fec!U$5)</f>
        <v>0.56031975933424527</v>
      </c>
      <c r="V72" s="324">
        <f>IF(V$5=0,0,V$5/MAE_fec!V$5)</f>
        <v>0.56011969063173805</v>
      </c>
      <c r="W72" s="324">
        <f>IF(W$5=0,0,W$5/MAE_fec!W$5)</f>
        <v>0.55989749795551946</v>
      </c>
      <c r="DA72" s="95"/>
    </row>
    <row r="73" spans="1:105" ht="12" customHeight="1" x14ac:dyDescent="0.25">
      <c r="A73" s="202" t="s">
        <v>92</v>
      </c>
      <c r="B73" s="337">
        <f>IF(B$6=0,0,B$6/MAE_fec!B$6)</f>
        <v>0.48751131323585362</v>
      </c>
      <c r="C73" s="337">
        <f>IF(C$6=0,0,C$6/MAE_fec!C$6)</f>
        <v>0.48751131323585362</v>
      </c>
      <c r="D73" s="337">
        <f>IF(D$6=0,0,D$6/MAE_fec!D$6)</f>
        <v>0.48751131323585339</v>
      </c>
      <c r="E73" s="337">
        <f>IF(E$6=0,0,E$6/MAE_fec!E$6)</f>
        <v>0.48751131323585367</v>
      </c>
      <c r="F73" s="337">
        <f>IF(F$6=0,0,F$6/MAE_fec!F$6)</f>
        <v>0.48751131323585362</v>
      </c>
      <c r="G73" s="337">
        <f>IF(G$6=0,0,G$6/MAE_fec!G$6)</f>
        <v>0.48751131323585339</v>
      </c>
      <c r="H73" s="337">
        <f>IF(H$6=0,0,H$6/MAE_fec!H$6)</f>
        <v>0.48751131323585339</v>
      </c>
      <c r="I73" s="337">
        <f>IF(I$6=0,0,I$6/MAE_fec!I$6)</f>
        <v>0.48751131323585367</v>
      </c>
      <c r="J73" s="337">
        <f>IF(J$6=0,0,J$6/MAE_fec!J$6)</f>
        <v>0.48751131323585339</v>
      </c>
      <c r="K73" s="337">
        <f>IF(K$6=0,0,K$6/MAE_fec!K$6)</f>
        <v>0.48751131323585345</v>
      </c>
      <c r="L73" s="337">
        <f>IF(L$6=0,0,L$6/MAE_fec!L$6)</f>
        <v>0.48751131323585362</v>
      </c>
      <c r="M73" s="337">
        <f>IF(M$6=0,0,M$6/MAE_fec!M$6)</f>
        <v>0.48751131323585345</v>
      </c>
      <c r="N73" s="337">
        <f>IF(N$6=0,0,N$6/MAE_fec!N$6)</f>
        <v>0.48751131323585367</v>
      </c>
      <c r="O73" s="337">
        <f>IF(O$6=0,0,O$6/MAE_fec!O$6)</f>
        <v>0.48751131323585362</v>
      </c>
      <c r="P73" s="337">
        <f>IF(P$6=0,0,P$6/MAE_fec!P$6)</f>
        <v>0.48751131323585356</v>
      </c>
      <c r="Q73" s="337">
        <f>IF(Q$6=0,0,Q$6/MAE_fec!Q$6)</f>
        <v>0.48751131323585356</v>
      </c>
      <c r="R73" s="337">
        <f>IF(R$6=0,0,R$6/MAE_fec!R$6)</f>
        <v>0.48751131323585362</v>
      </c>
      <c r="S73" s="337">
        <f>IF(S$6=0,0,S$6/MAE_fec!S$6)</f>
        <v>0.48751131323585367</v>
      </c>
      <c r="T73" s="337">
        <f>IF(T$6=0,0,T$6/MAE_fec!T$6)</f>
        <v>0.48751131323585339</v>
      </c>
      <c r="U73" s="337">
        <f>IF(U$6=0,0,U$6/MAE_fec!U$6)</f>
        <v>0.48751131323585373</v>
      </c>
      <c r="V73" s="337">
        <f>IF(V$6=0,0,V$6/MAE_fec!V$6)</f>
        <v>0.48751131323585356</v>
      </c>
      <c r="W73" s="337">
        <f>IF(W$6=0,0,W$6/MAE_fec!W$6)</f>
        <v>0.48751131323585334</v>
      </c>
      <c r="DA73" s="174"/>
    </row>
    <row r="74" spans="1:105" ht="12" customHeight="1" x14ac:dyDescent="0.25">
      <c r="A74" s="202" t="s">
        <v>93</v>
      </c>
      <c r="B74" s="337">
        <f>IF(B$7=0,0,B$7/MAE_fec!B$7)</f>
        <v>0.12658699441133359</v>
      </c>
      <c r="C74" s="337">
        <f>IF(C$7=0,0,C$7/MAE_fec!C$7)</f>
        <v>0.12658699441133345</v>
      </c>
      <c r="D74" s="337">
        <f>IF(D$7=0,0,D$7/MAE_fec!D$7)</f>
        <v>0.12658699441133348</v>
      </c>
      <c r="E74" s="337">
        <f>IF(E$7=0,0,E$7/MAE_fec!E$7)</f>
        <v>0.12658699441133348</v>
      </c>
      <c r="F74" s="337">
        <f>IF(F$7=0,0,F$7/MAE_fec!F$7)</f>
        <v>0.12658699441133353</v>
      </c>
      <c r="G74" s="337">
        <f>IF(G$7=0,0,G$7/MAE_fec!G$7)</f>
        <v>0.12658699441133348</v>
      </c>
      <c r="H74" s="337">
        <f>IF(H$7=0,0,H$7/MAE_fec!H$7)</f>
        <v>0.12658699441133356</v>
      </c>
      <c r="I74" s="337">
        <f>IF(I$7=0,0,I$7/MAE_fec!I$7)</f>
        <v>0.12658699441133353</v>
      </c>
      <c r="J74" s="337">
        <f>IF(J$7=0,0,J$7/MAE_fec!J$7)</f>
        <v>0.12658699441133356</v>
      </c>
      <c r="K74" s="337">
        <f>IF(K$7=0,0,K$7/MAE_fec!K$7)</f>
        <v>0.1265869944113335</v>
      </c>
      <c r="L74" s="337">
        <f>IF(L$7=0,0,L$7/MAE_fec!L$7)</f>
        <v>0.1265869944113335</v>
      </c>
      <c r="M74" s="337">
        <f>IF(M$7=0,0,M$7/MAE_fec!M$7)</f>
        <v>0.12658699441133345</v>
      </c>
      <c r="N74" s="337">
        <f>IF(N$7=0,0,N$7/MAE_fec!N$7)</f>
        <v>0.12658699441133348</v>
      </c>
      <c r="O74" s="337">
        <f>IF(O$7=0,0,O$7/MAE_fec!O$7)</f>
        <v>0.1265869944113335</v>
      </c>
      <c r="P74" s="337">
        <f>IF(P$7=0,0,P$7/MAE_fec!P$7)</f>
        <v>0.12658699441133353</v>
      </c>
      <c r="Q74" s="337">
        <f>IF(Q$7=0,0,Q$7/MAE_fec!Q$7)</f>
        <v>0.12658699441133348</v>
      </c>
      <c r="R74" s="337">
        <f>IF(R$7=0,0,R$7/MAE_fec!R$7)</f>
        <v>0.12658699441133356</v>
      </c>
      <c r="S74" s="337">
        <f>IF(S$7=0,0,S$7/MAE_fec!S$7)</f>
        <v>0.12658699441133356</v>
      </c>
      <c r="T74" s="337">
        <f>IF(T$7=0,0,T$7/MAE_fec!T$7)</f>
        <v>0.12658699441133353</v>
      </c>
      <c r="U74" s="337">
        <f>IF(U$7=0,0,U$7/MAE_fec!U$7)</f>
        <v>0.12658699441133353</v>
      </c>
      <c r="V74" s="337">
        <f>IF(V$7=0,0,V$7/MAE_fec!V$7)</f>
        <v>0.12658699441133356</v>
      </c>
      <c r="W74" s="337">
        <f>IF(W$7=0,0,W$7/MAE_fec!W$7)</f>
        <v>0.1265869944113335</v>
      </c>
      <c r="DA74" s="174"/>
    </row>
    <row r="75" spans="1:105" ht="12" customHeight="1" x14ac:dyDescent="0.25">
      <c r="A75" s="202" t="s">
        <v>94</v>
      </c>
      <c r="B75" s="337">
        <f>IF(B$8=0,0,B$8/MAE_fec!B$8)</f>
        <v>0.67832316213015309</v>
      </c>
      <c r="C75" s="337">
        <f>IF(C$8=0,0,C$8/MAE_fec!C$8)</f>
        <v>0.6783231621301532</v>
      </c>
      <c r="D75" s="337">
        <f>IF(D$8=0,0,D$8/MAE_fec!D$8)</f>
        <v>0.67832316213015298</v>
      </c>
      <c r="E75" s="337">
        <f>IF(E$8=0,0,E$8/MAE_fec!E$8)</f>
        <v>0.67832316213015309</v>
      </c>
      <c r="F75" s="337">
        <f>IF(F$8=0,0,F$8/MAE_fec!F$8)</f>
        <v>0.67832316213015287</v>
      </c>
      <c r="G75" s="337">
        <f>IF(G$8=0,0,G$8/MAE_fec!G$8)</f>
        <v>0.67832316213015276</v>
      </c>
      <c r="H75" s="337">
        <f>IF(H$8=0,0,H$8/MAE_fec!H$8)</f>
        <v>0.67832316213015265</v>
      </c>
      <c r="I75" s="337">
        <f>IF(I$8=0,0,I$8/MAE_fec!I$8)</f>
        <v>0.67832316213015298</v>
      </c>
      <c r="J75" s="337">
        <f>IF(J$8=0,0,J$8/MAE_fec!J$8)</f>
        <v>0.67832316213015287</v>
      </c>
      <c r="K75" s="337">
        <f>IF(K$8=0,0,K$8/MAE_fec!K$8)</f>
        <v>0.67832316213015298</v>
      </c>
      <c r="L75" s="337">
        <f>IF(L$8=0,0,L$8/MAE_fec!L$8)</f>
        <v>0.67832316213015309</v>
      </c>
      <c r="M75" s="337">
        <f>IF(M$8=0,0,M$8/MAE_fec!M$8)</f>
        <v>0.67832316213015276</v>
      </c>
      <c r="N75" s="337">
        <f>IF(N$8=0,0,N$8/MAE_fec!N$8)</f>
        <v>0.67832316213015265</v>
      </c>
      <c r="O75" s="337">
        <f>IF(O$8=0,0,O$8/MAE_fec!O$8)</f>
        <v>0.67832316213015298</v>
      </c>
      <c r="P75" s="337">
        <f>IF(P$8=0,0,P$8/MAE_fec!P$8)</f>
        <v>0.6783231621301532</v>
      </c>
      <c r="Q75" s="337">
        <f>IF(Q$8=0,0,Q$8/MAE_fec!Q$8)</f>
        <v>0.67832316213015276</v>
      </c>
      <c r="R75" s="337">
        <f>IF(R$8=0,0,R$8/MAE_fec!R$8)</f>
        <v>0.67832316213015298</v>
      </c>
      <c r="S75" s="337">
        <f>IF(S$8=0,0,S$8/MAE_fec!S$8)</f>
        <v>0.67832316213015287</v>
      </c>
      <c r="T75" s="337">
        <f>IF(T$8=0,0,T$8/MAE_fec!T$8)</f>
        <v>0.67832316213015265</v>
      </c>
      <c r="U75" s="337">
        <f>IF(U$8=0,0,U$8/MAE_fec!U$8)</f>
        <v>0.67832316213015298</v>
      </c>
      <c r="V75" s="337">
        <f>IF(V$8=0,0,V$8/MAE_fec!V$8)</f>
        <v>0.67832316213015298</v>
      </c>
      <c r="W75" s="337">
        <f>IF(W$8=0,0,W$8/MAE_fec!W$8)</f>
        <v>0.67832316213015309</v>
      </c>
      <c r="DA75" s="174"/>
    </row>
    <row r="76" spans="1:105" ht="12" customHeight="1" x14ac:dyDescent="0.25">
      <c r="A76" s="202" t="s">
        <v>95</v>
      </c>
      <c r="B76" s="337">
        <f>IF(B$9=0,0,B$9/MAE_fec!B$9)</f>
        <v>0.4805632891028116</v>
      </c>
      <c r="C76" s="337">
        <f>IF(C$9=0,0,C$9/MAE_fec!C$9)</f>
        <v>0.48056328910281143</v>
      </c>
      <c r="D76" s="337">
        <f>IF(D$9=0,0,D$9/MAE_fec!D$9)</f>
        <v>0.48056328910281143</v>
      </c>
      <c r="E76" s="337">
        <f>IF(E$9=0,0,E$9/MAE_fec!E$9)</f>
        <v>0.48056328910281165</v>
      </c>
      <c r="F76" s="337">
        <f>IF(F$9=0,0,F$9/MAE_fec!F$9)</f>
        <v>0.48056328910281149</v>
      </c>
      <c r="G76" s="337">
        <f>IF(G$9=0,0,G$9/MAE_fec!G$9)</f>
        <v>0.4805632891028116</v>
      </c>
      <c r="H76" s="337">
        <f>IF(H$9=0,0,H$9/MAE_fec!H$9)</f>
        <v>0.48056328910281149</v>
      </c>
      <c r="I76" s="337">
        <f>IF(I$9=0,0,I$9/MAE_fec!I$9)</f>
        <v>0.48056328910281138</v>
      </c>
      <c r="J76" s="337">
        <f>IF(J$9=0,0,J$9/MAE_fec!J$9)</f>
        <v>0.48056328910281165</v>
      </c>
      <c r="K76" s="337">
        <f>IF(K$9=0,0,K$9/MAE_fec!K$9)</f>
        <v>0.48056328910281143</v>
      </c>
      <c r="L76" s="337">
        <f>IF(L$9=0,0,L$9/MAE_fec!L$9)</f>
        <v>0.4805632891028116</v>
      </c>
      <c r="M76" s="337">
        <f>IF(M$9=0,0,M$9/MAE_fec!M$9)</f>
        <v>0.48056328910281138</v>
      </c>
      <c r="N76" s="337">
        <f>IF(N$9=0,0,N$9/MAE_fec!N$9)</f>
        <v>0.48056328910281143</v>
      </c>
      <c r="O76" s="337">
        <f>IF(O$9=0,0,O$9/MAE_fec!O$9)</f>
        <v>0.48056328910281165</v>
      </c>
      <c r="P76" s="337">
        <f>IF(P$9=0,0,P$9/MAE_fec!P$9)</f>
        <v>0.48056328910281138</v>
      </c>
      <c r="Q76" s="337">
        <f>IF(Q$9=0,0,Q$9/MAE_fec!Q$9)</f>
        <v>0.4805632891028116</v>
      </c>
      <c r="R76" s="337">
        <f>IF(R$9=0,0,R$9/MAE_fec!R$9)</f>
        <v>0.4805632891028116</v>
      </c>
      <c r="S76" s="337">
        <f>IF(S$9=0,0,S$9/MAE_fec!S$9)</f>
        <v>0.48056328910281154</v>
      </c>
      <c r="T76" s="337">
        <f>IF(T$9=0,0,T$9/MAE_fec!T$9)</f>
        <v>0.48056328910281143</v>
      </c>
      <c r="U76" s="337">
        <f>IF(U$9=0,0,U$9/MAE_fec!U$9)</f>
        <v>0.48056328910281149</v>
      </c>
      <c r="V76" s="337">
        <f>IF(V$9=0,0,V$9/MAE_fec!V$9)</f>
        <v>0.48056328910281143</v>
      </c>
      <c r="W76" s="337">
        <f>IF(W$9=0,0,W$9/MAE_fec!W$9)</f>
        <v>0.48056328910281154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0.7367013912391257</v>
      </c>
      <c r="C77" s="337">
        <f>IF(C$10=0,0,C$10/MAE_fec!C$10)</f>
        <v>0.73631040783993773</v>
      </c>
      <c r="D77" s="337">
        <f>IF(D$10=0,0,D$10/MAE_fec!D$10)</f>
        <v>0.74074520450627601</v>
      </c>
      <c r="E77" s="337">
        <f>IF(E$10=0,0,E$10/MAE_fec!E$10)</f>
        <v>0.74065525905954155</v>
      </c>
      <c r="F77" s="337">
        <f>IF(F$10=0,0,F$10/MAE_fec!F$10)</f>
        <v>0.74358445189501521</v>
      </c>
      <c r="G77" s="337">
        <f>IF(G$10=0,0,G$10/MAE_fec!G$10)</f>
        <v>0.74552737013476633</v>
      </c>
      <c r="H77" s="337">
        <f>IF(H$10=0,0,H$10/MAE_fec!H$10)</f>
        <v>0.74967495470988321</v>
      </c>
      <c r="I77" s="337">
        <f>IF(I$10=0,0,I$10/MAE_fec!I$10)</f>
        <v>0.74943158540725141</v>
      </c>
      <c r="J77" s="337">
        <f>IF(J$10=0,0,J$10/MAE_fec!J$10)</f>
        <v>0.75648773454890117</v>
      </c>
      <c r="K77" s="337">
        <f>IF(K$10=0,0,K$10/MAE_fec!K$10)</f>
        <v>0.74536407847267216</v>
      </c>
      <c r="L77" s="337">
        <f>IF(L$10=0,0,L$10/MAE_fec!L$10)</f>
        <v>0.74214886563249671</v>
      </c>
      <c r="M77" s="337">
        <f>IF(M$10=0,0,M$10/MAE_fec!M$10)</f>
        <v>0.7486065894548859</v>
      </c>
      <c r="N77" s="337">
        <f>IF(N$10=0,0,N$10/MAE_fec!N$10)</f>
        <v>0.74251610262813339</v>
      </c>
      <c r="O77" s="337">
        <f>IF(O$10=0,0,O$10/MAE_fec!O$10)</f>
        <v>0.74165667452232487</v>
      </c>
      <c r="P77" s="337">
        <f>IF(P$10=0,0,P$10/MAE_fec!P$10)</f>
        <v>0.75495958509565164</v>
      </c>
      <c r="Q77" s="337">
        <f>IF(Q$10=0,0,Q$10/MAE_fec!Q$10)</f>
        <v>0.75315453761915363</v>
      </c>
      <c r="R77" s="337">
        <f>IF(R$10=0,0,R$10/MAE_fec!R$10)</f>
        <v>0.75263330426347164</v>
      </c>
      <c r="S77" s="337">
        <f>IF(S$10=0,0,S$10/MAE_fec!S$10)</f>
        <v>0.75472560855466087</v>
      </c>
      <c r="T77" s="337">
        <f>IF(T$10=0,0,T$10/MAE_fec!T$10)</f>
        <v>0.76059258263883511</v>
      </c>
      <c r="U77" s="337">
        <f>IF(U$10=0,0,U$10/MAE_fec!U$10)</f>
        <v>0.76331944516656791</v>
      </c>
      <c r="V77" s="337">
        <f>IF(V$10=0,0,V$10/MAE_fec!V$10)</f>
        <v>0.76208909680711479</v>
      </c>
      <c r="W77" s="337">
        <f>IF(W$10=0,0,W$10/MAE_fec!W$10)</f>
        <v>0.76148568711432152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0.55185406375321067</v>
      </c>
      <c r="C78" s="355">
        <f>IF(C$16=0,0,C$16/MAE_fec!C$16)</f>
        <v>0.55160425818863845</v>
      </c>
      <c r="D78" s="355">
        <f>IF(D$16=0,0,D$16/MAE_fec!D$16)</f>
        <v>0.55506131018904126</v>
      </c>
      <c r="E78" s="355">
        <f>IF(E$16=0,0,E$16/MAE_fec!E$16)</f>
        <v>0.55520367885235611</v>
      </c>
      <c r="F78" s="355">
        <f>IF(F$16=0,0,F$16/MAE_fec!F$16)</f>
        <v>0.55720922841476461</v>
      </c>
      <c r="G78" s="355">
        <f>IF(G$16=0,0,G$16/MAE_fec!G$16)</f>
        <v>0.55866001856718817</v>
      </c>
      <c r="H78" s="355">
        <f>IF(H$16=0,0,H$16/MAE_fec!H$16)</f>
        <v>0.5616682857994757</v>
      </c>
      <c r="I78" s="355">
        <f>IF(I$16=0,0,I$16/MAE_fec!I$16)</f>
        <v>0.56108453875738729</v>
      </c>
      <c r="J78" s="355">
        <f>IF(J$16=0,0,J$16/MAE_fec!J$16)</f>
        <v>0.56607919046608823</v>
      </c>
      <c r="K78" s="355">
        <f>IF(K$16=0,0,K$16/MAE_fec!K$16)</f>
        <v>0.55816716372301045</v>
      </c>
      <c r="L78" s="355">
        <f>IF(L$16=0,0,L$16/MAE_fec!L$16)</f>
        <v>0.55571180792696606</v>
      </c>
      <c r="M78" s="355">
        <f>IF(M$16=0,0,M$16/MAE_fec!M$16)</f>
        <v>0.56103260392279131</v>
      </c>
      <c r="N78" s="355">
        <f>IF(N$16=0,0,N$16/MAE_fec!N$16)</f>
        <v>0.55647907136018193</v>
      </c>
      <c r="O78" s="355">
        <f>IF(O$16=0,0,O$16/MAE_fec!O$16)</f>
        <v>0.55557509849219044</v>
      </c>
      <c r="P78" s="355">
        <f>IF(P$16=0,0,P$16/MAE_fec!P$16)</f>
        <v>0.56505720788817626</v>
      </c>
      <c r="Q78" s="355">
        <f>IF(Q$16=0,0,Q$16/MAE_fec!Q$16)</f>
        <v>0.5641786293010983</v>
      </c>
      <c r="R78" s="355">
        <f>IF(R$16=0,0,R$16/MAE_fec!R$16)</f>
        <v>0.56381351096978316</v>
      </c>
      <c r="S78" s="355">
        <f>IF(S$16=0,0,S$16/MAE_fec!S$16)</f>
        <v>0.56545804570920355</v>
      </c>
      <c r="T78" s="355">
        <f>IF(T$16=0,0,T$16/MAE_fec!T$16)</f>
        <v>0.5695318750524867</v>
      </c>
      <c r="U78" s="355">
        <f>IF(U$16=0,0,U$16/MAE_fec!U$16)</f>
        <v>0.57165621559372881</v>
      </c>
      <c r="V78" s="355">
        <f>IF(V$16=0,0,V$16/MAE_fec!V$16)</f>
        <v>0.57080512046666165</v>
      </c>
      <c r="W78" s="355">
        <f>IF(W$16=0,0,W$16/MAE_fec!W$16)</f>
        <v>0.57017842313165779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0.46864141632811279</v>
      </c>
      <c r="C79" s="351">
        <f>IF(C$24=0,0,C$24/MAE_fec!C$24)</f>
        <v>0.46860377027785705</v>
      </c>
      <c r="D79" s="351">
        <f>IF(D$24=0,0,D$24/MAE_fec!D$24)</f>
        <v>0.46914199956672625</v>
      </c>
      <c r="E79" s="351">
        <f>IF(E$24=0,0,E$24/MAE_fec!E$24)</f>
        <v>0.46907797409310686</v>
      </c>
      <c r="F79" s="351">
        <f>IF(F$24=0,0,F$24/MAE_fec!F$24)</f>
        <v>0.46941957202850937</v>
      </c>
      <c r="G79" s="351">
        <f>IF(G$24=0,0,G$24/MAE_fec!G$24)</f>
        <v>0.46962131193440299</v>
      </c>
      <c r="H79" s="351">
        <f>IF(H$24=0,0,H$24/MAE_fec!H$24)</f>
        <v>0.47009084790334277</v>
      </c>
      <c r="I79" s="351">
        <f>IF(I$24=0,0,I$24/MAE_fec!I$24)</f>
        <v>0.47013093384553012</v>
      </c>
      <c r="J79" s="351">
        <f>IF(J$24=0,0,J$24/MAE_fec!J$24)</f>
        <v>0.47089255810344144</v>
      </c>
      <c r="K79" s="351">
        <f>IF(K$24=0,0,K$24/MAE_fec!K$24)</f>
        <v>0.4696365024575001</v>
      </c>
      <c r="L79" s="351">
        <f>IF(L$24=0,0,L$24/MAE_fec!L$24)</f>
        <v>0.46928954337142037</v>
      </c>
      <c r="M79" s="351">
        <f>IF(M$24=0,0,M$24/MAE_fec!M$24)</f>
        <v>0.47018882509102716</v>
      </c>
      <c r="N79" s="351">
        <f>IF(N$24=0,0,N$24/MAE_fec!N$24)</f>
        <v>0.46956313496953767</v>
      </c>
      <c r="O79" s="351">
        <f>IF(O$24=0,0,O$24/MAE_fec!O$24)</f>
        <v>0.46936318550314754</v>
      </c>
      <c r="P79" s="351">
        <f>IF(P$24=0,0,P$24/MAE_fec!P$24)</f>
        <v>0.47085702748641584</v>
      </c>
      <c r="Q79" s="351">
        <f>IF(Q$24=0,0,Q$24/MAE_fec!Q$24)</f>
        <v>0.47064150620583872</v>
      </c>
      <c r="R79" s="351">
        <f>IF(R$24=0,0,R$24/MAE_fec!R$24)</f>
        <v>0.47057680754459685</v>
      </c>
      <c r="S79" s="351">
        <f>IF(S$24=0,0,S$24/MAE_fec!S$24)</f>
        <v>0.47084416664274686</v>
      </c>
      <c r="T79" s="351">
        <f>IF(T$24=0,0,T$24/MAE_fec!T$24)</f>
        <v>0.47143671453580616</v>
      </c>
      <c r="U79" s="351">
        <f>IF(U$24=0,0,U$24/MAE_fec!U$24)</f>
        <v>0.47171788723519009</v>
      </c>
      <c r="V79" s="351">
        <f>IF(V$24=0,0,V$24/MAE_fec!V$24)</f>
        <v>0.47163048658234169</v>
      </c>
      <c r="W79" s="351">
        <f>IF(W$24=0,0,W$24/MAE_fec!W$24)</f>
        <v>0.47151269184436895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0.47301776893132319</v>
      </c>
      <c r="C80" s="351">
        <f>IF(C$27=0,0,C$27/MAE_fec!C$27)</f>
        <v>0.47280364987597606</v>
      </c>
      <c r="D80" s="351">
        <f>IF(D$27=0,0,D$27/MAE_fec!D$27)</f>
        <v>0.47576683730489255</v>
      </c>
      <c r="E80" s="351">
        <f>IF(E$27=0,0,E$27/MAE_fec!E$27)</f>
        <v>0.4758888675877338</v>
      </c>
      <c r="F80" s="351">
        <f>IF(F$27=0,0,F$27/MAE_fec!F$27)</f>
        <v>0.47760791006979825</v>
      </c>
      <c r="G80" s="351">
        <f>IF(G$27=0,0,G$27/MAE_fec!G$27)</f>
        <v>0.47885144448616118</v>
      </c>
      <c r="H80" s="351">
        <f>IF(H$27=0,0,H$27/MAE_fec!H$27)</f>
        <v>0.48142995925669346</v>
      </c>
      <c r="I80" s="351">
        <f>IF(I$27=0,0,I$27/MAE_fec!I$27)</f>
        <v>0.4809296046491891</v>
      </c>
      <c r="J80" s="351">
        <f>IF(J$27=0,0,J$27/MAE_fec!J$27)</f>
        <v>0.48521073468521853</v>
      </c>
      <c r="K80" s="351">
        <f>IF(K$27=0,0,K$27/MAE_fec!K$27)</f>
        <v>0.47842899747686612</v>
      </c>
      <c r="L80" s="351">
        <f>IF(L$27=0,0,L$27/MAE_fec!L$27)</f>
        <v>0.47632440679454235</v>
      </c>
      <c r="M80" s="351">
        <f>IF(M$27=0,0,M$27/MAE_fec!M$27)</f>
        <v>0.48088508907667826</v>
      </c>
      <c r="N80" s="351">
        <f>IF(N$27=0,0,N$27/MAE_fec!N$27)</f>
        <v>0.47698206116587033</v>
      </c>
      <c r="O80" s="351">
        <f>IF(O$27=0,0,O$27/MAE_fec!O$27)</f>
        <v>0.47620722727902054</v>
      </c>
      <c r="P80" s="351">
        <f>IF(P$27=0,0,P$27/MAE_fec!P$27)</f>
        <v>0.48433474961843687</v>
      </c>
      <c r="Q80" s="351">
        <f>IF(Q$27=0,0,Q$27/MAE_fec!Q$27)</f>
        <v>0.48358168225808429</v>
      </c>
      <c r="R80" s="351">
        <f>IF(R$27=0,0,R$27/MAE_fec!R$27)</f>
        <v>0.48326872368838564</v>
      </c>
      <c r="S80" s="351">
        <f>IF(S$27=0,0,S$27/MAE_fec!S$27)</f>
        <v>0.48467832489360313</v>
      </c>
      <c r="T80" s="351">
        <f>IF(T$27=0,0,T$27/MAE_fec!T$27)</f>
        <v>0.48817017861641709</v>
      </c>
      <c r="U80" s="351">
        <f>IF(U$27=0,0,U$27/MAE_fec!U$27)</f>
        <v>0.48999104193748183</v>
      </c>
      <c r="V80" s="351">
        <f>IF(V$27=0,0,V$27/MAE_fec!V$27)</f>
        <v>0.48926153182856702</v>
      </c>
      <c r="W80" s="351">
        <f>IF(W$27=0,0,W$27/MAE_fec!W$27)</f>
        <v>0.48872436268427799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0.69830323341530365</v>
      </c>
      <c r="C81" s="351">
        <f>IF(C$35=0,0,C$35/MAE_fec!C$35)</f>
        <v>0.69895328153635417</v>
      </c>
      <c r="D81" s="351">
        <f>IF(D$35=0,0,D$35/MAE_fec!D$35)</f>
        <v>0.69924340957551723</v>
      </c>
      <c r="E81" s="351">
        <f>IF(E$35=0,0,E$35/MAE_fec!E$35)</f>
        <v>0.70144742496923707</v>
      </c>
      <c r="F81" s="351">
        <f>IF(F$35=0,0,F$35/MAE_fec!F$35)</f>
        <v>0.7011695160879321</v>
      </c>
      <c r="G81" s="351">
        <f>IF(G$35=0,0,G$35/MAE_fec!G$35)</f>
        <v>0.70270707790450992</v>
      </c>
      <c r="H81" s="351">
        <f>IF(H$35=0,0,H$35/MAE_fec!H$35)</f>
        <v>0.70195257866398442</v>
      </c>
      <c r="I81" s="351">
        <f>IF(I$35=0,0,I$35/MAE_fec!I$35)</f>
        <v>0.69702389051896096</v>
      </c>
      <c r="J81" s="351">
        <f>IF(J$35=0,0,J$35/MAE_fec!J$35)</f>
        <v>0.69689812606932544</v>
      </c>
      <c r="K81" s="351">
        <f>IF(K$35=0,0,K$35/MAE_fec!K$35)</f>
        <v>0.69827962430080215</v>
      </c>
      <c r="L81" s="351">
        <f>IF(L$35=0,0,L$35/MAE_fec!L$35)</f>
        <v>0.69733799443469358</v>
      </c>
      <c r="M81" s="351">
        <f>IF(M$35=0,0,M$35/MAE_fec!M$35)</f>
        <v>0.69493121408131675</v>
      </c>
      <c r="N81" s="351">
        <f>IF(N$35=0,0,N$35/MAE_fec!N$35)</f>
        <v>0.69374452891508176</v>
      </c>
      <c r="O81" s="351">
        <f>IF(O$35=0,0,O$35/MAE_fec!O$35)</f>
        <v>0.69424152600689182</v>
      </c>
      <c r="P81" s="351">
        <f>IF(P$35=0,0,P$35/MAE_fec!P$35)</f>
        <v>0.69430877806937508</v>
      </c>
      <c r="Q81" s="351">
        <f>IF(Q$35=0,0,Q$35/MAE_fec!Q$35)</f>
        <v>0.6945967775733124</v>
      </c>
      <c r="R81" s="351">
        <f>IF(R$35=0,0,R$35/MAE_fec!R$35)</f>
        <v>0.69439343281537114</v>
      </c>
      <c r="S81" s="351">
        <f>IF(S$35=0,0,S$35/MAE_fec!S$35)</f>
        <v>0.69400369612480139</v>
      </c>
      <c r="T81" s="351">
        <f>IF(T$35=0,0,T$35/MAE_fec!T$35)</f>
        <v>0.69412924070899629</v>
      </c>
      <c r="U81" s="351">
        <f>IF(U$35=0,0,U$35/MAE_fec!U$35)</f>
        <v>0.69454719839961376</v>
      </c>
      <c r="V81" s="351">
        <f>IF(V$35=0,0,V$35/MAE_fec!V$35)</f>
        <v>0.69477184737255437</v>
      </c>
      <c r="W81" s="351">
        <f>IF(W$35=0,0,W$35/MAE_fec!W$35)</f>
        <v>0.69491101349985351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0.63686890353030012</v>
      </c>
      <c r="C82" s="351">
        <f>IF(C$46=0,0,C$46/MAE_fec!C$46)</f>
        <v>0.63686890353030023</v>
      </c>
      <c r="D82" s="351">
        <f>IF(D$46=0,0,D$46/MAE_fec!D$46)</f>
        <v>0.63686890353030012</v>
      </c>
      <c r="E82" s="351">
        <f>IF(E$46=0,0,E$46/MAE_fec!E$46)</f>
        <v>0.63686890353030012</v>
      </c>
      <c r="F82" s="351">
        <f>IF(F$46=0,0,F$46/MAE_fec!F$46)</f>
        <v>0.63686890353030012</v>
      </c>
      <c r="G82" s="351">
        <f>IF(G$46=0,0,G$46/MAE_fec!G$46)</f>
        <v>0.63686890353030023</v>
      </c>
      <c r="H82" s="351">
        <f>IF(H$46=0,0,H$46/MAE_fec!H$46)</f>
        <v>0.63686890353030012</v>
      </c>
      <c r="I82" s="351">
        <f>IF(I$46=0,0,I$46/MAE_fec!I$46)</f>
        <v>0.63686890353030012</v>
      </c>
      <c r="J82" s="351">
        <f>IF(J$46=0,0,J$46/MAE_fec!J$46)</f>
        <v>0.63686890353030012</v>
      </c>
      <c r="K82" s="351">
        <f>IF(K$46=0,0,K$46/MAE_fec!K$46)</f>
        <v>0.63686890353030012</v>
      </c>
      <c r="L82" s="351">
        <f>IF(L$46=0,0,L$46/MAE_fec!L$46)</f>
        <v>0.63686890353030012</v>
      </c>
      <c r="M82" s="351">
        <f>IF(M$46=0,0,M$46/MAE_fec!M$46)</f>
        <v>0.63686890353030001</v>
      </c>
      <c r="N82" s="351">
        <f>IF(N$46=0,0,N$46/MAE_fec!N$46)</f>
        <v>0.63686890353030012</v>
      </c>
      <c r="O82" s="351">
        <f>IF(O$46=0,0,O$46/MAE_fec!O$46)</f>
        <v>0.63686890353030012</v>
      </c>
      <c r="P82" s="351">
        <f>IF(P$46=0,0,P$46/MAE_fec!P$46)</f>
        <v>0.63686890353030001</v>
      </c>
      <c r="Q82" s="351">
        <f>IF(Q$46=0,0,Q$46/MAE_fec!Q$46)</f>
        <v>0.63686890353030001</v>
      </c>
      <c r="R82" s="351">
        <f>IF(R$46=0,0,R$46/MAE_fec!R$46)</f>
        <v>0.63686890353030023</v>
      </c>
      <c r="S82" s="351">
        <f>IF(S$46=0,0,S$46/MAE_fec!S$46)</f>
        <v>0.63686890353030012</v>
      </c>
      <c r="T82" s="351">
        <f>IF(T$46=0,0,T$46/MAE_fec!T$46)</f>
        <v>0.63686890353030012</v>
      </c>
      <c r="U82" s="351">
        <f>IF(U$46=0,0,U$46/MAE_fec!U$46)</f>
        <v>0.63686890353030023</v>
      </c>
      <c r="V82" s="351">
        <f>IF(V$46=0,0,V$46/MAE_fec!V$46)</f>
        <v>0.63686890353030012</v>
      </c>
      <c r="W82" s="351">
        <f>IF(W$46=0,0,W$46/MAE_fec!W$46)</f>
        <v>0.63686890353030012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0.58905824483498692</v>
      </c>
      <c r="C83" s="339">
        <f>IF(C$47=0,0,C$47/MAE_fec!C$47)</f>
        <v>0.58905824483498714</v>
      </c>
      <c r="D83" s="339">
        <f>IF(D$47=0,0,D$47/MAE_fec!D$47)</f>
        <v>0.58905824483498703</v>
      </c>
      <c r="E83" s="339">
        <f>IF(E$47=0,0,E$47/MAE_fec!E$47)</f>
        <v>0.58905824483498703</v>
      </c>
      <c r="F83" s="339">
        <f>IF(F$47=0,0,F$47/MAE_fec!F$47)</f>
        <v>0.58905824483498692</v>
      </c>
      <c r="G83" s="339">
        <f>IF(G$47=0,0,G$47/MAE_fec!G$47)</f>
        <v>0.58905824483498703</v>
      </c>
      <c r="H83" s="339">
        <f>IF(H$47=0,0,H$47/MAE_fec!H$47)</f>
        <v>0.58905824483498692</v>
      </c>
      <c r="I83" s="339">
        <f>IF(I$47=0,0,I$47/MAE_fec!I$47)</f>
        <v>0.58905824483498703</v>
      </c>
      <c r="J83" s="339">
        <f>IF(J$47=0,0,J$47/MAE_fec!J$47)</f>
        <v>0.58905824483498703</v>
      </c>
      <c r="K83" s="339">
        <f>IF(K$47=0,0,K$47/MAE_fec!K$47)</f>
        <v>0.58905824483498714</v>
      </c>
      <c r="L83" s="339">
        <f>IF(L$47=0,0,L$47/MAE_fec!L$47)</f>
        <v>0.58905824483498703</v>
      </c>
      <c r="M83" s="339">
        <f>IF(M$47=0,0,M$47/MAE_fec!M$47)</f>
        <v>0.58905824483498692</v>
      </c>
      <c r="N83" s="339">
        <f>IF(N$47=0,0,N$47/MAE_fec!N$47)</f>
        <v>0.58905824483498714</v>
      </c>
      <c r="O83" s="339">
        <f>IF(O$47=0,0,O$47/MAE_fec!O$47)</f>
        <v>0.58905824483498703</v>
      </c>
      <c r="P83" s="339">
        <f>IF(P$47=0,0,P$47/MAE_fec!P$47)</f>
        <v>0.58905824483498692</v>
      </c>
      <c r="Q83" s="339">
        <f>IF(Q$47=0,0,Q$47/MAE_fec!Q$47)</f>
        <v>0.58905824483498703</v>
      </c>
      <c r="R83" s="339">
        <f>IF(R$47=0,0,R$47/MAE_fec!R$47)</f>
        <v>0.58905824483498703</v>
      </c>
      <c r="S83" s="339">
        <f>IF(S$47=0,0,S$47/MAE_fec!S$47)</f>
        <v>0.58905824483498714</v>
      </c>
      <c r="T83" s="339">
        <f>IF(T$47=0,0,T$47/MAE_fec!T$47)</f>
        <v>0.58905824483498714</v>
      </c>
      <c r="U83" s="339">
        <f>IF(U$47=0,0,U$47/MAE_fec!U$47)</f>
        <v>0.58905824483498714</v>
      </c>
      <c r="V83" s="339">
        <f>IF(V$47=0,0,V$47/MAE_fec!V$47)</f>
        <v>0.58905824483498692</v>
      </c>
      <c r="W83" s="339">
        <f>IF(W$47=0,0,W$47/MAE_fec!W$47)</f>
        <v>0.58905824483498714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NL: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937.82718899778922</v>
      </c>
      <c r="C5" s="225">
        <v>930.91701023928954</v>
      </c>
      <c r="D5" s="225">
        <v>898.90121051865253</v>
      </c>
      <c r="E5" s="225">
        <v>823.96891079863803</v>
      </c>
      <c r="F5" s="225">
        <v>812.17880459900346</v>
      </c>
      <c r="G5" s="225">
        <v>812.34305531910377</v>
      </c>
      <c r="H5" s="225">
        <v>759.66940655808185</v>
      </c>
      <c r="I5" s="225">
        <v>719.40143879853349</v>
      </c>
      <c r="J5" s="225">
        <v>709.59535595918578</v>
      </c>
      <c r="K5" s="225">
        <v>805.75407539924799</v>
      </c>
      <c r="L5" s="225">
        <v>836.7995120389462</v>
      </c>
      <c r="M5" s="225">
        <v>631.5817370388429</v>
      </c>
      <c r="N5" s="225">
        <v>689.78082887782773</v>
      </c>
      <c r="O5" s="225">
        <v>664.44891551925775</v>
      </c>
      <c r="P5" s="225">
        <v>583.89183323774637</v>
      </c>
      <c r="Q5" s="225">
        <v>601.99746227925493</v>
      </c>
      <c r="R5" s="225">
        <v>631.24845227918559</v>
      </c>
      <c r="S5" s="225">
        <v>655.92460835932263</v>
      </c>
      <c r="T5" s="225">
        <v>605.91475655852173</v>
      </c>
      <c r="U5" s="225">
        <v>590.20821611878318</v>
      </c>
      <c r="V5" s="225">
        <v>548.4888147587435</v>
      </c>
      <c r="W5" s="225">
        <v>583.72168283856968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33.853513010055359</v>
      </c>
      <c r="C10" s="262">
        <v>33.748271848732173</v>
      </c>
      <c r="D10" s="262">
        <v>32.214554378215361</v>
      </c>
      <c r="E10" s="262">
        <v>29.767364277043079</v>
      </c>
      <c r="F10" s="262">
        <v>29.016320335852171</v>
      </c>
      <c r="G10" s="262">
        <v>28.991490823231011</v>
      </c>
      <c r="H10" s="262">
        <v>26.67892292353622</v>
      </c>
      <c r="I10" s="262">
        <v>24.806044466305021</v>
      </c>
      <c r="J10" s="262">
        <v>23.817844262562151</v>
      </c>
      <c r="K10" s="262">
        <v>28.288048573692691</v>
      </c>
      <c r="L10" s="262">
        <v>29.565207925377539</v>
      </c>
      <c r="M10" s="262">
        <v>21.79297251906052</v>
      </c>
      <c r="N10" s="262">
        <v>24.164666929885449</v>
      </c>
      <c r="O10" s="262">
        <v>23.332699284775369</v>
      </c>
      <c r="P10" s="262">
        <v>19.556582492697569</v>
      </c>
      <c r="Q10" s="262">
        <v>20.400216131121539</v>
      </c>
      <c r="R10" s="262">
        <v>21.4239563668303</v>
      </c>
      <c r="S10" s="262">
        <v>22.085164812273561</v>
      </c>
      <c r="T10" s="262">
        <v>19.925526860270761</v>
      </c>
      <c r="U10" s="262">
        <v>19.248152329612971</v>
      </c>
      <c r="V10" s="262">
        <v>17.992268587763959</v>
      </c>
      <c r="W10" s="262">
        <v>19.175896534618811</v>
      </c>
      <c r="DA10" s="68" t="s">
        <v>2643</v>
      </c>
    </row>
    <row r="11" spans="1:105" ht="12" customHeight="1" x14ac:dyDescent="0.25">
      <c r="A11" s="37" t="s">
        <v>160</v>
      </c>
      <c r="B11" s="228">
        <v>0.66797996550729444</v>
      </c>
      <c r="C11" s="228">
        <v>0.80275027096020124</v>
      </c>
      <c r="D11" s="228">
        <v>0.66098938273273267</v>
      </c>
      <c r="E11" s="228">
        <v>0.53172131267994016</v>
      </c>
      <c r="F11" s="228">
        <v>0.52891995333155195</v>
      </c>
      <c r="G11" s="228">
        <v>0.66196946519106492</v>
      </c>
      <c r="H11" s="228">
        <v>0.52276384956783939</v>
      </c>
      <c r="I11" s="228">
        <v>0.25823558185965512</v>
      </c>
      <c r="J11" s="228">
        <v>0.25447813954089799</v>
      </c>
      <c r="K11" s="228">
        <v>0.26246662957095002</v>
      </c>
      <c r="L11" s="228">
        <v>0.39641530414776283</v>
      </c>
      <c r="M11" s="228">
        <v>0.51059153402514945</v>
      </c>
      <c r="N11" s="228">
        <v>0.90669765809011726</v>
      </c>
      <c r="O11" s="228">
        <v>0.52186311510501426</v>
      </c>
      <c r="P11" s="228">
        <v>0.50616565705596939</v>
      </c>
      <c r="Q11" s="228">
        <v>0.21765254910647841</v>
      </c>
      <c r="R11" s="228">
        <v>0.15410411561228421</v>
      </c>
      <c r="S11" s="228">
        <v>0.26006148803071011</v>
      </c>
      <c r="T11" s="228">
        <v>0.14519509385131729</v>
      </c>
      <c r="U11" s="228">
        <v>9.8560719552879303E-2</v>
      </c>
      <c r="V11" s="228">
        <v>0.38374740328084672</v>
      </c>
      <c r="W11" s="228">
        <v>0.20183582225162089</v>
      </c>
      <c r="DA11" s="69" t="s">
        <v>2644</v>
      </c>
    </row>
    <row r="12" spans="1:105" ht="12" customHeight="1" x14ac:dyDescent="0.25">
      <c r="A12" s="37" t="s">
        <v>162</v>
      </c>
      <c r="B12" s="228">
        <v>33.185533044548073</v>
      </c>
      <c r="C12" s="228">
        <v>32.94552157777197</v>
      </c>
      <c r="D12" s="228">
        <v>31.553564995482631</v>
      </c>
      <c r="E12" s="228">
        <v>29.235642964363141</v>
      </c>
      <c r="F12" s="228">
        <v>28.487400382520619</v>
      </c>
      <c r="G12" s="228">
        <v>28.329521358039951</v>
      </c>
      <c r="H12" s="228">
        <v>26.156159073968379</v>
      </c>
      <c r="I12" s="228">
        <v>24.54780888444537</v>
      </c>
      <c r="J12" s="228">
        <v>23.563366123021261</v>
      </c>
      <c r="K12" s="228">
        <v>28.02558194412174</v>
      </c>
      <c r="L12" s="228">
        <v>29.16879262122977</v>
      </c>
      <c r="M12" s="228">
        <v>21.28238098503537</v>
      </c>
      <c r="N12" s="228">
        <v>23.257969271795339</v>
      </c>
      <c r="O12" s="228">
        <v>22.81083616967036</v>
      </c>
      <c r="P12" s="228">
        <v>19.050416835641599</v>
      </c>
      <c r="Q12" s="228">
        <v>20.18256358201506</v>
      </c>
      <c r="R12" s="228">
        <v>21.269852251218019</v>
      </c>
      <c r="S12" s="228">
        <v>21.82510332424285</v>
      </c>
      <c r="T12" s="228">
        <v>19.780331766419451</v>
      </c>
      <c r="U12" s="228">
        <v>19.149591610060089</v>
      </c>
      <c r="V12" s="228">
        <v>17.608521184483109</v>
      </c>
      <c r="W12" s="228">
        <v>18.974060712367191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221.0551458960247</v>
      </c>
      <c r="C16" s="263">
        <f t="shared" si="0"/>
        <v>220.12845908418649</v>
      </c>
      <c r="D16" s="263">
        <f t="shared" si="0"/>
        <v>209.69919821884719</v>
      </c>
      <c r="E16" s="263">
        <f t="shared" si="0"/>
        <v>193.32636615331799</v>
      </c>
      <c r="F16" s="263">
        <f t="shared" si="0"/>
        <v>188.86184270754811</v>
      </c>
      <c r="G16" s="263">
        <f t="shared" si="0"/>
        <v>188.7159289873097</v>
      </c>
      <c r="H16" s="263">
        <f t="shared" si="0"/>
        <v>173.74214546982509</v>
      </c>
      <c r="I16" s="263">
        <f t="shared" si="0"/>
        <v>162.38953392397741</v>
      </c>
      <c r="J16" s="263">
        <f t="shared" si="0"/>
        <v>156.45682138425161</v>
      </c>
      <c r="K16" s="263">
        <f t="shared" si="0"/>
        <v>184.93180350696099</v>
      </c>
      <c r="L16" s="263">
        <f t="shared" si="0"/>
        <v>193.56361684511359</v>
      </c>
      <c r="M16" s="263">
        <f t="shared" si="0"/>
        <v>141.64653329353601</v>
      </c>
      <c r="N16" s="263">
        <f t="shared" si="0"/>
        <v>157.38644438560851</v>
      </c>
      <c r="O16" s="263">
        <f t="shared" si="0"/>
        <v>152.37296377015929</v>
      </c>
      <c r="P16" s="263">
        <f t="shared" si="0"/>
        <v>128.3914828380496</v>
      </c>
      <c r="Q16" s="263">
        <f t="shared" si="0"/>
        <v>132.8712173552785</v>
      </c>
      <c r="R16" s="263">
        <f t="shared" si="0"/>
        <v>139.46273234323479</v>
      </c>
      <c r="S16" s="263">
        <f t="shared" si="0"/>
        <v>143.59725321510251</v>
      </c>
      <c r="T16" s="263">
        <f t="shared" si="0"/>
        <v>130.0229218287883</v>
      </c>
      <c r="U16" s="263">
        <f t="shared" si="0"/>
        <v>125.3668498297794</v>
      </c>
      <c r="V16" s="263">
        <f t="shared" si="0"/>
        <v>117.2169353371048</v>
      </c>
      <c r="W16" s="263">
        <f t="shared" si="0"/>
        <v>125.1875172260176</v>
      </c>
      <c r="DA16" s="70"/>
    </row>
    <row r="17" spans="1:105" ht="12" customHeight="1" x14ac:dyDescent="0.25">
      <c r="A17" s="60" t="s">
        <v>2558</v>
      </c>
      <c r="B17" s="331">
        <v>221.0551458960247</v>
      </c>
      <c r="C17" s="331">
        <v>220.12845908418649</v>
      </c>
      <c r="D17" s="331">
        <v>209.69919821884719</v>
      </c>
      <c r="E17" s="331">
        <v>193.32636615331799</v>
      </c>
      <c r="F17" s="331">
        <v>188.86184270754811</v>
      </c>
      <c r="G17" s="331">
        <v>188.7159289873097</v>
      </c>
      <c r="H17" s="331">
        <v>173.74214546982509</v>
      </c>
      <c r="I17" s="331">
        <v>162.38953392397741</v>
      </c>
      <c r="J17" s="331">
        <v>156.45682138425161</v>
      </c>
      <c r="K17" s="331">
        <v>184.93180350696099</v>
      </c>
      <c r="L17" s="331">
        <v>193.56361684511359</v>
      </c>
      <c r="M17" s="331">
        <v>141.64653329353601</v>
      </c>
      <c r="N17" s="331">
        <v>157.38644438560851</v>
      </c>
      <c r="O17" s="331">
        <v>152.37296377015929</v>
      </c>
      <c r="P17" s="331">
        <v>128.3914828380496</v>
      </c>
      <c r="Q17" s="331">
        <v>132.8712173552785</v>
      </c>
      <c r="R17" s="331">
        <v>139.46273234323479</v>
      </c>
      <c r="S17" s="331">
        <v>143.59725321510251</v>
      </c>
      <c r="T17" s="331">
        <v>130.0229218287883</v>
      </c>
      <c r="U17" s="331">
        <v>125.3668498297794</v>
      </c>
      <c r="V17" s="331">
        <v>117.2169353371048</v>
      </c>
      <c r="W17" s="331">
        <v>125.1875172260176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2.4025948831152268</v>
      </c>
      <c r="C19" s="232">
        <v>0.80373878191769921</v>
      </c>
      <c r="D19" s="232">
        <v>0.79516011851388513</v>
      </c>
      <c r="E19" s="232">
        <v>0.80103673778772244</v>
      </c>
      <c r="F19" s="232">
        <v>1.589970156635532</v>
      </c>
      <c r="G19" s="232">
        <v>1.592136708962524</v>
      </c>
      <c r="H19" s="232">
        <v>1.570541150358683</v>
      </c>
      <c r="I19" s="232">
        <v>3.08659283173504</v>
      </c>
      <c r="J19" s="232">
        <v>3.783484995248855</v>
      </c>
      <c r="K19" s="232">
        <v>3.133997704253622</v>
      </c>
      <c r="L19" s="232">
        <v>3.9377607087844808</v>
      </c>
      <c r="M19" s="232">
        <v>0.76565637034227763</v>
      </c>
      <c r="N19" s="232">
        <v>1.551126841545414</v>
      </c>
      <c r="O19" s="232">
        <v>2.3374458828721401</v>
      </c>
      <c r="P19" s="232">
        <v>3.0100832527060311</v>
      </c>
      <c r="Q19" s="232">
        <v>1.2102540344240309</v>
      </c>
      <c r="R19" s="232">
        <v>1.133189682612626</v>
      </c>
      <c r="S19" s="232">
        <v>0.83664205628246768</v>
      </c>
      <c r="T19" s="232">
        <v>1.5507177093177329</v>
      </c>
      <c r="U19" s="232">
        <v>1.060042366827519</v>
      </c>
      <c r="V19" s="232">
        <v>1.0507766214512091</v>
      </c>
      <c r="W19" s="232">
        <v>1.580592660189321</v>
      </c>
      <c r="DA19" s="71" t="s">
        <v>2651</v>
      </c>
    </row>
    <row r="20" spans="1:105" ht="12" customHeight="1" x14ac:dyDescent="0.25">
      <c r="A20" s="59" t="s">
        <v>160</v>
      </c>
      <c r="B20" s="232">
        <v>4.296754567773978</v>
      </c>
      <c r="C20" s="232">
        <v>5.1743990236774211</v>
      </c>
      <c r="D20" s="232">
        <v>4.2682097389421809</v>
      </c>
      <c r="E20" s="232">
        <v>3.438995133335081</v>
      </c>
      <c r="F20" s="232">
        <v>3.4136592422283791</v>
      </c>
      <c r="G20" s="232">
        <v>4.272641150270327</v>
      </c>
      <c r="H20" s="232">
        <v>3.3736403421636032</v>
      </c>
      <c r="I20" s="232">
        <v>1.658373536368865</v>
      </c>
      <c r="J20" s="232">
        <v>1.6312150744408169</v>
      </c>
      <c r="K20" s="232">
        <v>1.686785047336403</v>
      </c>
      <c r="L20" s="232">
        <v>2.5425355243329619</v>
      </c>
      <c r="M20" s="232">
        <v>3.3007237998445702</v>
      </c>
      <c r="N20" s="232">
        <v>5.8471949096134983</v>
      </c>
      <c r="O20" s="232">
        <v>3.3557198755886479</v>
      </c>
      <c r="P20" s="232">
        <v>3.245135418082882</v>
      </c>
      <c r="Q20" s="232">
        <v>1.4047078766426331</v>
      </c>
      <c r="R20" s="232">
        <v>0.99501471482509485</v>
      </c>
      <c r="S20" s="232">
        <v>1.6810622553970589</v>
      </c>
      <c r="T20" s="232">
        <v>0.93616263525784738</v>
      </c>
      <c r="U20" s="232">
        <v>0.63651659541475147</v>
      </c>
      <c r="V20" s="232">
        <v>2.477645414128562</v>
      </c>
      <c r="W20" s="232">
        <v>1.3010241899615029</v>
      </c>
      <c r="DA20" s="71" t="s">
        <v>2652</v>
      </c>
    </row>
    <row r="21" spans="1:105" ht="12" customHeight="1" x14ac:dyDescent="0.25">
      <c r="A21" s="59" t="s">
        <v>70</v>
      </c>
      <c r="B21" s="232">
        <v>0.89117466581795246</v>
      </c>
      <c r="C21" s="232">
        <v>1.7887926021115921</v>
      </c>
      <c r="D21" s="232">
        <v>0.88485000941354497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213.46462177931761</v>
      </c>
      <c r="C22" s="232">
        <v>212.36152867647979</v>
      </c>
      <c r="D22" s="232">
        <v>203.75097835197761</v>
      </c>
      <c r="E22" s="232">
        <v>189.0863342821952</v>
      </c>
      <c r="F22" s="232">
        <v>183.85821330868421</v>
      </c>
      <c r="G22" s="232">
        <v>182.85115112807679</v>
      </c>
      <c r="H22" s="232">
        <v>168.7979639773028</v>
      </c>
      <c r="I22" s="232">
        <v>157.64456755587341</v>
      </c>
      <c r="J22" s="232">
        <v>151.042121314562</v>
      </c>
      <c r="K22" s="232">
        <v>180.11102075537099</v>
      </c>
      <c r="L22" s="232">
        <v>187.08332061199619</v>
      </c>
      <c r="M22" s="232">
        <v>137.58015312334911</v>
      </c>
      <c r="N22" s="232">
        <v>149.98812263444961</v>
      </c>
      <c r="O22" s="232">
        <v>146.67979801169849</v>
      </c>
      <c r="P22" s="232">
        <v>122.13626416726061</v>
      </c>
      <c r="Q22" s="232">
        <v>130.2562554442118</v>
      </c>
      <c r="R22" s="232">
        <v>137.33452794579699</v>
      </c>
      <c r="S22" s="232">
        <v>141.07954890342299</v>
      </c>
      <c r="T22" s="232">
        <v>127.5360414842127</v>
      </c>
      <c r="U22" s="232">
        <v>123.6702908675371</v>
      </c>
      <c r="V22" s="232">
        <v>113.68851330152501</v>
      </c>
      <c r="W22" s="232">
        <v>122.3059003758668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116.80672571501201</v>
      </c>
      <c r="C24" s="263">
        <f t="shared" si="1"/>
        <v>116.12518263151129</v>
      </c>
      <c r="D24" s="263">
        <f t="shared" si="1"/>
        <v>114.6202936673202</v>
      </c>
      <c r="E24" s="263">
        <f t="shared" si="1"/>
        <v>105.94137614508981</v>
      </c>
      <c r="F24" s="263">
        <f t="shared" si="1"/>
        <v>105.6512098760471</v>
      </c>
      <c r="G24" s="263">
        <f t="shared" si="1"/>
        <v>107.2849653807872</v>
      </c>
      <c r="H24" s="263">
        <f t="shared" si="1"/>
        <v>102.00824170926241</v>
      </c>
      <c r="I24" s="263">
        <f t="shared" si="1"/>
        <v>94.43136236740996</v>
      </c>
      <c r="J24" s="263">
        <f t="shared" si="1"/>
        <v>96.119351724382184</v>
      </c>
      <c r="K24" s="263">
        <f t="shared" si="1"/>
        <v>104.32787901624501</v>
      </c>
      <c r="L24" s="263">
        <f t="shared" si="1"/>
        <v>106.308201660181</v>
      </c>
      <c r="M24" s="263">
        <f t="shared" si="1"/>
        <v>82.211545855873155</v>
      </c>
      <c r="N24" s="263">
        <f t="shared" si="1"/>
        <v>86.879110127011913</v>
      </c>
      <c r="O24" s="263">
        <f t="shared" si="1"/>
        <v>83.400194936791138</v>
      </c>
      <c r="P24" s="263">
        <f t="shared" si="1"/>
        <v>77.761160155548211</v>
      </c>
      <c r="Q24" s="263">
        <f t="shared" si="1"/>
        <v>79.856899054721978</v>
      </c>
      <c r="R24" s="263">
        <f t="shared" si="1"/>
        <v>83.497937514838256</v>
      </c>
      <c r="S24" s="263">
        <f t="shared" si="1"/>
        <v>87.522747700871747</v>
      </c>
      <c r="T24" s="263">
        <f t="shared" si="1"/>
        <v>83.041681587479516</v>
      </c>
      <c r="U24" s="263">
        <f t="shared" si="1"/>
        <v>82.163961672217383</v>
      </c>
      <c r="V24" s="263">
        <f t="shared" si="1"/>
        <v>75.975561931771125</v>
      </c>
      <c r="W24" s="263">
        <f t="shared" si="1"/>
        <v>80.597100108613631</v>
      </c>
      <c r="DA24" s="70"/>
    </row>
    <row r="25" spans="1:105" ht="12" customHeight="1" x14ac:dyDescent="0.25">
      <c r="A25" s="60" t="s">
        <v>2568</v>
      </c>
      <c r="B25" s="264">
        <v>116.80672571501201</v>
      </c>
      <c r="C25" s="264">
        <v>116.12518263151129</v>
      </c>
      <c r="D25" s="264">
        <v>114.6202936673202</v>
      </c>
      <c r="E25" s="264">
        <v>105.94137614508981</v>
      </c>
      <c r="F25" s="264">
        <v>105.6512098760471</v>
      </c>
      <c r="G25" s="264">
        <v>107.2849653807872</v>
      </c>
      <c r="H25" s="264">
        <v>102.00824170926241</v>
      </c>
      <c r="I25" s="264">
        <v>94.43136236740996</v>
      </c>
      <c r="J25" s="264">
        <v>96.119351724382184</v>
      </c>
      <c r="K25" s="264">
        <v>104.32787901624501</v>
      </c>
      <c r="L25" s="264">
        <v>106.308201660181</v>
      </c>
      <c r="M25" s="264">
        <v>82.211545855873155</v>
      </c>
      <c r="N25" s="264">
        <v>86.879110127011913</v>
      </c>
      <c r="O25" s="264">
        <v>83.400194936791138</v>
      </c>
      <c r="P25" s="264">
        <v>77.761160155548211</v>
      </c>
      <c r="Q25" s="264">
        <v>79.856899054721978</v>
      </c>
      <c r="R25" s="264">
        <v>83.497937514838256</v>
      </c>
      <c r="S25" s="264">
        <v>87.522747700871747</v>
      </c>
      <c r="T25" s="264">
        <v>83.041681587479516</v>
      </c>
      <c r="U25" s="264">
        <v>82.163961672217383</v>
      </c>
      <c r="V25" s="264">
        <v>75.975561931771125</v>
      </c>
      <c r="W25" s="264">
        <v>80.597100108613631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315.79306556574949</v>
      </c>
      <c r="C27" s="263">
        <f t="shared" si="2"/>
        <v>314.46922726312363</v>
      </c>
      <c r="D27" s="263">
        <f t="shared" si="2"/>
        <v>299.57028316978159</v>
      </c>
      <c r="E27" s="263">
        <f t="shared" si="2"/>
        <v>276.18052307616853</v>
      </c>
      <c r="F27" s="263">
        <f t="shared" si="2"/>
        <v>269.80263243935462</v>
      </c>
      <c r="G27" s="263">
        <f t="shared" si="2"/>
        <v>269.59418426758532</v>
      </c>
      <c r="H27" s="263">
        <f t="shared" si="2"/>
        <v>248.20306495689309</v>
      </c>
      <c r="I27" s="263">
        <f t="shared" si="2"/>
        <v>231.98504846282481</v>
      </c>
      <c r="J27" s="263">
        <f t="shared" si="2"/>
        <v>223.5097448346452</v>
      </c>
      <c r="K27" s="263">
        <f t="shared" si="2"/>
        <v>264.18829072423023</v>
      </c>
      <c r="L27" s="263">
        <f t="shared" si="2"/>
        <v>276.51945263587669</v>
      </c>
      <c r="M27" s="263">
        <f t="shared" si="2"/>
        <v>202.35219041933709</v>
      </c>
      <c r="N27" s="263">
        <f t="shared" si="2"/>
        <v>224.83777769372651</v>
      </c>
      <c r="O27" s="263">
        <f t="shared" si="2"/>
        <v>217.67566252879899</v>
      </c>
      <c r="P27" s="263">
        <f t="shared" si="2"/>
        <v>183.41640405435649</v>
      </c>
      <c r="Q27" s="263">
        <f t="shared" si="2"/>
        <v>189.816024793255</v>
      </c>
      <c r="R27" s="263">
        <f t="shared" si="2"/>
        <v>199.23247477604971</v>
      </c>
      <c r="S27" s="263">
        <f t="shared" si="2"/>
        <v>205.13893316443219</v>
      </c>
      <c r="T27" s="263">
        <f t="shared" si="2"/>
        <v>185.74703118398321</v>
      </c>
      <c r="U27" s="263">
        <f t="shared" si="2"/>
        <v>179.09549975682771</v>
      </c>
      <c r="V27" s="263">
        <f t="shared" si="2"/>
        <v>167.45276476729251</v>
      </c>
      <c r="W27" s="263">
        <f t="shared" si="2"/>
        <v>178.83931032288231</v>
      </c>
      <c r="DA27" s="70"/>
    </row>
    <row r="28" spans="1:105" ht="12" customHeight="1" x14ac:dyDescent="0.25">
      <c r="A28" s="60" t="s">
        <v>2573</v>
      </c>
      <c r="B28" s="331">
        <v>315.79306556574949</v>
      </c>
      <c r="C28" s="331">
        <v>314.46922726312363</v>
      </c>
      <c r="D28" s="331">
        <v>299.57028316978159</v>
      </c>
      <c r="E28" s="331">
        <v>276.18052307616853</v>
      </c>
      <c r="F28" s="331">
        <v>269.80263243935462</v>
      </c>
      <c r="G28" s="331">
        <v>269.59418426758532</v>
      </c>
      <c r="H28" s="331">
        <v>248.20306495689309</v>
      </c>
      <c r="I28" s="331">
        <v>231.98504846282481</v>
      </c>
      <c r="J28" s="331">
        <v>223.5097448346452</v>
      </c>
      <c r="K28" s="331">
        <v>264.18829072423023</v>
      </c>
      <c r="L28" s="331">
        <v>276.51945263587669</v>
      </c>
      <c r="M28" s="331">
        <v>202.35219041933709</v>
      </c>
      <c r="N28" s="331">
        <v>224.83777769372651</v>
      </c>
      <c r="O28" s="331">
        <v>217.67566252879899</v>
      </c>
      <c r="P28" s="331">
        <v>183.41640405435649</v>
      </c>
      <c r="Q28" s="331">
        <v>189.816024793255</v>
      </c>
      <c r="R28" s="331">
        <v>199.23247477604971</v>
      </c>
      <c r="S28" s="331">
        <v>205.13893316443219</v>
      </c>
      <c r="T28" s="331">
        <v>185.74703118398321</v>
      </c>
      <c r="U28" s="331">
        <v>179.09549975682771</v>
      </c>
      <c r="V28" s="331">
        <v>167.45276476729251</v>
      </c>
      <c r="W28" s="331">
        <v>178.83931032288231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3.4322784044503232</v>
      </c>
      <c r="C30" s="232">
        <v>1.148198259882427</v>
      </c>
      <c r="D30" s="232">
        <v>1.1359430264484081</v>
      </c>
      <c r="E30" s="232">
        <v>1.1443381968396029</v>
      </c>
      <c r="F30" s="232">
        <v>2.2713859380507602</v>
      </c>
      <c r="G30" s="232">
        <v>2.274481012803605</v>
      </c>
      <c r="H30" s="232">
        <v>2.2436302147981202</v>
      </c>
      <c r="I30" s="232">
        <v>4.4094183310500563</v>
      </c>
      <c r="J30" s="232">
        <v>5.4049785646412216</v>
      </c>
      <c r="K30" s="232">
        <v>4.4771395775051737</v>
      </c>
      <c r="L30" s="232">
        <v>5.6253724411206889</v>
      </c>
      <c r="M30" s="232">
        <v>1.093794814774683</v>
      </c>
      <c r="N30" s="232">
        <v>2.2158954879220198</v>
      </c>
      <c r="O30" s="232">
        <v>3.339208404103057</v>
      </c>
      <c r="P30" s="232">
        <v>4.3001189324371873</v>
      </c>
      <c r="Q30" s="232">
        <v>1.728934334891473</v>
      </c>
      <c r="R30" s="232">
        <v>1.6188424037323219</v>
      </c>
      <c r="S30" s="232">
        <v>1.1952029375463831</v>
      </c>
      <c r="T30" s="232">
        <v>2.2153110133110459</v>
      </c>
      <c r="U30" s="232">
        <v>1.5143462383250279</v>
      </c>
      <c r="V30" s="232">
        <v>1.501109459216013</v>
      </c>
      <c r="W30" s="232">
        <v>2.257989514556173</v>
      </c>
      <c r="DA30" s="71" t="s">
        <v>2660</v>
      </c>
    </row>
    <row r="31" spans="1:105" ht="12" customHeight="1" x14ac:dyDescent="0.25">
      <c r="A31" s="59" t="s">
        <v>160</v>
      </c>
      <c r="B31" s="232">
        <v>6.1382208111056844</v>
      </c>
      <c r="C31" s="232">
        <v>7.3919986052534599</v>
      </c>
      <c r="D31" s="232">
        <v>6.0974424842031141</v>
      </c>
      <c r="E31" s="232">
        <v>4.912850190478685</v>
      </c>
      <c r="F31" s="232">
        <v>4.8766560603262574</v>
      </c>
      <c r="G31" s="232">
        <v>6.1037730718147527</v>
      </c>
      <c r="H31" s="232">
        <v>4.8194862030908636</v>
      </c>
      <c r="I31" s="232">
        <v>2.369105051955521</v>
      </c>
      <c r="J31" s="232">
        <v>2.3303072492011672</v>
      </c>
      <c r="K31" s="232">
        <v>2.4096929247662908</v>
      </c>
      <c r="L31" s="232">
        <v>3.6321936061899471</v>
      </c>
      <c r="M31" s="232">
        <v>4.7153197140636713</v>
      </c>
      <c r="N31" s="232">
        <v>8.3531355851621392</v>
      </c>
      <c r="O31" s="232">
        <v>4.7938855365552122</v>
      </c>
      <c r="P31" s="232">
        <v>4.6359077401184026</v>
      </c>
      <c r="Q31" s="232">
        <v>2.006725538060905</v>
      </c>
      <c r="R31" s="232">
        <v>1.421449592607279</v>
      </c>
      <c r="S31" s="232">
        <v>2.401517507710083</v>
      </c>
      <c r="T31" s="232">
        <v>1.337375193225496</v>
      </c>
      <c r="U31" s="232">
        <v>0.90930942202107368</v>
      </c>
      <c r="V31" s="232">
        <v>3.5394934487550889</v>
      </c>
      <c r="W31" s="232">
        <v>1.85860598565929</v>
      </c>
      <c r="DA31" s="71" t="s">
        <v>2661</v>
      </c>
    </row>
    <row r="32" spans="1:105" ht="12" customHeight="1" x14ac:dyDescent="0.25">
      <c r="A32" s="59" t="s">
        <v>70</v>
      </c>
      <c r="B32" s="232">
        <v>1.273106665454218</v>
      </c>
      <c r="C32" s="232">
        <v>2.5554180030165599</v>
      </c>
      <c r="D32" s="232">
        <v>1.26407144201935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304.94945968473928</v>
      </c>
      <c r="C33" s="232">
        <v>303.37361239497119</v>
      </c>
      <c r="D33" s="232">
        <v>291.07282621711079</v>
      </c>
      <c r="E33" s="232">
        <v>270.12333468885021</v>
      </c>
      <c r="F33" s="232">
        <v>262.65459044097747</v>
      </c>
      <c r="G33" s="232">
        <v>261.21593018296687</v>
      </c>
      <c r="H33" s="232">
        <v>241.13994853900411</v>
      </c>
      <c r="I33" s="232">
        <v>225.20652507981919</v>
      </c>
      <c r="J33" s="232">
        <v>215.77445902080279</v>
      </c>
      <c r="K33" s="232">
        <v>257.30145822195868</v>
      </c>
      <c r="L33" s="232">
        <v>267.26188658856597</v>
      </c>
      <c r="M33" s="232">
        <v>196.5430758904987</v>
      </c>
      <c r="N33" s="232">
        <v>214.2687466206423</v>
      </c>
      <c r="O33" s="232">
        <v>209.54256858814071</v>
      </c>
      <c r="P33" s="232">
        <v>174.48037738180091</v>
      </c>
      <c r="Q33" s="232">
        <v>186.0803649203026</v>
      </c>
      <c r="R33" s="232">
        <v>196.19218277971009</v>
      </c>
      <c r="S33" s="232">
        <v>201.54221271917569</v>
      </c>
      <c r="T33" s="232">
        <v>182.19434497744669</v>
      </c>
      <c r="U33" s="232">
        <v>176.67184409648161</v>
      </c>
      <c r="V33" s="232">
        <v>162.4121618593214</v>
      </c>
      <c r="W33" s="232">
        <v>174.7227148226668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250.31873881094759</v>
      </c>
      <c r="C35" s="263">
        <v>246.4458694117358</v>
      </c>
      <c r="D35" s="263">
        <v>242.79688108448801</v>
      </c>
      <c r="E35" s="263">
        <v>218.75328114701861</v>
      </c>
      <c r="F35" s="263">
        <v>218.84679924020151</v>
      </c>
      <c r="G35" s="263">
        <v>217.75648586019059</v>
      </c>
      <c r="H35" s="263">
        <v>209.03703149856489</v>
      </c>
      <c r="I35" s="263">
        <v>205.78944957801639</v>
      </c>
      <c r="J35" s="263">
        <v>209.69159375334459</v>
      </c>
      <c r="K35" s="263">
        <v>224.01805357811909</v>
      </c>
      <c r="L35" s="263">
        <v>230.8430329723974</v>
      </c>
      <c r="M35" s="263">
        <v>183.5784949510363</v>
      </c>
      <c r="N35" s="263">
        <v>196.5128297415954</v>
      </c>
      <c r="O35" s="263">
        <v>187.66739499873299</v>
      </c>
      <c r="P35" s="263">
        <v>174.7662036970946</v>
      </c>
      <c r="Q35" s="263">
        <v>179.0531049448779</v>
      </c>
      <c r="R35" s="263">
        <v>187.63135127823259</v>
      </c>
      <c r="S35" s="263">
        <v>197.58050946664261</v>
      </c>
      <c r="T35" s="263">
        <v>187.17759509800001</v>
      </c>
      <c r="U35" s="263">
        <v>184.33375253034561</v>
      </c>
      <c r="V35" s="263">
        <v>169.85128413481101</v>
      </c>
      <c r="W35" s="263">
        <v>179.92185864643741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2.720653792415765</v>
      </c>
      <c r="C38" s="231">
        <v>0.89982959819785646</v>
      </c>
      <c r="D38" s="231">
        <v>0.92066349503376999</v>
      </c>
      <c r="E38" s="231">
        <v>0.90639170536833102</v>
      </c>
      <c r="F38" s="231">
        <v>1.842404345307286</v>
      </c>
      <c r="G38" s="231">
        <v>1.8371427182281059</v>
      </c>
      <c r="H38" s="231">
        <v>1.889589074830083</v>
      </c>
      <c r="I38" s="231">
        <v>3.9115097171937698</v>
      </c>
      <c r="J38" s="231">
        <v>5.0708239600951979</v>
      </c>
      <c r="K38" s="231">
        <v>3.7963835982314622</v>
      </c>
      <c r="L38" s="231">
        <v>4.6961543700783244</v>
      </c>
      <c r="M38" s="231">
        <v>0.99231545487829442</v>
      </c>
      <c r="N38" s="231">
        <v>1.9367381105161121</v>
      </c>
      <c r="O38" s="231">
        <v>2.8788727930160238</v>
      </c>
      <c r="P38" s="231">
        <v>4.0973186948171438</v>
      </c>
      <c r="Q38" s="231">
        <v>1.630589350679394</v>
      </c>
      <c r="R38" s="231">
        <v>1.5228919536500729</v>
      </c>
      <c r="S38" s="231">
        <v>1.1508937661681919</v>
      </c>
      <c r="T38" s="231">
        <v>2.2314495973581598</v>
      </c>
      <c r="U38" s="231">
        <v>1.557878954839877</v>
      </c>
      <c r="V38" s="231">
        <v>1.5206383993244721</v>
      </c>
      <c r="W38" s="231">
        <v>2.2672514652411682</v>
      </c>
      <c r="DA38" s="73" t="s">
        <v>2668</v>
      </c>
    </row>
    <row r="39" spans="1:105" ht="12" customHeight="1" x14ac:dyDescent="0.25">
      <c r="A39" s="46" t="s">
        <v>160</v>
      </c>
      <c r="B39" s="231">
        <v>4.8655650155787766</v>
      </c>
      <c r="C39" s="231">
        <v>5.7930231800956049</v>
      </c>
      <c r="D39" s="231">
        <v>4.9418787541003466</v>
      </c>
      <c r="E39" s="231">
        <v>3.8913030034872249</v>
      </c>
      <c r="F39" s="231">
        <v>3.9556343840997301</v>
      </c>
      <c r="G39" s="231">
        <v>4.9301366727080778</v>
      </c>
      <c r="H39" s="231">
        <v>4.058979245149021</v>
      </c>
      <c r="I39" s="231">
        <v>2.10158726980438</v>
      </c>
      <c r="J39" s="231">
        <v>2.186239536810668</v>
      </c>
      <c r="K39" s="231">
        <v>2.0432953983209989</v>
      </c>
      <c r="L39" s="231">
        <v>3.0322155653184262</v>
      </c>
      <c r="M39" s="231">
        <v>4.2778449520457427</v>
      </c>
      <c r="N39" s="231">
        <v>7.3008118470708032</v>
      </c>
      <c r="O39" s="231">
        <v>4.1330114727382226</v>
      </c>
      <c r="P39" s="231">
        <v>4.4172711846992838</v>
      </c>
      <c r="Q39" s="231">
        <v>1.8925792761839539</v>
      </c>
      <c r="R39" s="231">
        <v>1.337198816950891</v>
      </c>
      <c r="S39" s="231">
        <v>2.3124872288561029</v>
      </c>
      <c r="T39" s="231">
        <v>1.347117997657338</v>
      </c>
      <c r="U39" s="231">
        <v>0.93544922300668432</v>
      </c>
      <c r="V39" s="231">
        <v>3.5855410938156438</v>
      </c>
      <c r="W39" s="231">
        <v>1.866229722116453</v>
      </c>
      <c r="DA39" s="73" t="s">
        <v>2669</v>
      </c>
    </row>
    <row r="40" spans="1:105" ht="12" customHeight="1" x14ac:dyDescent="0.25">
      <c r="A40" s="46" t="s">
        <v>70</v>
      </c>
      <c r="B40" s="231">
        <v>1.009149628720899</v>
      </c>
      <c r="C40" s="231">
        <v>2.0026513148673621</v>
      </c>
      <c r="D40" s="231">
        <v>1.0245095085627249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3.4166879999924071E-2</v>
      </c>
      <c r="R41" s="231">
        <v>0.20758967999952169</v>
      </c>
      <c r="S41" s="231">
        <v>4.65911999999137E-2</v>
      </c>
      <c r="T41" s="231">
        <v>7.7393159999654709E-2</v>
      </c>
      <c r="U41" s="231">
        <v>8.9817479999657626E-2</v>
      </c>
      <c r="V41" s="231">
        <v>0.22001399999906091</v>
      </c>
      <c r="W41" s="231">
        <v>0.34897499999841253</v>
      </c>
      <c r="DA41" s="73" t="s">
        <v>2671</v>
      </c>
    </row>
    <row r="42" spans="1:105" ht="12" customHeight="1" x14ac:dyDescent="0.25">
      <c r="A42" s="46" t="s">
        <v>162</v>
      </c>
      <c r="B42" s="231">
        <v>241.7233703742321</v>
      </c>
      <c r="C42" s="231">
        <v>237.75036531857501</v>
      </c>
      <c r="D42" s="231">
        <v>235.9098293267912</v>
      </c>
      <c r="E42" s="231">
        <v>213.9555864381631</v>
      </c>
      <c r="F42" s="231">
        <v>213.04876051079449</v>
      </c>
      <c r="G42" s="231">
        <v>210.98920646925441</v>
      </c>
      <c r="H42" s="231">
        <v>203.08846317858581</v>
      </c>
      <c r="I42" s="231">
        <v>199.77635259101831</v>
      </c>
      <c r="J42" s="231">
        <v>202.43453025643879</v>
      </c>
      <c r="K42" s="231">
        <v>218.1783745815666</v>
      </c>
      <c r="L42" s="231">
        <v>223.11466303700061</v>
      </c>
      <c r="M42" s="231">
        <v>178.3083345441122</v>
      </c>
      <c r="N42" s="231">
        <v>187.27527978400849</v>
      </c>
      <c r="O42" s="231">
        <v>180.65551073297871</v>
      </c>
      <c r="P42" s="231">
        <v>166.25161381757809</v>
      </c>
      <c r="Q42" s="231">
        <v>175.49576943801461</v>
      </c>
      <c r="R42" s="231">
        <v>184.56367082763211</v>
      </c>
      <c r="S42" s="231">
        <v>194.07053727161841</v>
      </c>
      <c r="T42" s="231">
        <v>183.5216343429849</v>
      </c>
      <c r="U42" s="231">
        <v>181.75060687249939</v>
      </c>
      <c r="V42" s="231">
        <v>164.52509064167191</v>
      </c>
      <c r="W42" s="231">
        <v>175.43940245908141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0.99999999999999989</v>
      </c>
      <c r="D51" s="234">
        <f t="shared" si="3"/>
        <v>0.99999999999999978</v>
      </c>
      <c r="E51" s="234">
        <f t="shared" si="3"/>
        <v>1</v>
      </c>
      <c r="F51" s="234">
        <f t="shared" si="3"/>
        <v>1</v>
      </c>
      <c r="G51" s="234">
        <f t="shared" si="3"/>
        <v>1</v>
      </c>
      <c r="H51" s="234">
        <f t="shared" si="3"/>
        <v>0.99999999999999978</v>
      </c>
      <c r="I51" s="234">
        <f t="shared" si="3"/>
        <v>1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1.0000000000000004</v>
      </c>
      <c r="N51" s="234">
        <f t="shared" si="3"/>
        <v>1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0.99999999999999978</v>
      </c>
      <c r="V51" s="234">
        <f t="shared" si="3"/>
        <v>0.99999999999999989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3.6097815682047965E-2</v>
      </c>
      <c r="C56" s="302">
        <f t="shared" si="8"/>
        <v>3.6252717994762255E-2</v>
      </c>
      <c r="D56" s="302">
        <f t="shared" si="8"/>
        <v>3.583770274336158E-2</v>
      </c>
      <c r="E56" s="302">
        <f t="shared" si="8"/>
        <v>3.6126805134177743E-2</v>
      </c>
      <c r="F56" s="302">
        <f t="shared" si="8"/>
        <v>3.5726517574142289E-2</v>
      </c>
      <c r="G56" s="302">
        <f t="shared" si="8"/>
        <v>3.5688728589970652E-2</v>
      </c>
      <c r="H56" s="302">
        <f t="shared" si="8"/>
        <v>3.5119122467249755E-2</v>
      </c>
      <c r="I56" s="302">
        <f t="shared" si="8"/>
        <v>3.448150521874601E-2</v>
      </c>
      <c r="J56" s="302">
        <f t="shared" si="8"/>
        <v>3.356538915107006E-2</v>
      </c>
      <c r="K56" s="302">
        <f t="shared" si="8"/>
        <v>3.510754638091787E-2</v>
      </c>
      <c r="L56" s="302">
        <f t="shared" si="8"/>
        <v>3.5331292023986646E-2</v>
      </c>
      <c r="M56" s="302">
        <f t="shared" si="8"/>
        <v>3.4505387412302947E-2</v>
      </c>
      <c r="N56" s="302">
        <f t="shared" si="8"/>
        <v>3.5032384082343687E-2</v>
      </c>
      <c r="O56" s="302">
        <f t="shared" si="8"/>
        <v>3.5115866306352814E-2</v>
      </c>
      <c r="P56" s="302">
        <f t="shared" si="8"/>
        <v>3.349350235685624E-2</v>
      </c>
      <c r="Q56" s="302">
        <f t="shared" si="8"/>
        <v>3.3887545063534294E-2</v>
      </c>
      <c r="R56" s="302">
        <f t="shared" si="8"/>
        <v>3.3939023992022421E-2</v>
      </c>
      <c r="S56" s="302">
        <f t="shared" si="8"/>
        <v>3.367027937481356E-2</v>
      </c>
      <c r="T56" s="302">
        <f t="shared" si="8"/>
        <v>3.2885033157871724E-2</v>
      </c>
      <c r="U56" s="302">
        <f t="shared" si="8"/>
        <v>3.261247777299521E-2</v>
      </c>
      <c r="V56" s="302">
        <f t="shared" si="8"/>
        <v>3.2803346401289839E-2</v>
      </c>
      <c r="W56" s="302">
        <f t="shared" si="8"/>
        <v>3.2851095133846472E-2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0.23570989249336619</v>
      </c>
      <c r="C57" s="303">
        <f t="shared" si="9"/>
        <v>0.23646410653469863</v>
      </c>
      <c r="D57" s="303">
        <f t="shared" si="9"/>
        <v>0.23328392015164146</v>
      </c>
      <c r="E57" s="303">
        <f t="shared" si="9"/>
        <v>0.23462822883200163</v>
      </c>
      <c r="F57" s="303">
        <f t="shared" si="9"/>
        <v>0.23253727090402801</v>
      </c>
      <c r="G57" s="303">
        <f t="shared" si="9"/>
        <v>0.23231063249894898</v>
      </c>
      <c r="H57" s="303">
        <f t="shared" si="9"/>
        <v>0.22870757196478114</v>
      </c>
      <c r="I57" s="303">
        <f t="shared" si="9"/>
        <v>0.22572867548775388</v>
      </c>
      <c r="J57" s="303">
        <f t="shared" si="9"/>
        <v>0.22048738068862253</v>
      </c>
      <c r="K57" s="303">
        <f t="shared" si="9"/>
        <v>0.22951395364066635</v>
      </c>
      <c r="L57" s="303">
        <f t="shared" si="9"/>
        <v>0.23131420855334434</v>
      </c>
      <c r="M57" s="303">
        <f t="shared" si="9"/>
        <v>0.22427268710720275</v>
      </c>
      <c r="N57" s="303">
        <f t="shared" si="9"/>
        <v>0.22816877158162424</v>
      </c>
      <c r="O57" s="303">
        <f t="shared" si="9"/>
        <v>0.22932231539738748</v>
      </c>
      <c r="P57" s="303">
        <f t="shared" si="9"/>
        <v>0.21988915674004941</v>
      </c>
      <c r="Q57" s="303">
        <f t="shared" si="9"/>
        <v>0.22071723832889203</v>
      </c>
      <c r="R57" s="303">
        <f t="shared" si="9"/>
        <v>0.22093160282562382</v>
      </c>
      <c r="S57" s="303">
        <f t="shared" si="9"/>
        <v>0.21892341190595851</v>
      </c>
      <c r="T57" s="303">
        <f t="shared" si="9"/>
        <v>0.21458946233178619</v>
      </c>
      <c r="U57" s="303">
        <f t="shared" si="9"/>
        <v>0.21241122438822255</v>
      </c>
      <c r="V57" s="303">
        <f t="shared" si="9"/>
        <v>0.21370888919341674</v>
      </c>
      <c r="W57" s="303">
        <f t="shared" si="9"/>
        <v>0.21446439443065654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0.23570989249336619</v>
      </c>
      <c r="C58" s="304">
        <f t="shared" si="10"/>
        <v>0.23646410653469863</v>
      </c>
      <c r="D58" s="304">
        <f t="shared" si="10"/>
        <v>0.23328392015164146</v>
      </c>
      <c r="E58" s="304">
        <f t="shared" si="10"/>
        <v>0.23462822883200163</v>
      </c>
      <c r="F58" s="304">
        <f t="shared" si="10"/>
        <v>0.23253727090402801</v>
      </c>
      <c r="G58" s="304">
        <f t="shared" si="10"/>
        <v>0.23231063249894898</v>
      </c>
      <c r="H58" s="304">
        <f t="shared" si="10"/>
        <v>0.22870757196478114</v>
      </c>
      <c r="I58" s="304">
        <f t="shared" si="10"/>
        <v>0.22572867548775388</v>
      </c>
      <c r="J58" s="304">
        <f t="shared" si="10"/>
        <v>0.22048738068862253</v>
      </c>
      <c r="K58" s="304">
        <f t="shared" si="10"/>
        <v>0.22951395364066635</v>
      </c>
      <c r="L58" s="304">
        <f t="shared" si="10"/>
        <v>0.23131420855334434</v>
      </c>
      <c r="M58" s="304">
        <f t="shared" si="10"/>
        <v>0.22427268710720275</v>
      </c>
      <c r="N58" s="304">
        <f t="shared" si="10"/>
        <v>0.22816877158162424</v>
      </c>
      <c r="O58" s="304">
        <f t="shared" si="10"/>
        <v>0.22932231539738748</v>
      </c>
      <c r="P58" s="304">
        <f t="shared" si="10"/>
        <v>0.21988915674004941</v>
      </c>
      <c r="Q58" s="304">
        <f t="shared" si="10"/>
        <v>0.22071723832889203</v>
      </c>
      <c r="R58" s="304">
        <f t="shared" si="10"/>
        <v>0.22093160282562382</v>
      </c>
      <c r="S58" s="304">
        <f t="shared" si="10"/>
        <v>0.21892341190595851</v>
      </c>
      <c r="T58" s="304">
        <f t="shared" si="10"/>
        <v>0.21458946233178619</v>
      </c>
      <c r="U58" s="304">
        <f t="shared" si="10"/>
        <v>0.21241122438822255</v>
      </c>
      <c r="V58" s="304">
        <f t="shared" si="10"/>
        <v>0.21370888919341674</v>
      </c>
      <c r="W58" s="304">
        <f t="shared" si="10"/>
        <v>0.21446439443065654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0.12455037248369578</v>
      </c>
      <c r="C60" s="303">
        <f t="shared" si="12"/>
        <v>0.12474278733145251</v>
      </c>
      <c r="D60" s="303">
        <f t="shared" si="12"/>
        <v>0.12751155780643125</v>
      </c>
      <c r="E60" s="303">
        <f t="shared" si="12"/>
        <v>0.12857448230953925</v>
      </c>
      <c r="F60" s="303">
        <f t="shared" si="12"/>
        <v>0.13008368265435125</v>
      </c>
      <c r="G60" s="303">
        <f t="shared" si="12"/>
        <v>0.13206854502946866</v>
      </c>
      <c r="H60" s="303">
        <f t="shared" si="12"/>
        <v>0.13427978121620354</v>
      </c>
      <c r="I60" s="303">
        <f t="shared" si="12"/>
        <v>0.13126379414130587</v>
      </c>
      <c r="J60" s="303">
        <f t="shared" si="12"/>
        <v>0.13545656819364915</v>
      </c>
      <c r="K60" s="303">
        <f t="shared" si="12"/>
        <v>0.12947856200981789</v>
      </c>
      <c r="L60" s="303">
        <f t="shared" si="12"/>
        <v>0.12704142405765792</v>
      </c>
      <c r="M60" s="303">
        <f t="shared" si="12"/>
        <v>0.1301677059905503</v>
      </c>
      <c r="N60" s="303">
        <f t="shared" si="12"/>
        <v>0.12595176103741748</v>
      </c>
      <c r="O60" s="303">
        <f t="shared" si="12"/>
        <v>0.12551784341707448</v>
      </c>
      <c r="P60" s="303">
        <f t="shared" si="12"/>
        <v>0.1331773382140897</v>
      </c>
      <c r="Q60" s="303">
        <f t="shared" si="12"/>
        <v>0.13265321543444963</v>
      </c>
      <c r="R60" s="303">
        <f t="shared" si="12"/>
        <v>0.13227428473426051</v>
      </c>
      <c r="S60" s="303">
        <f t="shared" si="12"/>
        <v>0.133434157806328</v>
      </c>
      <c r="T60" s="303">
        <f t="shared" si="12"/>
        <v>0.13705175635454095</v>
      </c>
      <c r="U60" s="303">
        <f t="shared" si="12"/>
        <v>0.13921182292670992</v>
      </c>
      <c r="V60" s="303">
        <f t="shared" si="12"/>
        <v>0.13851797864864299</v>
      </c>
      <c r="W60" s="303">
        <f t="shared" si="12"/>
        <v>0.1380745353105258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0.12455037248369578</v>
      </c>
      <c r="C61" s="304">
        <f t="shared" si="13"/>
        <v>0.12474278733145251</v>
      </c>
      <c r="D61" s="304">
        <f t="shared" si="13"/>
        <v>0.12751155780643125</v>
      </c>
      <c r="E61" s="304">
        <f t="shared" si="13"/>
        <v>0.12857448230953925</v>
      </c>
      <c r="F61" s="304">
        <f t="shared" si="13"/>
        <v>0.13008368265435125</v>
      </c>
      <c r="G61" s="304">
        <f t="shared" si="13"/>
        <v>0.13206854502946866</v>
      </c>
      <c r="H61" s="304">
        <f t="shared" si="13"/>
        <v>0.13427978121620354</v>
      </c>
      <c r="I61" s="304">
        <f t="shared" si="13"/>
        <v>0.13126379414130587</v>
      </c>
      <c r="J61" s="304">
        <f t="shared" si="13"/>
        <v>0.13545656819364915</v>
      </c>
      <c r="K61" s="304">
        <f t="shared" si="13"/>
        <v>0.12947856200981789</v>
      </c>
      <c r="L61" s="304">
        <f t="shared" si="13"/>
        <v>0.12704142405765792</v>
      </c>
      <c r="M61" s="304">
        <f t="shared" si="13"/>
        <v>0.1301677059905503</v>
      </c>
      <c r="N61" s="304">
        <f t="shared" si="13"/>
        <v>0.12595176103741748</v>
      </c>
      <c r="O61" s="304">
        <f t="shared" si="13"/>
        <v>0.12551784341707448</v>
      </c>
      <c r="P61" s="304">
        <f t="shared" si="13"/>
        <v>0.1331773382140897</v>
      </c>
      <c r="Q61" s="304">
        <f t="shared" si="13"/>
        <v>0.13265321543444963</v>
      </c>
      <c r="R61" s="304">
        <f t="shared" si="13"/>
        <v>0.13227428473426051</v>
      </c>
      <c r="S61" s="304">
        <f t="shared" si="13"/>
        <v>0.133434157806328</v>
      </c>
      <c r="T61" s="304">
        <f t="shared" si="13"/>
        <v>0.13705175635454095</v>
      </c>
      <c r="U61" s="304">
        <f t="shared" si="13"/>
        <v>0.13921182292670992</v>
      </c>
      <c r="V61" s="304">
        <f t="shared" si="13"/>
        <v>0.13851797864864299</v>
      </c>
      <c r="W61" s="304">
        <f t="shared" si="13"/>
        <v>0.1380745353105258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0.33672841784766588</v>
      </c>
      <c r="C63" s="303">
        <f t="shared" si="15"/>
        <v>0.33780586647814098</v>
      </c>
      <c r="D63" s="303">
        <f t="shared" si="15"/>
        <v>0.3332627430737734</v>
      </c>
      <c r="E63" s="303">
        <f t="shared" si="15"/>
        <v>0.33518318404571656</v>
      </c>
      <c r="F63" s="303">
        <f t="shared" si="15"/>
        <v>0.33219610129146881</v>
      </c>
      <c r="G63" s="303">
        <f t="shared" si="15"/>
        <v>0.33187233214135575</v>
      </c>
      <c r="H63" s="303">
        <f t="shared" si="15"/>
        <v>0.32672510280683031</v>
      </c>
      <c r="I63" s="303">
        <f t="shared" si="15"/>
        <v>0.3224695364110769</v>
      </c>
      <c r="J63" s="303">
        <f t="shared" si="15"/>
        <v>0.31498197241231796</v>
      </c>
      <c r="K63" s="303">
        <f t="shared" si="15"/>
        <v>0.32787707662952364</v>
      </c>
      <c r="L63" s="303">
        <f t="shared" si="15"/>
        <v>0.33044886936192064</v>
      </c>
      <c r="M63" s="303">
        <f t="shared" si="15"/>
        <v>0.32038955301028954</v>
      </c>
      <c r="N63" s="303">
        <f t="shared" si="15"/>
        <v>0.32595538797374901</v>
      </c>
      <c r="O63" s="303">
        <f t="shared" si="15"/>
        <v>0.32760330771055357</v>
      </c>
      <c r="P63" s="303">
        <f t="shared" si="15"/>
        <v>0.31412736677149899</v>
      </c>
      <c r="Q63" s="303">
        <f t="shared" si="15"/>
        <v>0.31531034046984574</v>
      </c>
      <c r="R63" s="303">
        <f t="shared" si="15"/>
        <v>0.31561657546517691</v>
      </c>
      <c r="S63" s="303">
        <f t="shared" si="15"/>
        <v>0.31274773129422651</v>
      </c>
      <c r="T63" s="303">
        <f t="shared" si="15"/>
        <v>0.30655637475969444</v>
      </c>
      <c r="U63" s="303">
        <f t="shared" si="15"/>
        <v>0.30344460626888936</v>
      </c>
      <c r="V63" s="303">
        <f t="shared" si="15"/>
        <v>0.30529841313345241</v>
      </c>
      <c r="W63" s="303">
        <f t="shared" si="15"/>
        <v>0.30637770632950939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0.33672841784766588</v>
      </c>
      <c r="C64" s="304">
        <f t="shared" si="16"/>
        <v>0.33780586647814098</v>
      </c>
      <c r="D64" s="304">
        <f t="shared" si="16"/>
        <v>0.3332627430737734</v>
      </c>
      <c r="E64" s="304">
        <f t="shared" si="16"/>
        <v>0.33518318404571656</v>
      </c>
      <c r="F64" s="304">
        <f t="shared" si="16"/>
        <v>0.33219610129146881</v>
      </c>
      <c r="G64" s="304">
        <f t="shared" si="16"/>
        <v>0.33187233214135575</v>
      </c>
      <c r="H64" s="304">
        <f t="shared" si="16"/>
        <v>0.32672510280683031</v>
      </c>
      <c r="I64" s="304">
        <f t="shared" si="16"/>
        <v>0.3224695364110769</v>
      </c>
      <c r="J64" s="304">
        <f t="shared" si="16"/>
        <v>0.31498197241231796</v>
      </c>
      <c r="K64" s="304">
        <f t="shared" si="16"/>
        <v>0.32787707662952364</v>
      </c>
      <c r="L64" s="304">
        <f t="shared" si="16"/>
        <v>0.33044886936192064</v>
      </c>
      <c r="M64" s="304">
        <f t="shared" si="16"/>
        <v>0.32038955301028954</v>
      </c>
      <c r="N64" s="304">
        <f t="shared" si="16"/>
        <v>0.32595538797374901</v>
      </c>
      <c r="O64" s="304">
        <f t="shared" si="16"/>
        <v>0.32760330771055357</v>
      </c>
      <c r="P64" s="304">
        <f t="shared" si="16"/>
        <v>0.31412736677149899</v>
      </c>
      <c r="Q64" s="304">
        <f t="shared" si="16"/>
        <v>0.31531034046984574</v>
      </c>
      <c r="R64" s="304">
        <f t="shared" si="16"/>
        <v>0.31561657546517691</v>
      </c>
      <c r="S64" s="304">
        <f t="shared" si="16"/>
        <v>0.31274773129422651</v>
      </c>
      <c r="T64" s="304">
        <f t="shared" si="16"/>
        <v>0.30655637475969444</v>
      </c>
      <c r="U64" s="304">
        <f t="shared" si="16"/>
        <v>0.30344460626888936</v>
      </c>
      <c r="V64" s="304">
        <f t="shared" si="16"/>
        <v>0.30529841313345241</v>
      </c>
      <c r="W64" s="304">
        <f t="shared" si="16"/>
        <v>0.30637770632950939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0.26691350149322413</v>
      </c>
      <c r="C66" s="303">
        <f t="shared" si="18"/>
        <v>0.26473452166094547</v>
      </c>
      <c r="D66" s="303">
        <f t="shared" si="18"/>
        <v>0.2701040762247921</v>
      </c>
      <c r="E66" s="303">
        <f t="shared" si="18"/>
        <v>0.26548729967856477</v>
      </c>
      <c r="F66" s="303">
        <f t="shared" si="18"/>
        <v>0.26945642757600968</v>
      </c>
      <c r="G66" s="303">
        <f t="shared" si="18"/>
        <v>0.26805976174025603</v>
      </c>
      <c r="H66" s="303">
        <f t="shared" si="18"/>
        <v>0.27516842154493504</v>
      </c>
      <c r="I66" s="303">
        <f t="shared" si="18"/>
        <v>0.28605648874111744</v>
      </c>
      <c r="J66" s="303">
        <f t="shared" si="18"/>
        <v>0.29550868955434023</v>
      </c>
      <c r="K66" s="303">
        <f t="shared" si="18"/>
        <v>0.27802286133907422</v>
      </c>
      <c r="L66" s="303">
        <f t="shared" si="18"/>
        <v>0.27586420600309042</v>
      </c>
      <c r="M66" s="303">
        <f t="shared" si="18"/>
        <v>0.29066466647965478</v>
      </c>
      <c r="N66" s="303">
        <f t="shared" si="18"/>
        <v>0.28489169532486569</v>
      </c>
      <c r="O66" s="303">
        <f t="shared" si="18"/>
        <v>0.28244066716863175</v>
      </c>
      <c r="P66" s="303">
        <f t="shared" si="18"/>
        <v>0.29931263591750579</v>
      </c>
      <c r="Q66" s="303">
        <f t="shared" si="18"/>
        <v>0.29743166070327826</v>
      </c>
      <c r="R66" s="303">
        <f t="shared" si="18"/>
        <v>0.29723851298291637</v>
      </c>
      <c r="S66" s="303">
        <f t="shared" si="18"/>
        <v>0.30122441961867341</v>
      </c>
      <c r="T66" s="303">
        <f t="shared" si="18"/>
        <v>0.30891737339610681</v>
      </c>
      <c r="U66" s="303">
        <f t="shared" si="18"/>
        <v>0.31231986864318279</v>
      </c>
      <c r="V66" s="303">
        <f t="shared" si="18"/>
        <v>0.30967137262319788</v>
      </c>
      <c r="W66" s="303">
        <f t="shared" si="18"/>
        <v>0.30823226879546201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1.3147729260453629</v>
      </c>
      <c r="C72" s="322">
        <f>IF(C$5=0,0,C$5/MAE_fec!C$5)</f>
        <v>1.3125433278648422</v>
      </c>
      <c r="D72" s="322">
        <f>IF(D$5=0,0,D$5/MAE_fec!D$5)</f>
        <v>1.2719816234945791</v>
      </c>
      <c r="E72" s="322">
        <f>IF(E$5=0,0,E$5/MAE_fec!E$5)</f>
        <v>1.2609192972343368</v>
      </c>
      <c r="F72" s="322">
        <f>IF(F$5=0,0,F$5/MAE_fec!F$5)</f>
        <v>1.2384680142200344</v>
      </c>
      <c r="G72" s="322">
        <f>IF(G$5=0,0,G$5/MAE_fec!G$5)</f>
        <v>1.2130540145952422</v>
      </c>
      <c r="H72" s="322">
        <f>IF(H$5=0,0,H$5/MAE_fec!H$5)</f>
        <v>1.1833432110874655</v>
      </c>
      <c r="I72" s="322">
        <f>IF(I$5=0,0,I$5/MAE_fec!I$5)</f>
        <v>1.2149852521442062</v>
      </c>
      <c r="J72" s="322">
        <f>IF(J$5=0,0,J$5/MAE_fec!J$5)</f>
        <v>1.1589256961627508</v>
      </c>
      <c r="K72" s="322">
        <f>IF(K$5=0,0,K$5/MAE_fec!K$5)</f>
        <v>1.2425283110716647</v>
      </c>
      <c r="L72" s="322">
        <f>IF(L$5=0,0,L$5/MAE_fec!L$5)</f>
        <v>1.2752549827715629</v>
      </c>
      <c r="M72" s="322">
        <f>IF(M$5=0,0,M$5/MAE_fec!M$5)</f>
        <v>1.225972138715667</v>
      </c>
      <c r="N72" s="322">
        <f>IF(N$5=0,0,N$5/MAE_fec!N$5)</f>
        <v>1.2826290874796906</v>
      </c>
      <c r="O72" s="322">
        <f>IF(O$5=0,0,O$5/MAE_fec!O$5)</f>
        <v>1.2920839917014395</v>
      </c>
      <c r="P72" s="322">
        <f>IF(P$5=0,0,P$5/MAE_fec!P$5)</f>
        <v>1.1812784780484518</v>
      </c>
      <c r="Q72" s="322">
        <f>IF(Q$5=0,0,Q$5/MAE_fec!Q$5)</f>
        <v>1.1927689483292554</v>
      </c>
      <c r="R72" s="322">
        <f>IF(R$5=0,0,R$5/MAE_fec!R$5)</f>
        <v>1.1981470338304896</v>
      </c>
      <c r="S72" s="322">
        <f>IF(S$5=0,0,S$5/MAE_fec!S$5)</f>
        <v>1.181431931205968</v>
      </c>
      <c r="T72" s="322">
        <f>IF(T$5=0,0,T$5/MAE_fec!T$5)</f>
        <v>1.1353945197445836</v>
      </c>
      <c r="U72" s="322">
        <f>IF(U$5=0,0,U$5/MAE_fec!U$5)</f>
        <v>1.1107136586657189</v>
      </c>
      <c r="V72" s="322">
        <f>IF(V$5=0,0,V$5/MAE_fec!V$5)</f>
        <v>1.1173060671088977</v>
      </c>
      <c r="W72" s="322">
        <f>IF(W$5=0,0,W$5/MAE_fec!W$5)</f>
        <v>1.12404498433194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1.6915737728681981</v>
      </c>
      <c r="C77" s="334">
        <f>IF(C$10=0,0,C$10/MAE_fec!C$10)</f>
        <v>1.6965656849033839</v>
      </c>
      <c r="D77" s="334">
        <f>IF(D$10=0,0,D$10/MAE_fec!D$10)</f>
        <v>1.6355594453264715</v>
      </c>
      <c r="E77" s="334">
        <f>IF(E$10=0,0,E$10/MAE_fec!E$10)</f>
        <v>1.6370667120654965</v>
      </c>
      <c r="F77" s="334">
        <f>IF(F$10=0,0,F$10/MAE_fec!F$10)</f>
        <v>1.5965084380665173</v>
      </c>
      <c r="G77" s="334">
        <f>IF(G$10=0,0,G$10/MAE_fec!G$10)</f>
        <v>1.5691929778569143</v>
      </c>
      <c r="H77" s="334">
        <f>IF(H$10=0,0,H$10/MAE_fec!H$10)</f>
        <v>1.5121282536191267</v>
      </c>
      <c r="I77" s="334">
        <f>IF(I$10=0,0,I$10/MAE_fec!I$10)</f>
        <v>1.5163376808880393</v>
      </c>
      <c r="J77" s="334">
        <f>IF(J$10=0,0,J$10/MAE_fec!J$10)</f>
        <v>1.4186541751051454</v>
      </c>
      <c r="K77" s="334">
        <f>IF(K$10=0,0,K$10/MAE_fec!K$10)</f>
        <v>1.5727414238416462</v>
      </c>
      <c r="L77" s="334">
        <f>IF(L$10=0,0,L$10/MAE_fec!L$10)</f>
        <v>1.6168398979169358</v>
      </c>
      <c r="M77" s="334">
        <f>IF(M$10=0,0,M$10/MAE_fec!M$10)</f>
        <v>1.5265523251739797</v>
      </c>
      <c r="N77" s="334">
        <f>IF(N$10=0,0,N$10/MAE_fec!N$10)</f>
        <v>1.6094082001758532</v>
      </c>
      <c r="O77" s="334">
        <f>IF(O$10=0,0,O$10/MAE_fec!O$10)</f>
        <v>1.6227705589376804</v>
      </c>
      <c r="P77" s="334">
        <f>IF(P$10=0,0,P$10/MAE_fec!P$10)</f>
        <v>1.4384800498869361</v>
      </c>
      <c r="Q77" s="334">
        <f>IF(Q$10=0,0,Q$10/MAE_fec!Q$10)</f>
        <v>1.4647875493201843</v>
      </c>
      <c r="R77" s="334">
        <f>IF(R$10=0,0,R$10/MAE_fec!R$10)</f>
        <v>1.4723114608485508</v>
      </c>
      <c r="S77" s="334">
        <f>IF(S$10=0,0,S$10/MAE_fec!S$10)</f>
        <v>1.4429469614362684</v>
      </c>
      <c r="T77" s="334">
        <f>IF(T$10=0,0,T$10/MAE_fec!T$10)</f>
        <v>1.3621226293779638</v>
      </c>
      <c r="U77" s="334">
        <f>IF(U$10=0,0,U$10/MAE_fec!U$10)</f>
        <v>1.32451868336004</v>
      </c>
      <c r="V77" s="334">
        <f>IF(V$10=0,0,V$10/MAE_fec!V$10)</f>
        <v>1.3402421158454756</v>
      </c>
      <c r="W77" s="334">
        <f>IF(W$10=0,0,W$10/MAE_fec!W$10)</f>
        <v>1.3494946265147101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1.7015047909576946</v>
      </c>
      <c r="C78" s="350">
        <f>IF(C$16=0,0,C$16/MAE_fec!C$16)</f>
        <v>1.705396686879024</v>
      </c>
      <c r="D78" s="350">
        <f>IF(D$16=0,0,D$16/MAE_fec!D$16)</f>
        <v>1.6413605021769468</v>
      </c>
      <c r="E78" s="350">
        <f>IF(E$16=0,0,E$16/MAE_fec!E$16)</f>
        <v>1.63965065246064</v>
      </c>
      <c r="F78" s="350">
        <f>IF(F$16=0,0,F$16/MAE_fec!F$16)</f>
        <v>1.6018444941745191</v>
      </c>
      <c r="G78" s="350">
        <f>IF(G$16=0,0,G$16/MAE_fec!G$16)</f>
        <v>1.574586793865921</v>
      </c>
      <c r="H78" s="350">
        <f>IF(H$16=0,0,H$16/MAE_fec!H$16)</f>
        <v>1.5179961538484616</v>
      </c>
      <c r="I78" s="350">
        <f>IF(I$16=0,0,I$16/MAE_fec!I$16)</f>
        <v>1.5287169525500646</v>
      </c>
      <c r="J78" s="350">
        <f>IF(J$16=0,0,J$16/MAE_fec!J$16)</f>
        <v>1.4347182580752744</v>
      </c>
      <c r="K78" s="350">
        <f>IF(K$16=0,0,K$16/MAE_fec!K$16)</f>
        <v>1.5836019731353617</v>
      </c>
      <c r="L78" s="350">
        <f>IF(L$16=0,0,L$16/MAE_fec!L$16)</f>
        <v>1.62970340975809</v>
      </c>
      <c r="M78" s="350">
        <f>IF(M$16=0,0,M$16/MAE_fec!M$16)</f>
        <v>1.5300438823524947</v>
      </c>
      <c r="N78" s="350">
        <f>IF(N$16=0,0,N$16/MAE_fec!N$16)</f>
        <v>1.6156309869084897</v>
      </c>
      <c r="O78" s="350">
        <f>IF(O$16=0,0,O$16/MAE_fec!O$16)</f>
        <v>1.6324304821696145</v>
      </c>
      <c r="P78" s="350">
        <f>IF(P$16=0,0,P$16/MAE_fec!P$16)</f>
        <v>1.4540076406197717</v>
      </c>
      <c r="Q78" s="350">
        <f>IF(Q$16=0,0,Q$16/MAE_fec!Q$16)</f>
        <v>1.4707562794282374</v>
      </c>
      <c r="R78" s="350">
        <f>IF(R$16=0,0,R$16/MAE_fec!R$16)</f>
        <v>1.477626663751054</v>
      </c>
      <c r="S78" s="350">
        <f>IF(S$16=0,0,S$16/MAE_fec!S$16)</f>
        <v>1.4467723343236698</v>
      </c>
      <c r="T78" s="350">
        <f>IF(T$16=0,0,T$16/MAE_fec!T$16)</f>
        <v>1.3700377640113293</v>
      </c>
      <c r="U78" s="350">
        <f>IF(U$16=0,0,U$16/MAE_fec!U$16)</f>
        <v>1.3301268883758461</v>
      </c>
      <c r="V78" s="350">
        <f>IF(V$16=0,0,V$16/MAE_fec!V$16)</f>
        <v>1.346187791618946</v>
      </c>
      <c r="W78" s="350">
        <f>IF(W$16=0,0,W$16/MAE_fec!W$16)</f>
        <v>1.3578814627318105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1.7986520995494473</v>
      </c>
      <c r="C79" s="350">
        <f>IF(C$24=0,0,C$24/MAE_fec!C$24)</f>
        <v>1.799477963226634</v>
      </c>
      <c r="D79" s="350">
        <f>IF(D$24=0,0,D$24/MAE_fec!D$24)</f>
        <v>1.7876705088813329</v>
      </c>
      <c r="E79" s="350">
        <f>IF(E$24=0,0,E$24/MAE_fec!E$24)</f>
        <v>1.7890750735758405</v>
      </c>
      <c r="F79" s="350">
        <f>IF(F$24=0,0,F$24/MAE_fec!F$24)</f>
        <v>1.7815812375655664</v>
      </c>
      <c r="G79" s="350">
        <f>IF(G$24=0,0,G$24/MAE_fec!G$24)</f>
        <v>1.7771555498935483</v>
      </c>
      <c r="H79" s="350">
        <f>IF(H$24=0,0,H$24/MAE_fec!H$24)</f>
        <v>1.7668550615489222</v>
      </c>
      <c r="I79" s="350">
        <f>IF(I$24=0,0,I$24/MAE_fec!I$24)</f>
        <v>1.7659756725189049</v>
      </c>
      <c r="J79" s="350">
        <f>IF(J$24=0,0,J$24/MAE_fec!J$24)</f>
        <v>1.7492674705694033</v>
      </c>
      <c r="K79" s="350">
        <f>IF(K$24=0,0,K$24/MAE_fec!K$24)</f>
        <v>1.776822306401125</v>
      </c>
      <c r="L79" s="350">
        <f>IF(L$24=0,0,L$24/MAE_fec!L$24)</f>
        <v>1.7844337531456502</v>
      </c>
      <c r="M79" s="350">
        <f>IF(M$24=0,0,M$24/MAE_fec!M$24)</f>
        <v>1.7647056780159418</v>
      </c>
      <c r="N79" s="350">
        <f>IF(N$24=0,0,N$24/MAE_fec!N$24)</f>
        <v>1.7784318123913394</v>
      </c>
      <c r="O79" s="350">
        <f>IF(O$24=0,0,O$24/MAE_fec!O$24)</f>
        <v>1.7828182221326776</v>
      </c>
      <c r="P79" s="350">
        <f>IF(P$24=0,0,P$24/MAE_fec!P$24)</f>
        <v>1.7500469267362564</v>
      </c>
      <c r="Q79" s="350">
        <f>IF(Q$24=0,0,Q$24/MAE_fec!Q$24)</f>
        <v>1.7547749445782468</v>
      </c>
      <c r="R79" s="350">
        <f>IF(R$24=0,0,R$24/MAE_fec!R$24)</f>
        <v>1.7561942773879127</v>
      </c>
      <c r="S79" s="350">
        <f>IF(S$24=0,0,S$24/MAE_fec!S$24)</f>
        <v>1.7503290626727506</v>
      </c>
      <c r="T79" s="350">
        <f>IF(T$24=0,0,T$24/MAE_fec!T$24)</f>
        <v>1.7373299889705309</v>
      </c>
      <c r="U79" s="350">
        <f>IF(U$24=0,0,U$24/MAE_fec!U$24)</f>
        <v>1.7311617371124877</v>
      </c>
      <c r="V79" s="350">
        <f>IF(V$24=0,0,V$24/MAE_fec!V$24)</f>
        <v>1.7330790969433225</v>
      </c>
      <c r="W79" s="350">
        <f>IF(W$24=0,0,W$24/MAE_fec!W$24)</f>
        <v>1.7356632298017411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1.7015047909576935</v>
      </c>
      <c r="C80" s="350">
        <f>IF(C$27=0,0,C$27/MAE_fec!C$27)</f>
        <v>1.7053966868790253</v>
      </c>
      <c r="D80" s="350">
        <f>IF(D$27=0,0,D$27/MAE_fec!D$27)</f>
        <v>1.6413605021769462</v>
      </c>
      <c r="E80" s="350">
        <f>IF(E$27=0,0,E$27/MAE_fec!E$27)</f>
        <v>1.6396506524606407</v>
      </c>
      <c r="F80" s="350">
        <f>IF(F$27=0,0,F$27/MAE_fec!F$27)</f>
        <v>1.6018444941745202</v>
      </c>
      <c r="G80" s="350">
        <f>IF(G$27=0,0,G$27/MAE_fec!G$27)</f>
        <v>1.5745867938659208</v>
      </c>
      <c r="H80" s="350">
        <f>IF(H$27=0,0,H$27/MAE_fec!H$27)</f>
        <v>1.5179961538484616</v>
      </c>
      <c r="I80" s="350">
        <f>IF(I$27=0,0,I$27/MAE_fec!I$27)</f>
        <v>1.5287169525500641</v>
      </c>
      <c r="J80" s="350">
        <f>IF(J$27=0,0,J$27/MAE_fec!J$27)</f>
        <v>1.4347182580752746</v>
      </c>
      <c r="K80" s="350">
        <f>IF(K$27=0,0,K$27/MAE_fec!K$27)</f>
        <v>1.5836019731353626</v>
      </c>
      <c r="L80" s="350">
        <f>IF(L$27=0,0,L$27/MAE_fec!L$27)</f>
        <v>1.6297034097580902</v>
      </c>
      <c r="M80" s="350">
        <f>IF(M$27=0,0,M$27/MAE_fec!M$27)</f>
        <v>1.5300438823524942</v>
      </c>
      <c r="N80" s="350">
        <f>IF(N$27=0,0,N$27/MAE_fec!N$27)</f>
        <v>1.6156309869084906</v>
      </c>
      <c r="O80" s="350">
        <f>IF(O$27=0,0,O$27/MAE_fec!O$27)</f>
        <v>1.6324304821696147</v>
      </c>
      <c r="P80" s="350">
        <f>IF(P$27=0,0,P$27/MAE_fec!P$27)</f>
        <v>1.4540076406197708</v>
      </c>
      <c r="Q80" s="350">
        <f>IF(Q$27=0,0,Q$27/MAE_fec!Q$27)</f>
        <v>1.4707562794282369</v>
      </c>
      <c r="R80" s="350">
        <f>IF(R$27=0,0,R$27/MAE_fec!R$27)</f>
        <v>1.477626663751054</v>
      </c>
      <c r="S80" s="350">
        <f>IF(S$27=0,0,S$27/MAE_fec!S$27)</f>
        <v>1.4467723343236703</v>
      </c>
      <c r="T80" s="350">
        <f>IF(T$27=0,0,T$27/MAE_fec!T$27)</f>
        <v>1.3700377640113286</v>
      </c>
      <c r="U80" s="350">
        <f>IF(U$27=0,0,U$27/MAE_fec!U$27)</f>
        <v>1.3301268883758457</v>
      </c>
      <c r="V80" s="350">
        <f>IF(V$27=0,0,V$27/MAE_fec!V$27)</f>
        <v>1.3461877916189458</v>
      </c>
      <c r="W80" s="350">
        <f>IF(W$27=0,0,W$27/MAE_fec!W$27)</f>
        <v>1.3578814627318103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2.139015250726541</v>
      </c>
      <c r="C81" s="350">
        <f>IF(C$35=0,0,C$35/MAE_fec!C$35)</f>
        <v>2.1052009787234072</v>
      </c>
      <c r="D81" s="350">
        <f>IF(D$35=0,0,D$35/MAE_fec!D$35)</f>
        <v>2.1034715820339853</v>
      </c>
      <c r="E81" s="350">
        <f>IF(E$35=0,0,E$35/MAE_fec!E$35)</f>
        <v>2.0241682712573135</v>
      </c>
      <c r="F81" s="350">
        <f>IF(F$35=0,0,F$35/MAE_fec!F$35)</f>
        <v>2.0333303626152763</v>
      </c>
      <c r="G81" s="350">
        <f>IF(G$35=0,0,G$35/MAE_fec!G$35)</f>
        <v>1.9684414347914372</v>
      </c>
      <c r="H81" s="350">
        <f>IF(H$35=0,0,H$35/MAE_fec!H$35)</f>
        <v>2.0005227244052071</v>
      </c>
      <c r="I81" s="350">
        <f>IF(I$35=0,0,I$35/MAE_fec!I$35)</f>
        <v>2.2010860207549734</v>
      </c>
      <c r="J81" s="350">
        <f>IF(J$35=0,0,J$35/MAE_fec!J$35)</f>
        <v>2.2034769699913652</v>
      </c>
      <c r="K81" s="350">
        <f>IF(K$35=0,0,K$35/MAE_fec!K$35)</f>
        <v>2.1517640530273106</v>
      </c>
      <c r="L81" s="350">
        <f>IF(L$35=0,0,L$35/MAE_fec!L$35)</f>
        <v>2.185928206895476</v>
      </c>
      <c r="M81" s="350">
        <f>IF(M$35=0,0,M$35/MAE_fec!M$35)</f>
        <v>2.2848955817754226</v>
      </c>
      <c r="N81" s="350">
        <f>IF(N$35=0,0,N$35/MAE_fec!N$35)</f>
        <v>2.3219114333321014</v>
      </c>
      <c r="O81" s="350">
        <f>IF(O$35=0,0,O$35/MAE_fec!O$35)</f>
        <v>2.3084857608912581</v>
      </c>
      <c r="P81" s="350">
        <f>IF(P$35=0,0,P$35/MAE_fec!P$35)</f>
        <v>2.2995086929760191</v>
      </c>
      <c r="Q81" s="350">
        <f>IF(Q$35=0,0,Q$35/MAE_fec!Q$35)</f>
        <v>2.304092322136539</v>
      </c>
      <c r="R81" s="350">
        <f>IF(R$35=0,0,R$35/MAE_fec!R$35)</f>
        <v>2.3128732203174729</v>
      </c>
      <c r="S81" s="350">
        <f>IF(S$35=0,0,S$35/MAE_fec!S$35)</f>
        <v>2.3291163031219058</v>
      </c>
      <c r="T81" s="350">
        <f>IF(T$35=0,0,T$35/MAE_fec!T$35)</f>
        <v>2.3232319361170828</v>
      </c>
      <c r="U81" s="350">
        <f>IF(U$35=0,0,U$35/MAE_fec!U$35)</f>
        <v>2.3091581282888343</v>
      </c>
      <c r="V81" s="350">
        <f>IF(V$35=0,0,V$35/MAE_fec!V$35)</f>
        <v>2.2877860680553268</v>
      </c>
      <c r="W81" s="350">
        <f>IF(W$35=0,0,W$35/MAE_fec!W$35)</f>
        <v>2.2855900207673199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NL: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1564.5189895867641</v>
      </c>
      <c r="C3" s="205">
        <v>1443.9064945226919</v>
      </c>
      <c r="D3" s="205">
        <v>1379.383334509278</v>
      </c>
      <c r="E3" s="205">
        <v>1326.134754630536</v>
      </c>
      <c r="F3" s="205">
        <v>1148.1933343215171</v>
      </c>
      <c r="G3" s="205">
        <v>1131.606635177184</v>
      </c>
      <c r="H3" s="205">
        <v>1126.8589897578131</v>
      </c>
      <c r="I3" s="205">
        <v>1196.6962635296129</v>
      </c>
      <c r="J3" s="205">
        <v>1152.76789823842</v>
      </c>
      <c r="K3" s="205">
        <v>1038.3544792068469</v>
      </c>
      <c r="L3" s="205">
        <v>1040.3416788177749</v>
      </c>
      <c r="M3" s="205">
        <v>1113.0384504191959</v>
      </c>
      <c r="N3" s="205">
        <v>1072.645010421433</v>
      </c>
      <c r="O3" s="205">
        <v>1088.9768870211731</v>
      </c>
      <c r="P3" s="205">
        <v>1095.0746871215181</v>
      </c>
      <c r="Q3" s="205">
        <v>1099</v>
      </c>
      <c r="R3" s="205">
        <v>1136.805576330511</v>
      </c>
      <c r="S3" s="205">
        <v>1138.5797301290261</v>
      </c>
      <c r="T3" s="205">
        <v>1126.2128446018789</v>
      </c>
      <c r="U3" s="205">
        <v>1111.778282326009</v>
      </c>
      <c r="V3" s="205">
        <v>1091.6046680583779</v>
      </c>
      <c r="W3" s="205">
        <v>1259.1268736472471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1936.60798705927</v>
      </c>
      <c r="C5" s="205">
        <v>1828.769676600517</v>
      </c>
      <c r="D5" s="205">
        <v>1688.2437566772121</v>
      </c>
      <c r="E5" s="205">
        <v>1512.510837886326</v>
      </c>
      <c r="F5" s="205">
        <v>1374.632096583772</v>
      </c>
      <c r="G5" s="205">
        <v>1320.7374491372871</v>
      </c>
      <c r="H5" s="205">
        <v>1313.5174828538129</v>
      </c>
      <c r="I5" s="205">
        <v>1463.250541771296</v>
      </c>
      <c r="J5" s="205">
        <v>1502.911272116658</v>
      </c>
      <c r="K5" s="205">
        <v>1408.019891414076</v>
      </c>
      <c r="L5" s="205">
        <v>1683.1008294939991</v>
      </c>
      <c r="M5" s="205">
        <v>1668.9214481801021</v>
      </c>
      <c r="N5" s="205">
        <v>1654.3205470735611</v>
      </c>
      <c r="O5" s="205">
        <v>1707.7822083588551</v>
      </c>
      <c r="P5" s="205">
        <v>1515.4374744396009</v>
      </c>
      <c r="Q5" s="205">
        <v>1656.408910391704</v>
      </c>
      <c r="R5" s="205">
        <v>1630.328374586443</v>
      </c>
      <c r="S5" s="205">
        <v>1647.3942761904509</v>
      </c>
      <c r="T5" s="205">
        <v>1657.72795403141</v>
      </c>
      <c r="U5" s="205">
        <v>1822.3414855426849</v>
      </c>
      <c r="V5" s="205">
        <v>1668.202109454322</v>
      </c>
      <c r="W5" s="205">
        <v>1745.1604088128181</v>
      </c>
      <c r="DA5" s="112" t="s">
        <v>2679</v>
      </c>
    </row>
    <row r="6" spans="1:105" ht="12" customHeight="1" x14ac:dyDescent="0.25">
      <c r="A6" s="154" t="s">
        <v>2114</v>
      </c>
      <c r="B6" s="340">
        <v>2420.7599838240872</v>
      </c>
      <c r="C6" s="340">
        <v>2299.721984632883</v>
      </c>
      <c r="D6" s="340">
        <v>2178.683985441678</v>
      </c>
      <c r="E6" s="340">
        <v>2178.683985441678</v>
      </c>
      <c r="F6" s="340">
        <v>2057.645986250473</v>
      </c>
      <c r="G6" s="340">
        <v>1936.6079870592689</v>
      </c>
      <c r="H6" s="340">
        <v>1936.6079870592689</v>
      </c>
      <c r="I6" s="340">
        <v>1815.569987868065</v>
      </c>
      <c r="J6" s="340">
        <v>1815.569987868065</v>
      </c>
      <c r="K6" s="340">
        <v>1694.53198867686</v>
      </c>
      <c r="L6" s="340">
        <v>1815.569987868065</v>
      </c>
      <c r="M6" s="340">
        <v>1815.569987868065</v>
      </c>
      <c r="N6" s="340">
        <v>1815.569987868065</v>
      </c>
      <c r="O6" s="340">
        <v>1815.569987868065</v>
      </c>
      <c r="P6" s="340">
        <v>1815.569987868065</v>
      </c>
      <c r="Q6" s="340">
        <v>1815.569987868065</v>
      </c>
      <c r="R6" s="340">
        <v>1815.569987868065</v>
      </c>
      <c r="S6" s="340">
        <v>1815.569987868065</v>
      </c>
      <c r="T6" s="340">
        <v>1815.569987868065</v>
      </c>
      <c r="U6" s="340">
        <v>1936.6079870592689</v>
      </c>
      <c r="V6" s="340">
        <v>1815.569987868065</v>
      </c>
      <c r="W6" s="340">
        <v>1936.6079870592689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242.0759983824087</v>
      </c>
      <c r="M7" s="342">
        <v>0</v>
      </c>
      <c r="N7" s="342">
        <v>121.03799919120441</v>
      </c>
      <c r="O7" s="342">
        <v>121.03799919120441</v>
      </c>
      <c r="P7" s="342">
        <v>0</v>
      </c>
      <c r="Q7" s="342">
        <v>121.03799919120441</v>
      </c>
      <c r="R7" s="342">
        <v>121.03799919120441</v>
      </c>
      <c r="S7" s="342">
        <v>0</v>
      </c>
      <c r="T7" s="342">
        <v>121.03799919120441</v>
      </c>
      <c r="U7" s="342">
        <v>242.0759983824087</v>
      </c>
      <c r="V7" s="342">
        <v>0</v>
      </c>
      <c r="W7" s="342">
        <v>121.03799919120441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121.03799919120411</v>
      </c>
      <c r="D8" s="344">
        <f t="shared" si="0"/>
        <v>121.03799919120502</v>
      </c>
      <c r="E8" s="344">
        <f t="shared" si="0"/>
        <v>0</v>
      </c>
      <c r="F8" s="344">
        <f t="shared" si="0"/>
        <v>121.03799919120502</v>
      </c>
      <c r="G8" s="344">
        <f t="shared" si="0"/>
        <v>121.03799919120411</v>
      </c>
      <c r="H8" s="344">
        <f t="shared" si="0"/>
        <v>0</v>
      </c>
      <c r="I8" s="344">
        <f t="shared" si="0"/>
        <v>121.03799919120388</v>
      </c>
      <c r="J8" s="344">
        <f t="shared" si="0"/>
        <v>0</v>
      </c>
      <c r="K8" s="344">
        <f t="shared" si="0"/>
        <v>121.03799919120502</v>
      </c>
      <c r="L8" s="344">
        <f t="shared" si="0"/>
        <v>121.03799919120365</v>
      </c>
      <c r="M8" s="344">
        <f t="shared" si="0"/>
        <v>0</v>
      </c>
      <c r="N8" s="344">
        <f t="shared" si="0"/>
        <v>121.03799919120434</v>
      </c>
      <c r="O8" s="344">
        <f t="shared" si="0"/>
        <v>121.03799919120434</v>
      </c>
      <c r="P8" s="344">
        <f t="shared" si="0"/>
        <v>0</v>
      </c>
      <c r="Q8" s="344">
        <f t="shared" si="0"/>
        <v>121.03799919120434</v>
      </c>
      <c r="R8" s="344">
        <f t="shared" si="0"/>
        <v>121.03799919120434</v>
      </c>
      <c r="S8" s="344">
        <f t="shared" si="0"/>
        <v>0</v>
      </c>
      <c r="T8" s="344">
        <f t="shared" si="0"/>
        <v>121.03799919120434</v>
      </c>
      <c r="U8" s="344">
        <f t="shared" si="0"/>
        <v>121.03799919120502</v>
      </c>
      <c r="V8" s="344">
        <f t="shared" si="0"/>
        <v>121.03799919120388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484.15199676481711</v>
      </c>
      <c r="C9" s="345">
        <f t="shared" si="1"/>
        <v>470.95230803236609</v>
      </c>
      <c r="D9" s="345">
        <f t="shared" si="1"/>
        <v>490.44022876446593</v>
      </c>
      <c r="E9" s="345">
        <f t="shared" si="1"/>
        <v>666.17314755535199</v>
      </c>
      <c r="F9" s="345">
        <f t="shared" si="1"/>
        <v>683.01388966670106</v>
      </c>
      <c r="G9" s="345">
        <f t="shared" si="1"/>
        <v>615.87053792198185</v>
      </c>
      <c r="H9" s="345">
        <f t="shared" si="1"/>
        <v>623.090504205456</v>
      </c>
      <c r="I9" s="345">
        <f t="shared" si="1"/>
        <v>352.31944609676907</v>
      </c>
      <c r="J9" s="345">
        <f t="shared" si="1"/>
        <v>312.65871575140704</v>
      </c>
      <c r="K9" s="345">
        <f t="shared" si="1"/>
        <v>286.51209726278398</v>
      </c>
      <c r="L9" s="345">
        <f t="shared" si="1"/>
        <v>132.46915837406596</v>
      </c>
      <c r="M9" s="345">
        <f t="shared" si="1"/>
        <v>146.64853968796297</v>
      </c>
      <c r="N9" s="345">
        <f t="shared" si="1"/>
        <v>161.24944079450393</v>
      </c>
      <c r="O9" s="345">
        <f t="shared" si="1"/>
        <v>107.78777950920994</v>
      </c>
      <c r="P9" s="345">
        <f t="shared" si="1"/>
        <v>300.13251342846411</v>
      </c>
      <c r="Q9" s="345">
        <f t="shared" si="1"/>
        <v>159.16107747636102</v>
      </c>
      <c r="R9" s="345">
        <f t="shared" si="1"/>
        <v>185.24161328162199</v>
      </c>
      <c r="S9" s="345">
        <f t="shared" si="1"/>
        <v>168.17571167761412</v>
      </c>
      <c r="T9" s="345">
        <f t="shared" si="1"/>
        <v>157.84203383665499</v>
      </c>
      <c r="U9" s="345">
        <f t="shared" si="1"/>
        <v>114.26650151658396</v>
      </c>
      <c r="V9" s="345">
        <f t="shared" si="1"/>
        <v>147.36787841374303</v>
      </c>
      <c r="W9" s="345">
        <f t="shared" si="1"/>
        <v>191.4475782464508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199.91582115219259</v>
      </c>
      <c r="C12" s="212">
        <v>186.46173688736019</v>
      </c>
      <c r="D12" s="212">
        <v>178.8116079105761</v>
      </c>
      <c r="E12" s="212">
        <v>167.15588993981081</v>
      </c>
      <c r="F12" s="212">
        <v>148.788736027515</v>
      </c>
      <c r="G12" s="212">
        <v>123.8748065348237</v>
      </c>
      <c r="H12" s="212">
        <v>114.37110920034389</v>
      </c>
      <c r="I12" s="212">
        <v>115.2476354256234</v>
      </c>
      <c r="J12" s="212">
        <v>110.8791917454858</v>
      </c>
      <c r="K12" s="212">
        <v>103.5920034393809</v>
      </c>
      <c r="L12" s="212">
        <v>116.580309544282</v>
      </c>
      <c r="M12" s="212">
        <v>103.14522785898539</v>
      </c>
      <c r="N12" s="212">
        <v>103.7137575236457</v>
      </c>
      <c r="O12" s="212">
        <v>104.33955288048151</v>
      </c>
      <c r="P12" s="212">
        <v>87.484264832330183</v>
      </c>
      <c r="Q12" s="212">
        <v>94.861650902837468</v>
      </c>
      <c r="R12" s="212">
        <v>92.200945829750651</v>
      </c>
      <c r="S12" s="212">
        <v>92.674032674118649</v>
      </c>
      <c r="T12" s="212">
        <v>92.934393809114368</v>
      </c>
      <c r="U12" s="212">
        <v>101.34135855546</v>
      </c>
      <c r="V12" s="212">
        <v>97.378761822871866</v>
      </c>
      <c r="W12" s="212">
        <v>97.234307824591568</v>
      </c>
      <c r="DA12" s="109" t="s">
        <v>2682</v>
      </c>
    </row>
    <row r="13" spans="1:105" ht="12" customHeight="1" x14ac:dyDescent="0.25">
      <c r="A13" s="24" t="s">
        <v>30</v>
      </c>
      <c r="B13" s="215">
        <v>0.69982803095442814</v>
      </c>
      <c r="C13" s="215">
        <v>0.69982803095442814</v>
      </c>
      <c r="D13" s="215">
        <v>1.3996560619088561</v>
      </c>
      <c r="E13" s="215">
        <v>0.69982803095442814</v>
      </c>
      <c r="F13" s="215">
        <v>0</v>
      </c>
      <c r="G13" s="215">
        <v>1.3996560619088561</v>
      </c>
      <c r="H13" s="215">
        <v>0.69982803095442814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4.1176268271711081</v>
      </c>
      <c r="C14" s="206">
        <f t="shared" si="2"/>
        <v>2.058813413585554</v>
      </c>
      <c r="D14" s="206">
        <f t="shared" si="2"/>
        <v>1.029406706792777</v>
      </c>
      <c r="E14" s="206">
        <f t="shared" si="2"/>
        <v>0</v>
      </c>
      <c r="F14" s="206">
        <f t="shared" si="2"/>
        <v>0</v>
      </c>
      <c r="G14" s="206">
        <f t="shared" si="2"/>
        <v>0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1.07944969905417</v>
      </c>
      <c r="M14" s="206">
        <f t="shared" si="2"/>
        <v>1.07944969905417</v>
      </c>
      <c r="N14" s="206">
        <f t="shared" si="2"/>
        <v>0</v>
      </c>
      <c r="O14" s="206">
        <f t="shared" si="2"/>
        <v>0</v>
      </c>
      <c r="P14" s="206">
        <f t="shared" si="2"/>
        <v>0</v>
      </c>
      <c r="Q14" s="206">
        <f t="shared" si="2"/>
        <v>0.18581255374032679</v>
      </c>
      <c r="R14" s="206">
        <f t="shared" si="2"/>
        <v>0.42742906276870157</v>
      </c>
      <c r="S14" s="206">
        <f t="shared" si="2"/>
        <v>0.40687876182287191</v>
      </c>
      <c r="T14" s="206">
        <f t="shared" si="2"/>
        <v>0.24582975064488394</v>
      </c>
      <c r="U14" s="206">
        <f t="shared" si="2"/>
        <v>5.0644883920894238E-2</v>
      </c>
      <c r="V14" s="206">
        <f t="shared" si="2"/>
        <v>0.32493551160791057</v>
      </c>
      <c r="W14" s="206">
        <f t="shared" si="2"/>
        <v>0.31083404987102331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1.07944969905417</v>
      </c>
      <c r="M16" s="206">
        <v>1.07944969905417</v>
      </c>
      <c r="N16" s="206">
        <v>0</v>
      </c>
      <c r="O16" s="206">
        <v>0</v>
      </c>
      <c r="P16" s="206">
        <v>0</v>
      </c>
      <c r="Q16" s="206">
        <v>0.16723989681857271</v>
      </c>
      <c r="R16" s="206">
        <v>0.42639724849527078</v>
      </c>
      <c r="S16" s="206">
        <v>0.40584694754944112</v>
      </c>
      <c r="T16" s="206">
        <v>0.2137575236457438</v>
      </c>
      <c r="U16" s="206">
        <v>4.858125537403267E-2</v>
      </c>
      <c r="V16" s="206">
        <v>0.25692175408426482</v>
      </c>
      <c r="W16" s="206">
        <v>0.30980223559759251</v>
      </c>
      <c r="DA16" s="71" t="s">
        <v>2685</v>
      </c>
    </row>
    <row r="17" spans="1:105" ht="12" customHeight="1" x14ac:dyDescent="0.25">
      <c r="A17" s="18" t="s">
        <v>69</v>
      </c>
      <c r="B17" s="206">
        <v>2.058813413585554</v>
      </c>
      <c r="C17" s="206">
        <v>1.029406706792777</v>
      </c>
      <c r="D17" s="206">
        <v>0</v>
      </c>
      <c r="E17" s="206">
        <v>0</v>
      </c>
      <c r="F17" s="206">
        <v>0</v>
      </c>
      <c r="G17" s="206">
        <v>0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0</v>
      </c>
      <c r="N17" s="206">
        <v>0</v>
      </c>
      <c r="O17" s="206">
        <v>0</v>
      </c>
      <c r="P17" s="206">
        <v>0</v>
      </c>
      <c r="Q17" s="206">
        <v>1.8572656921754079E-2</v>
      </c>
      <c r="R17" s="206">
        <v>1.031814273430782E-3</v>
      </c>
      <c r="S17" s="206">
        <v>1.031814273430782E-3</v>
      </c>
      <c r="T17" s="206">
        <v>2.278589853826311E-2</v>
      </c>
      <c r="U17" s="206">
        <v>2.0636285468615648E-3</v>
      </c>
      <c r="V17" s="206">
        <v>6.8013757523645746E-2</v>
      </c>
      <c r="W17" s="206">
        <v>1.031814273430782E-3</v>
      </c>
      <c r="DA17" s="71" t="s">
        <v>2686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2.058813413585554</v>
      </c>
      <c r="C19" s="206">
        <v>1.029406706792777</v>
      </c>
      <c r="D19" s="206">
        <v>1.029406706792777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9.2863284608770413E-3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147.33396388650041</v>
      </c>
      <c r="C20" s="206">
        <f t="shared" si="3"/>
        <v>119.109630266552</v>
      </c>
      <c r="D20" s="206">
        <f t="shared" si="3"/>
        <v>114.4880481513328</v>
      </c>
      <c r="E20" s="206">
        <f t="shared" si="3"/>
        <v>116.4226139294927</v>
      </c>
      <c r="F20" s="206">
        <f t="shared" si="3"/>
        <v>102.7296646603611</v>
      </c>
      <c r="G20" s="206">
        <f t="shared" si="3"/>
        <v>84.350558899398095</v>
      </c>
      <c r="H20" s="206">
        <f t="shared" si="3"/>
        <v>74.978245915735158</v>
      </c>
      <c r="I20" s="206">
        <f t="shared" si="3"/>
        <v>78.804557179707643</v>
      </c>
      <c r="J20" s="206">
        <f t="shared" si="3"/>
        <v>77.149355116079093</v>
      </c>
      <c r="K20" s="206">
        <f t="shared" si="3"/>
        <v>73.043594153052439</v>
      </c>
      <c r="L20" s="206">
        <f t="shared" si="3"/>
        <v>78.718572656921751</v>
      </c>
      <c r="M20" s="206">
        <f t="shared" si="3"/>
        <v>67.820034393809109</v>
      </c>
      <c r="N20" s="206">
        <f t="shared" si="3"/>
        <v>72.377214101461732</v>
      </c>
      <c r="O20" s="206">
        <f t="shared" si="3"/>
        <v>70.872484952708504</v>
      </c>
      <c r="P20" s="206">
        <f t="shared" si="3"/>
        <v>54.385038693035263</v>
      </c>
      <c r="Q20" s="206">
        <f t="shared" si="3"/>
        <v>60.383576956147877</v>
      </c>
      <c r="R20" s="206">
        <f t="shared" si="3"/>
        <v>58.816079105760963</v>
      </c>
      <c r="S20" s="206">
        <f t="shared" si="3"/>
        <v>58.099656061908853</v>
      </c>
      <c r="T20" s="206">
        <f t="shared" si="3"/>
        <v>54.678675838349093</v>
      </c>
      <c r="U20" s="206">
        <f t="shared" si="3"/>
        <v>64.100687876182278</v>
      </c>
      <c r="V20" s="206">
        <f t="shared" si="3"/>
        <v>52.412725709372303</v>
      </c>
      <c r="W20" s="206">
        <f t="shared" si="3"/>
        <v>55.333619948409279</v>
      </c>
      <c r="DA20" s="71"/>
    </row>
    <row r="21" spans="1:105" ht="12" customHeight="1" x14ac:dyDescent="0.25">
      <c r="A21" s="18" t="s">
        <v>72</v>
      </c>
      <c r="B21" s="206">
        <v>147.33396388650041</v>
      </c>
      <c r="C21" s="206">
        <v>119.109630266552</v>
      </c>
      <c r="D21" s="206">
        <v>114.4880481513328</v>
      </c>
      <c r="E21" s="206">
        <v>116.4226139294927</v>
      </c>
      <c r="F21" s="206">
        <v>102.7296646603611</v>
      </c>
      <c r="G21" s="206">
        <v>84.350558899398095</v>
      </c>
      <c r="H21" s="206">
        <v>74.978245915735158</v>
      </c>
      <c r="I21" s="206">
        <v>78.804557179707643</v>
      </c>
      <c r="J21" s="206">
        <v>77.149355116079093</v>
      </c>
      <c r="K21" s="206">
        <v>73.043594153052439</v>
      </c>
      <c r="L21" s="206">
        <v>78.718572656921751</v>
      </c>
      <c r="M21" s="206">
        <v>67.820034393809109</v>
      </c>
      <c r="N21" s="206">
        <v>72.377214101461732</v>
      </c>
      <c r="O21" s="206">
        <v>70.872484952708504</v>
      </c>
      <c r="P21" s="206">
        <v>54.385038693035263</v>
      </c>
      <c r="Q21" s="206">
        <v>60.383576956147877</v>
      </c>
      <c r="R21" s="206">
        <v>58.816079105760963</v>
      </c>
      <c r="S21" s="206">
        <v>58.099656061908853</v>
      </c>
      <c r="T21" s="206">
        <v>54.678675838349093</v>
      </c>
      <c r="U21" s="206">
        <v>64.100687876182278</v>
      </c>
      <c r="V21" s="206">
        <v>52.412725709372303</v>
      </c>
      <c r="W21" s="206">
        <v>55.333619948409279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0</v>
      </c>
      <c r="T23" s="206">
        <f t="shared" si="4"/>
        <v>0</v>
      </c>
      <c r="U23" s="206">
        <f t="shared" si="4"/>
        <v>0</v>
      </c>
      <c r="V23" s="206">
        <f t="shared" si="4"/>
        <v>0</v>
      </c>
      <c r="W23" s="206">
        <f t="shared" si="4"/>
        <v>0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0.64488392089423896</v>
      </c>
      <c r="C30" s="206">
        <v>18.677730008598449</v>
      </c>
      <c r="D30" s="206">
        <v>12.53938091143594</v>
      </c>
      <c r="E30" s="206">
        <v>2.9139294926913162</v>
      </c>
      <c r="F30" s="206">
        <v>3.1527944969905422</v>
      </c>
      <c r="G30" s="206">
        <v>3.128890799656062</v>
      </c>
      <c r="H30" s="206">
        <v>4.7291487532244192</v>
      </c>
      <c r="I30" s="206">
        <v>3.0810834049871021</v>
      </c>
      <c r="J30" s="206">
        <v>3.0333619948409281</v>
      </c>
      <c r="K30" s="206">
        <v>3.0333619948409281</v>
      </c>
      <c r="L30" s="206">
        <v>3.6782459157351668</v>
      </c>
      <c r="M30" s="206">
        <v>3.0333619948409281</v>
      </c>
      <c r="N30" s="206">
        <v>1.241960447119518</v>
      </c>
      <c r="O30" s="206">
        <v>1.050902837489252</v>
      </c>
      <c r="P30" s="206">
        <v>4.0364574376612206</v>
      </c>
      <c r="Q30" s="206">
        <v>4.7467755803955276</v>
      </c>
      <c r="R30" s="206">
        <v>4.6650042992261387</v>
      </c>
      <c r="S30" s="206">
        <v>4.1208942390369732</v>
      </c>
      <c r="T30" s="206">
        <v>6.4928632846087702</v>
      </c>
      <c r="U30" s="206">
        <v>6.8613929492691312</v>
      </c>
      <c r="V30" s="206">
        <v>6.7665520206362846</v>
      </c>
      <c r="W30" s="206">
        <v>3.0829750644883922</v>
      </c>
      <c r="DA30" s="71" t="s">
        <v>2697</v>
      </c>
    </row>
    <row r="31" spans="1:105" ht="12" customHeight="1" x14ac:dyDescent="0.25">
      <c r="A31" s="21" t="s">
        <v>38</v>
      </c>
      <c r="B31" s="209">
        <v>47.119518486672398</v>
      </c>
      <c r="C31" s="209">
        <v>45.915735167669823</v>
      </c>
      <c r="D31" s="209">
        <v>49.355116079105763</v>
      </c>
      <c r="E31" s="209">
        <v>47.119518486672398</v>
      </c>
      <c r="F31" s="209">
        <v>42.906276870163367</v>
      </c>
      <c r="G31" s="209">
        <v>34.995700773860698</v>
      </c>
      <c r="H31" s="209">
        <v>33.963886500429922</v>
      </c>
      <c r="I31" s="209">
        <v>33.361994840928631</v>
      </c>
      <c r="J31" s="209">
        <v>30.696474634565771</v>
      </c>
      <c r="K31" s="209">
        <v>27.51504729148753</v>
      </c>
      <c r="L31" s="209">
        <v>33.104041272570932</v>
      </c>
      <c r="M31" s="209">
        <v>31.212381771281169</v>
      </c>
      <c r="N31" s="209">
        <v>30.09458297506449</v>
      </c>
      <c r="O31" s="209">
        <v>32.416165090283748</v>
      </c>
      <c r="P31" s="209">
        <v>29.062768701633701</v>
      </c>
      <c r="Q31" s="209">
        <v>29.545485812553739</v>
      </c>
      <c r="R31" s="209">
        <v>28.292433361994838</v>
      </c>
      <c r="S31" s="209">
        <v>30.046603611349951</v>
      </c>
      <c r="T31" s="209">
        <v>31.517024935511611</v>
      </c>
      <c r="U31" s="209">
        <v>30.3286328460877</v>
      </c>
      <c r="V31" s="209">
        <v>37.874548581255368</v>
      </c>
      <c r="W31" s="209">
        <v>38.506878761822868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361.52244395810789</v>
      </c>
      <c r="C33" s="205">
        <f>TEL_emi!C5</f>
        <v>288.93679271863863</v>
      </c>
      <c r="D33" s="205">
        <f>TEL_emi!D5</f>
        <v>277.76822327888038</v>
      </c>
      <c r="E33" s="205">
        <f>TEL_emi!E5</f>
        <v>276.33305951770211</v>
      </c>
      <c r="F33" s="205">
        <f>TEL_emi!F5</f>
        <v>241.29090215807679</v>
      </c>
      <c r="G33" s="205">
        <f>TEL_emi!G5</f>
        <v>203.88261275833</v>
      </c>
      <c r="H33" s="205">
        <f>TEL_emi!H5</f>
        <v>178.98874343868681</v>
      </c>
      <c r="I33" s="205">
        <f>TEL_emi!I5</f>
        <v>185.09573411854251</v>
      </c>
      <c r="J33" s="205">
        <f>TEL_emi!J5</f>
        <v>181.2080041184521</v>
      </c>
      <c r="K33" s="205">
        <f>TEL_emi!K5</f>
        <v>171.56441411843701</v>
      </c>
      <c r="L33" s="205">
        <f>TEL_emi!L5</f>
        <v>187.7455407584826</v>
      </c>
      <c r="M33" s="205">
        <f>TEL_emi!M5</f>
        <v>162.14711075885111</v>
      </c>
      <c r="N33" s="205">
        <f>TEL_emi!N5</f>
        <v>169.99922411865131</v>
      </c>
      <c r="O33" s="205">
        <f>TEL_emi!O5</f>
        <v>166.46492411886081</v>
      </c>
      <c r="P33" s="205">
        <f>TEL_emi!P5</f>
        <v>127.73929607855899</v>
      </c>
      <c r="Q33" s="205">
        <f>TEL_emi!Q5</f>
        <v>142.32807791809671</v>
      </c>
      <c r="R33" s="205">
        <f>TEL_emi!R5</f>
        <v>139.27658831807511</v>
      </c>
      <c r="S33" s="205">
        <f>TEL_emi!S5</f>
        <v>137.5395663583395</v>
      </c>
      <c r="T33" s="205">
        <f>TEL_emi!T5</f>
        <v>129.09235535867711</v>
      </c>
      <c r="U33" s="205">
        <f>TEL_emi!U5</f>
        <v>150.6941099989358</v>
      </c>
      <c r="V33" s="205">
        <f>TEL_emi!V5</f>
        <v>123.9964988384378</v>
      </c>
      <c r="W33" s="205">
        <f>TEL_emi!W5</f>
        <v>130.78897739839539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127.78101287539903</v>
      </c>
      <c r="C35" s="286">
        <f t="shared" si="5"/>
        <v>129.13698885259069</v>
      </c>
      <c r="D35" s="286">
        <f t="shared" si="5"/>
        <v>129.63155595481308</v>
      </c>
      <c r="E35" s="286">
        <f t="shared" si="5"/>
        <v>126.04743926372761</v>
      </c>
      <c r="F35" s="286">
        <f t="shared" si="5"/>
        <v>129.58508953149104</v>
      </c>
      <c r="G35" s="286">
        <f t="shared" si="5"/>
        <v>109.46808076591714</v>
      </c>
      <c r="H35" s="286">
        <f t="shared" si="5"/>
        <v>101.49549343784778</v>
      </c>
      <c r="I35" s="286">
        <f t="shared" si="5"/>
        <v>96.304834349281435</v>
      </c>
      <c r="J35" s="286">
        <f t="shared" si="5"/>
        <v>96.185183431047733</v>
      </c>
      <c r="K35" s="286">
        <f t="shared" si="5"/>
        <v>99.765547810329906</v>
      </c>
      <c r="L35" s="286">
        <f t="shared" si="5"/>
        <v>112.05963571195352</v>
      </c>
      <c r="M35" s="286">
        <f t="shared" si="5"/>
        <v>92.669959263436525</v>
      </c>
      <c r="N35" s="286">
        <f t="shared" si="5"/>
        <v>96.689731006996865</v>
      </c>
      <c r="O35" s="286">
        <f t="shared" si="5"/>
        <v>95.814295164606946</v>
      </c>
      <c r="P35" s="286">
        <f t="shared" si="5"/>
        <v>79.888856770389623</v>
      </c>
      <c r="Q35" s="286">
        <f t="shared" si="5"/>
        <v>86.316333851535461</v>
      </c>
      <c r="R35" s="286">
        <f t="shared" si="5"/>
        <v>81.105289901344094</v>
      </c>
      <c r="S35" s="286">
        <f t="shared" si="5"/>
        <v>81.394416413523061</v>
      </c>
      <c r="T35" s="286">
        <f t="shared" si="5"/>
        <v>82.519387214027972</v>
      </c>
      <c r="U35" s="286">
        <f t="shared" si="5"/>
        <v>91.152489814280671</v>
      </c>
      <c r="V35" s="286">
        <f t="shared" si="5"/>
        <v>89.206985525335028</v>
      </c>
      <c r="W35" s="286">
        <f t="shared" si="5"/>
        <v>77.223598240690421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</v>
      </c>
      <c r="C36" s="346">
        <f t="shared" si="6"/>
        <v>101.96020815151101</v>
      </c>
      <c r="D36" s="346">
        <f t="shared" si="6"/>
        <v>105.9157525110661</v>
      </c>
      <c r="E36" s="346">
        <f t="shared" si="6"/>
        <v>110.5154989655509</v>
      </c>
      <c r="F36" s="346">
        <f t="shared" si="6"/>
        <v>108.23895091441844</v>
      </c>
      <c r="G36" s="346">
        <f t="shared" si="6"/>
        <v>93.792151207448086</v>
      </c>
      <c r="H36" s="346">
        <f t="shared" si="6"/>
        <v>87.072392026222275</v>
      </c>
      <c r="I36" s="346">
        <f t="shared" si="6"/>
        <v>78.761382371411031</v>
      </c>
      <c r="J36" s="346">
        <f t="shared" si="6"/>
        <v>73.776272626744401</v>
      </c>
      <c r="K36" s="346">
        <f t="shared" si="6"/>
        <v>73.572826684531663</v>
      </c>
      <c r="L36" s="346">
        <f t="shared" si="6"/>
        <v>69.265196416860107</v>
      </c>
      <c r="M36" s="346">
        <f t="shared" si="6"/>
        <v>61.803524648485698</v>
      </c>
      <c r="N36" s="346">
        <f t="shared" si="6"/>
        <v>62.692661169633624</v>
      </c>
      <c r="O36" s="346">
        <f t="shared" si="6"/>
        <v>61.096521775308666</v>
      </c>
      <c r="P36" s="346">
        <f t="shared" si="6"/>
        <v>57.728719467414059</v>
      </c>
      <c r="Q36" s="346">
        <f t="shared" si="6"/>
        <v>57.269464265562782</v>
      </c>
      <c r="R36" s="346">
        <f t="shared" si="6"/>
        <v>56.553604333322596</v>
      </c>
      <c r="S36" s="346">
        <f t="shared" si="6"/>
        <v>56.254919671339714</v>
      </c>
      <c r="T36" s="346">
        <f t="shared" si="6"/>
        <v>56.061305827116115</v>
      </c>
      <c r="U36" s="346">
        <f t="shared" si="6"/>
        <v>55.610520508608744</v>
      </c>
      <c r="V36" s="346">
        <f t="shared" si="6"/>
        <v>58.373479610767902</v>
      </c>
      <c r="W36" s="346">
        <f t="shared" si="6"/>
        <v>55.716544641725655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50.548416440481418</v>
      </c>
      <c r="C37" s="346">
        <f>IF(TEL_ued!C$5=0,"",TEL_ued!C$5/C$5*1000)</f>
        <v>50.098415467216803</v>
      </c>
      <c r="D37" s="346">
        <f>IF(TEL_ued!D$5=0,"",TEL_ued!D$5/D$5*1000)</f>
        <v>51.887601057725902</v>
      </c>
      <c r="E37" s="346">
        <f>IF(TEL_ued!E$5=0,"",TEL_ued!E$5/E$5*1000)</f>
        <v>54.108852292172472</v>
      </c>
      <c r="F37" s="346">
        <f>IF(TEL_ued!F$5=0,"",TEL_ued!F$5/F$5*1000)</f>
        <v>53.02243286953486</v>
      </c>
      <c r="G37" s="346">
        <f>IF(TEL_ued!G$5=0,"",TEL_ued!G$5/G$5*1000)</f>
        <v>45.874680515467489</v>
      </c>
      <c r="H37" s="346">
        <f>IF(TEL_ued!H$5=0,"",TEL_ued!H$5/H$5*1000)</f>
        <v>42.619715371511191</v>
      </c>
      <c r="I37" s="346">
        <f>IF(TEL_ued!I$5=0,"",TEL_ued!I$5/I$5*1000)</f>
        <v>38.587548979016717</v>
      </c>
      <c r="J37" s="346">
        <f>IF(TEL_ued!J$5=0,"",TEL_ued!J$5/J$5*1000)</f>
        <v>36.169042687634132</v>
      </c>
      <c r="K37" s="346">
        <f>IF(TEL_ued!K$5=0,"",TEL_ued!K$5/K$5*1000)</f>
        <v>36.093428632466967</v>
      </c>
      <c r="L37" s="346">
        <f>IF(TEL_ued!L$5=0,"",TEL_ued!L$5/L$5*1000)</f>
        <v>33.937146727962187</v>
      </c>
      <c r="M37" s="346">
        <f>IF(TEL_ued!M$5=0,"",TEL_ued!M$5/M$5*1000)</f>
        <v>30.250852783346694</v>
      </c>
      <c r="N37" s="346">
        <f>IF(TEL_ued!N$5=0,"",TEL_ued!N$5/N$5*1000)</f>
        <v>30.698596064960686</v>
      </c>
      <c r="O37" s="346">
        <f>IF(TEL_ued!O$5=0,"",TEL_ued!O$5/O$5*1000)</f>
        <v>29.886936871495813</v>
      </c>
      <c r="P37" s="346">
        <f>IF(TEL_ued!P$5=0,"",TEL_ued!P$5/P$5*1000)</f>
        <v>28.251301888953783</v>
      </c>
      <c r="Q37" s="346">
        <f>IF(TEL_ued!Q$5=0,"",TEL_ued!Q$5/Q$5*1000)</f>
        <v>28.049929327937075</v>
      </c>
      <c r="R37" s="346">
        <f>IF(TEL_ued!R$5=0,"",TEL_ued!R$5/R$5*1000)</f>
        <v>27.702331977174456</v>
      </c>
      <c r="S37" s="346">
        <f>IF(TEL_ued!S$5=0,"",TEL_ued!S$5/S$5*1000)</f>
        <v>27.531500402975645</v>
      </c>
      <c r="T37" s="346">
        <f>IF(TEL_ued!T$5=0,"",TEL_ued!T$5/T$5*1000)</f>
        <v>27.448310631724251</v>
      </c>
      <c r="U37" s="346">
        <f>IF(TEL_ued!U$5=0,"",TEL_ued!U$5/U$5*1000)</f>
        <v>27.269509960942084</v>
      </c>
      <c r="V37" s="346">
        <f>IF(TEL_ued!V$5=0,"",TEL_ued!V$5/V$5*1000)</f>
        <v>28.550046218000389</v>
      </c>
      <c r="W37" s="346">
        <f>IF(TEL_ued!W$5=0,"",TEL_ued!W$5/W$5*1000)</f>
        <v>27.210474867436943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1.8083733537171471</v>
      </c>
      <c r="C38" s="347">
        <f t="shared" si="7"/>
        <v>1.5495768597992985</v>
      </c>
      <c r="D38" s="347">
        <f t="shared" si="7"/>
        <v>1.5534127035969199</v>
      </c>
      <c r="E38" s="347">
        <f t="shared" si="7"/>
        <v>1.6531458126734488</v>
      </c>
      <c r="F38" s="347">
        <f t="shared" si="7"/>
        <v>1.6217014042881288</v>
      </c>
      <c r="G38" s="347">
        <f t="shared" si="7"/>
        <v>1.6458763364527595</v>
      </c>
      <c r="H38" s="347">
        <f t="shared" si="7"/>
        <v>1.5649821418200307</v>
      </c>
      <c r="I38" s="347">
        <f t="shared" si="7"/>
        <v>1.6060696901499252</v>
      </c>
      <c r="J38" s="347">
        <f t="shared" si="7"/>
        <v>1.6342832344449298</v>
      </c>
      <c r="K38" s="347">
        <f t="shared" si="7"/>
        <v>1.6561549967399909</v>
      </c>
      <c r="L38" s="347">
        <f t="shared" si="7"/>
        <v>1.6104395458580345</v>
      </c>
      <c r="M38" s="347">
        <f t="shared" si="7"/>
        <v>1.5720272680043901</v>
      </c>
      <c r="N38" s="347">
        <f t="shared" si="7"/>
        <v>1.6391193239710093</v>
      </c>
      <c r="O38" s="347">
        <f t="shared" si="7"/>
        <v>1.5954153484780833</v>
      </c>
      <c r="P38" s="347">
        <f t="shared" si="7"/>
        <v>1.4601402472019447</v>
      </c>
      <c r="Q38" s="347">
        <f t="shared" si="7"/>
        <v>1.5003752998551225</v>
      </c>
      <c r="R38" s="347">
        <f t="shared" si="7"/>
        <v>1.5105765680023477</v>
      </c>
      <c r="S38" s="347">
        <f t="shared" si="7"/>
        <v>1.4841219529313801</v>
      </c>
      <c r="T38" s="347">
        <f t="shared" si="7"/>
        <v>1.3890697519782673</v>
      </c>
      <c r="U38" s="347">
        <f t="shared" si="7"/>
        <v>1.48699516314918</v>
      </c>
      <c r="V38" s="347">
        <f t="shared" si="7"/>
        <v>1.2733423234933152</v>
      </c>
      <c r="W38" s="347">
        <f t="shared" si="7"/>
        <v>1.3450908462714175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NL: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199.91582115219259</v>
      </c>
      <c r="C5" s="225">
        <v>186.46173688736019</v>
      </c>
      <c r="D5" s="225">
        <v>178.8116079105761</v>
      </c>
      <c r="E5" s="225">
        <v>167.15588993981081</v>
      </c>
      <c r="F5" s="225">
        <v>148.788736027515</v>
      </c>
      <c r="G5" s="225">
        <v>123.8748065348237</v>
      </c>
      <c r="H5" s="225">
        <v>114.37110920034389</v>
      </c>
      <c r="I5" s="225">
        <v>115.2476354256233</v>
      </c>
      <c r="J5" s="225">
        <v>110.8791917454857</v>
      </c>
      <c r="K5" s="225">
        <v>103.5920034393809</v>
      </c>
      <c r="L5" s="225">
        <v>116.580309544282</v>
      </c>
      <c r="M5" s="225">
        <v>103.14522785898539</v>
      </c>
      <c r="N5" s="225">
        <v>103.7137575236457</v>
      </c>
      <c r="O5" s="225">
        <v>104.33955288048151</v>
      </c>
      <c r="P5" s="225">
        <v>87.484264832330183</v>
      </c>
      <c r="Q5" s="225">
        <v>94.86165090283744</v>
      </c>
      <c r="R5" s="225">
        <v>92.200945829750637</v>
      </c>
      <c r="S5" s="225">
        <v>92.674032674118635</v>
      </c>
      <c r="T5" s="225">
        <v>92.934393809114354</v>
      </c>
      <c r="U5" s="225">
        <v>101.34135855546</v>
      </c>
      <c r="V5" s="225">
        <v>97.378761822871837</v>
      </c>
      <c r="W5" s="225">
        <v>97.234307824591539</v>
      </c>
      <c r="DA5" s="89" t="s">
        <v>2682</v>
      </c>
    </row>
    <row r="6" spans="1:105" ht="12" customHeight="1" x14ac:dyDescent="0.25">
      <c r="A6" s="55" t="s">
        <v>92</v>
      </c>
      <c r="B6" s="261">
        <v>3.2588803389847039</v>
      </c>
      <c r="C6" s="261">
        <v>3.168370011771017</v>
      </c>
      <c r="D6" s="261">
        <v>3.3956499702927441</v>
      </c>
      <c r="E6" s="261">
        <v>3.2433746913783161</v>
      </c>
      <c r="F6" s="261">
        <v>2.9511045309993138</v>
      </c>
      <c r="G6" s="261">
        <v>2.4080403272749331</v>
      </c>
      <c r="H6" s="261">
        <v>2.3322858300760672</v>
      </c>
      <c r="I6" s="261">
        <v>2.29409229278121</v>
      </c>
      <c r="J6" s="261">
        <v>2.11393507579966</v>
      </c>
      <c r="K6" s="261">
        <v>1.897143281196886</v>
      </c>
      <c r="L6" s="261">
        <v>2.277290057650049</v>
      </c>
      <c r="M6" s="261">
        <v>2.1421139636014699</v>
      </c>
      <c r="N6" s="261">
        <v>2.0698239206401712</v>
      </c>
      <c r="O6" s="261">
        <v>2.2237789254323919</v>
      </c>
      <c r="P6" s="261">
        <v>1.985703863026145</v>
      </c>
      <c r="Q6" s="261">
        <v>2.0246408763696282</v>
      </c>
      <c r="R6" s="261">
        <v>1.9398770687785261</v>
      </c>
      <c r="S6" s="261">
        <v>2.0553017841321579</v>
      </c>
      <c r="T6" s="261">
        <v>2.149252455169218</v>
      </c>
      <c r="U6" s="261">
        <v>2.081008907299458</v>
      </c>
      <c r="V6" s="261">
        <v>2.5589987115307018</v>
      </c>
      <c r="W6" s="261">
        <v>2.6023260595969968</v>
      </c>
      <c r="DA6" s="67" t="s">
        <v>2699</v>
      </c>
    </row>
    <row r="7" spans="1:105" ht="12" customHeight="1" x14ac:dyDescent="0.25">
      <c r="A7" s="202" t="s">
        <v>93</v>
      </c>
      <c r="B7" s="226">
        <v>2.673953098654116</v>
      </c>
      <c r="C7" s="226">
        <v>2.5996882147864762</v>
      </c>
      <c r="D7" s="226">
        <v>2.786174334599175</v>
      </c>
      <c r="E7" s="226">
        <v>2.6612305160027212</v>
      </c>
      <c r="F7" s="226">
        <v>2.4214191023584122</v>
      </c>
      <c r="G7" s="226">
        <v>1.975827960840971</v>
      </c>
      <c r="H7" s="226">
        <v>1.9136704246777989</v>
      </c>
      <c r="I7" s="226">
        <v>1.8823321376666351</v>
      </c>
      <c r="J7" s="226">
        <v>1.7345108314253621</v>
      </c>
      <c r="K7" s="226">
        <v>1.556630384571803</v>
      </c>
      <c r="L7" s="226">
        <v>1.868545688328245</v>
      </c>
      <c r="M7" s="226">
        <v>1.7576319701345391</v>
      </c>
      <c r="N7" s="226">
        <v>1.6983170630893709</v>
      </c>
      <c r="O7" s="226">
        <v>1.8246391183035</v>
      </c>
      <c r="P7" s="226">
        <v>1.6292954773547861</v>
      </c>
      <c r="Q7" s="226">
        <v>1.661243795995593</v>
      </c>
      <c r="R7" s="226">
        <v>1.5916940051516111</v>
      </c>
      <c r="S7" s="226">
        <v>1.68640146390331</v>
      </c>
      <c r="T7" s="226">
        <v>1.7634891939849999</v>
      </c>
      <c r="U7" s="226">
        <v>1.7074944880405809</v>
      </c>
      <c r="V7" s="226">
        <v>2.0996912504867291</v>
      </c>
      <c r="W7" s="226">
        <v>2.1352418950539458</v>
      </c>
      <c r="DA7" s="174" t="s">
        <v>2700</v>
      </c>
    </row>
    <row r="8" spans="1:105" ht="12" customHeight="1" x14ac:dyDescent="0.25">
      <c r="A8" s="202" t="s">
        <v>94</v>
      </c>
      <c r="B8" s="226">
        <v>1.9219037896576461</v>
      </c>
      <c r="C8" s="226">
        <v>1.86852590437778</v>
      </c>
      <c r="D8" s="226">
        <v>2.002562802993157</v>
      </c>
      <c r="E8" s="226">
        <v>1.912759433376956</v>
      </c>
      <c r="F8" s="226">
        <v>1.7403949798201079</v>
      </c>
      <c r="G8" s="226">
        <v>1.4201263468544481</v>
      </c>
      <c r="H8" s="226">
        <v>1.3754506177371679</v>
      </c>
      <c r="I8" s="226">
        <v>1.352926223947893</v>
      </c>
      <c r="J8" s="226">
        <v>1.2466796600869789</v>
      </c>
      <c r="K8" s="226">
        <v>1.1188280889109841</v>
      </c>
      <c r="L8" s="226">
        <v>1.3430172134859271</v>
      </c>
      <c r="M8" s="226">
        <v>1.2632979785342</v>
      </c>
      <c r="N8" s="226">
        <v>1.2206653890954859</v>
      </c>
      <c r="O8" s="226">
        <v>1.311459366280642</v>
      </c>
      <c r="P8" s="226">
        <v>1.1710561243487521</v>
      </c>
      <c r="Q8" s="226">
        <v>1.194018978371832</v>
      </c>
      <c r="R8" s="226">
        <v>1.1440300662027201</v>
      </c>
      <c r="S8" s="226">
        <v>1.212101052180504</v>
      </c>
      <c r="T8" s="226">
        <v>1.267507858176719</v>
      </c>
      <c r="U8" s="226">
        <v>1.2272616632791671</v>
      </c>
      <c r="V8" s="226">
        <v>1.5091530862873359</v>
      </c>
      <c r="W8" s="226">
        <v>1.534705112070023</v>
      </c>
      <c r="DA8" s="174" t="s">
        <v>2701</v>
      </c>
    </row>
    <row r="9" spans="1:105" ht="12" customHeight="1" x14ac:dyDescent="0.25">
      <c r="A9" s="202" t="s">
        <v>95</v>
      </c>
      <c r="B9" s="226">
        <v>3.7602465449823508</v>
      </c>
      <c r="C9" s="226">
        <v>3.6558115520434811</v>
      </c>
      <c r="D9" s="226">
        <v>3.9180576580300901</v>
      </c>
      <c r="E9" s="226">
        <v>3.742355413128827</v>
      </c>
      <c r="F9" s="226">
        <v>3.4051206126915168</v>
      </c>
      <c r="G9" s="226">
        <v>2.7785080699326161</v>
      </c>
      <c r="H9" s="226">
        <v>2.6910990347031549</v>
      </c>
      <c r="I9" s="226">
        <v>2.647029568593704</v>
      </c>
      <c r="J9" s="226">
        <v>2.4391558566919151</v>
      </c>
      <c r="K9" s="226">
        <v>2.1890114783040988</v>
      </c>
      <c r="L9" s="226">
        <v>2.6276423742115949</v>
      </c>
      <c r="M9" s="226">
        <v>2.4716699580016961</v>
      </c>
      <c r="N9" s="226">
        <v>2.388258369969428</v>
      </c>
      <c r="O9" s="226">
        <v>2.565898760114298</v>
      </c>
      <c r="P9" s="226">
        <v>2.2911967650301679</v>
      </c>
      <c r="Q9" s="226">
        <v>2.336124088118801</v>
      </c>
      <c r="R9" s="226">
        <v>2.2383196947444528</v>
      </c>
      <c r="S9" s="226">
        <v>2.3715020586140301</v>
      </c>
      <c r="T9" s="226">
        <v>2.4799066790414059</v>
      </c>
      <c r="U9" s="226">
        <v>2.4011641238070669</v>
      </c>
      <c r="V9" s="226">
        <v>2.9526908209969629</v>
      </c>
      <c r="W9" s="226">
        <v>3.002683914919611</v>
      </c>
      <c r="DA9" s="174" t="s">
        <v>2702</v>
      </c>
    </row>
    <row r="10" spans="1:105" ht="12" customHeight="1" x14ac:dyDescent="0.25">
      <c r="A10" s="56" t="s">
        <v>96</v>
      </c>
      <c r="B10" s="262">
        <v>23.649855355208519</v>
      </c>
      <c r="C10" s="262">
        <v>20.979876942839141</v>
      </c>
      <c r="D10" s="262">
        <v>19.279998891591902</v>
      </c>
      <c r="E10" s="262">
        <v>18.236112209422199</v>
      </c>
      <c r="F10" s="262">
        <v>16.049098951243462</v>
      </c>
      <c r="G10" s="262">
        <v>13.439331510348159</v>
      </c>
      <c r="H10" s="262">
        <v>12.049550624997609</v>
      </c>
      <c r="I10" s="262">
        <v>12.384039822320499</v>
      </c>
      <c r="J10" s="262">
        <v>12.17480475140399</v>
      </c>
      <c r="K10" s="262">
        <v>11.5905386422556</v>
      </c>
      <c r="L10" s="262">
        <v>12.59546143096318</v>
      </c>
      <c r="M10" s="262">
        <v>10.795174943744311</v>
      </c>
      <c r="N10" s="262">
        <v>11.1869651603999</v>
      </c>
      <c r="O10" s="262">
        <v>10.874030415672809</v>
      </c>
      <c r="P10" s="262">
        <v>8.6769057759196286</v>
      </c>
      <c r="Q10" s="262">
        <v>9.7277527842477465</v>
      </c>
      <c r="R10" s="262">
        <v>9.5203026060028826</v>
      </c>
      <c r="S10" s="262">
        <v>9.3109034465372602</v>
      </c>
      <c r="T10" s="262">
        <v>9.0178585026076519</v>
      </c>
      <c r="U10" s="262">
        <v>10.54592339420255</v>
      </c>
      <c r="V10" s="262">
        <v>8.7188269539585121</v>
      </c>
      <c r="W10" s="262">
        <v>8.7438650990837701</v>
      </c>
      <c r="DA10" s="68" t="s">
        <v>2703</v>
      </c>
    </row>
    <row r="11" spans="1:105" ht="12" customHeight="1" x14ac:dyDescent="0.25">
      <c r="A11" s="37" t="s">
        <v>160</v>
      </c>
      <c r="B11" s="228">
        <v>0.32028850983635798</v>
      </c>
      <c r="C11" s="228">
        <v>0.17546020042050689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2.8294987863477839E-3</v>
      </c>
      <c r="R11" s="228">
        <v>1.5845975581561841E-4</v>
      </c>
      <c r="S11" s="228">
        <v>1.549234878282107E-4</v>
      </c>
      <c r="T11" s="228">
        <v>3.4601921747227102E-3</v>
      </c>
      <c r="U11" s="228">
        <v>3.2337650785524668E-4</v>
      </c>
      <c r="V11" s="228">
        <v>9.7499612255507254E-3</v>
      </c>
      <c r="W11" s="228">
        <v>1.4054081674412191E-4</v>
      </c>
      <c r="DA11" s="69" t="s">
        <v>2704</v>
      </c>
    </row>
    <row r="12" spans="1:105" ht="12" customHeight="1" x14ac:dyDescent="0.25">
      <c r="A12" s="37" t="s">
        <v>162</v>
      </c>
      <c r="B12" s="228">
        <v>22.920666550014211</v>
      </c>
      <c r="C12" s="228">
        <v>20.301985076136411</v>
      </c>
      <c r="D12" s="228">
        <v>18.595865719492721</v>
      </c>
      <c r="E12" s="228">
        <v>17.60496429817378</v>
      </c>
      <c r="F12" s="228">
        <v>15.4419870245592</v>
      </c>
      <c r="G12" s="228">
        <v>12.958875426699841</v>
      </c>
      <c r="H12" s="228">
        <v>11.515094355067349</v>
      </c>
      <c r="I12" s="228">
        <v>11.9040345106106</v>
      </c>
      <c r="J12" s="228">
        <v>11.778066202614649</v>
      </c>
      <c r="K12" s="228">
        <v>11.267878380563211</v>
      </c>
      <c r="L12" s="228">
        <v>12.132577650701011</v>
      </c>
      <c r="M12" s="228">
        <v>10.28642665024068</v>
      </c>
      <c r="N12" s="228">
        <v>10.759858380593631</v>
      </c>
      <c r="O12" s="228">
        <v>10.33202992276099</v>
      </c>
      <c r="P12" s="228">
        <v>8.0758924436667954</v>
      </c>
      <c r="Q12" s="228">
        <v>9.1992900333304686</v>
      </c>
      <c r="R12" s="228">
        <v>9.0326154358594408</v>
      </c>
      <c r="S12" s="228">
        <v>8.7234704835028527</v>
      </c>
      <c r="T12" s="228">
        <v>8.3033252317148758</v>
      </c>
      <c r="U12" s="228">
        <v>10.044761509063161</v>
      </c>
      <c r="V12" s="228">
        <v>7.5135099426633332</v>
      </c>
      <c r="W12" s="228">
        <v>7.5368526499454003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0.40890029535794431</v>
      </c>
      <c r="C15" s="228">
        <v>0.50243166628222047</v>
      </c>
      <c r="D15" s="228">
        <v>0.68413317209918412</v>
      </c>
      <c r="E15" s="228">
        <v>0.63114791124841818</v>
      </c>
      <c r="F15" s="228">
        <v>0.60711192668425651</v>
      </c>
      <c r="G15" s="228">
        <v>0.48045608364831971</v>
      </c>
      <c r="H15" s="228">
        <v>0.53445626993026063</v>
      </c>
      <c r="I15" s="228">
        <v>0.48000531170989919</v>
      </c>
      <c r="J15" s="228">
        <v>0.39673854878934361</v>
      </c>
      <c r="K15" s="228">
        <v>0.32266026169239131</v>
      </c>
      <c r="L15" s="228">
        <v>0.46288378026216798</v>
      </c>
      <c r="M15" s="228">
        <v>0.50874829350363526</v>
      </c>
      <c r="N15" s="228">
        <v>0.42710677980627182</v>
      </c>
      <c r="O15" s="228">
        <v>0.5420004929118214</v>
      </c>
      <c r="P15" s="228">
        <v>0.60101333225283382</v>
      </c>
      <c r="Q15" s="228">
        <v>0.52563325213092971</v>
      </c>
      <c r="R15" s="228">
        <v>0.48752871038762541</v>
      </c>
      <c r="S15" s="228">
        <v>0.58727803954657942</v>
      </c>
      <c r="T15" s="228">
        <v>0.7110730787180537</v>
      </c>
      <c r="U15" s="228">
        <v>0.500838508631537</v>
      </c>
      <c r="V15" s="228">
        <v>1.195567050069628</v>
      </c>
      <c r="W15" s="228">
        <v>1.2068719083216259</v>
      </c>
      <c r="DA15" s="69" t="s">
        <v>2708</v>
      </c>
    </row>
    <row r="16" spans="1:105" ht="12" customHeight="1" x14ac:dyDescent="0.25">
      <c r="A16" s="57" t="s">
        <v>2709</v>
      </c>
      <c r="B16" s="263">
        <v>10.652901596450249</v>
      </c>
      <c r="C16" s="263">
        <v>9.905581452375138</v>
      </c>
      <c r="D16" s="263">
        <v>9.1360609234262498</v>
      </c>
      <c r="E16" s="263">
        <v>8.4238333562414756</v>
      </c>
      <c r="F16" s="263">
        <v>7.4386873154596493</v>
      </c>
      <c r="G16" s="263">
        <v>6.245232325445599</v>
      </c>
      <c r="H16" s="263">
        <v>5.670377574948593</v>
      </c>
      <c r="I16" s="263">
        <v>5.7570523023421618</v>
      </c>
      <c r="J16" s="263">
        <v>5.6273870209406303</v>
      </c>
      <c r="K16" s="263">
        <v>5.3318924966062458</v>
      </c>
      <c r="L16" s="263">
        <v>5.8700421170922272</v>
      </c>
      <c r="M16" s="263">
        <v>5.0718725235032682</v>
      </c>
      <c r="N16" s="263">
        <v>5.1685514924836973</v>
      </c>
      <c r="O16" s="263">
        <v>5.0640046135839967</v>
      </c>
      <c r="P16" s="263">
        <v>4.1447917001868211</v>
      </c>
      <c r="Q16" s="263">
        <v>4.6202118713229412</v>
      </c>
      <c r="R16" s="263">
        <v>4.5183089791369193</v>
      </c>
      <c r="S16" s="263">
        <v>4.4373892259514296</v>
      </c>
      <c r="T16" s="263">
        <v>4.3765426805466507</v>
      </c>
      <c r="U16" s="263">
        <v>5.0230859356473783</v>
      </c>
      <c r="V16" s="263">
        <v>4.2838917789712188</v>
      </c>
      <c r="W16" s="263">
        <v>4.2123565009641482</v>
      </c>
      <c r="DA16" s="70" t="s">
        <v>2710</v>
      </c>
    </row>
    <row r="17" spans="1:105" ht="12" customHeight="1" x14ac:dyDescent="0.25">
      <c r="A17" s="46" t="s">
        <v>30</v>
      </c>
      <c r="B17" s="231">
        <v>5.7359394594357252E-2</v>
      </c>
      <c r="C17" s="231">
        <v>5.6067403270029348E-2</v>
      </c>
      <c r="D17" s="231">
        <v>0.1129593964788649</v>
      </c>
      <c r="E17" s="231">
        <v>5.729893812988851E-2</v>
      </c>
      <c r="F17" s="231">
        <v>0</v>
      </c>
      <c r="G17" s="231">
        <v>0.1143917095602402</v>
      </c>
      <c r="H17" s="231">
        <v>5.6965538458876377E-2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8.8090160062294309E-2</v>
      </c>
      <c r="M19" s="231">
        <v>8.8119524789121967E-2</v>
      </c>
      <c r="N19" s="231">
        <v>0</v>
      </c>
      <c r="O19" s="231">
        <v>0</v>
      </c>
      <c r="P19" s="231">
        <v>0</v>
      </c>
      <c r="Q19" s="231">
        <v>1.3579775063935449E-2</v>
      </c>
      <c r="R19" s="231">
        <v>3.4621030365244138E-2</v>
      </c>
      <c r="S19" s="231">
        <v>3.299575384882137E-2</v>
      </c>
      <c r="T19" s="231">
        <v>1.724975831093533E-2</v>
      </c>
      <c r="U19" s="231">
        <v>3.9271234291011186E-3</v>
      </c>
      <c r="V19" s="231">
        <v>2.0703593774996532E-2</v>
      </c>
      <c r="W19" s="231">
        <v>2.5247814762982209E-2</v>
      </c>
      <c r="DA19" s="73" t="s">
        <v>2713</v>
      </c>
    </row>
    <row r="20" spans="1:105" ht="12" customHeight="1" x14ac:dyDescent="0.25">
      <c r="A20" s="46" t="s">
        <v>160</v>
      </c>
      <c r="B20" s="231">
        <v>0.14249320055125189</v>
      </c>
      <c r="C20" s="231">
        <v>6.8414754805501826E-2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1.2783345980311889E-3</v>
      </c>
      <c r="R20" s="231">
        <v>7.0911417417949001E-5</v>
      </c>
      <c r="S20" s="231">
        <v>7.1292078673244725E-5</v>
      </c>
      <c r="T20" s="231">
        <v>1.5595416632500391E-3</v>
      </c>
      <c r="U20" s="231">
        <v>1.4067533871444491E-4</v>
      </c>
      <c r="V20" s="231">
        <v>4.6950869327614672E-3</v>
      </c>
      <c r="W20" s="231">
        <v>7.2635715795115019E-5</v>
      </c>
      <c r="DA20" s="73" t="s">
        <v>2714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0.19484038614271201</v>
      </c>
      <c r="C22" s="231">
        <v>9.7420193071404523E-2</v>
      </c>
      <c r="D22" s="231">
        <v>9.7420193071470443E-2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8.7883234644589277E-4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10.19717859110286</v>
      </c>
      <c r="C23" s="231">
        <v>7.9160705830727851</v>
      </c>
      <c r="D23" s="231">
        <v>7.7389891340603656</v>
      </c>
      <c r="E23" s="231">
        <v>8.090768220067428</v>
      </c>
      <c r="F23" s="231">
        <v>7.1403155965039806</v>
      </c>
      <c r="G23" s="231">
        <v>5.8347310764882048</v>
      </c>
      <c r="H23" s="231">
        <v>5.1658585267242048</v>
      </c>
      <c r="I23" s="231">
        <v>5.4654671220618152</v>
      </c>
      <c r="J23" s="231">
        <v>5.340318062440832</v>
      </c>
      <c r="K23" s="231">
        <v>5.0448235381066082</v>
      </c>
      <c r="L23" s="231">
        <v>5.4338529744711161</v>
      </c>
      <c r="M23" s="231">
        <v>4.6966840402139338</v>
      </c>
      <c r="N23" s="231">
        <v>5.0510158034828017</v>
      </c>
      <c r="O23" s="231">
        <v>4.9645500863775087</v>
      </c>
      <c r="P23" s="231">
        <v>3.7627925735987269</v>
      </c>
      <c r="Q23" s="231">
        <v>4.15613209790732</v>
      </c>
      <c r="R23" s="231">
        <v>4.0421339806514247</v>
      </c>
      <c r="S23" s="231">
        <v>4.014332188952733</v>
      </c>
      <c r="T23" s="231">
        <v>3.742387991329517</v>
      </c>
      <c r="U23" s="231">
        <v>4.3696749555654248</v>
      </c>
      <c r="V23" s="231">
        <v>3.6181253991581288</v>
      </c>
      <c r="W23" s="231">
        <v>3.8952718488025329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2719</v>
      </c>
    </row>
    <row r="26" spans="1:105" ht="12" customHeight="1" x14ac:dyDescent="0.25">
      <c r="A26" s="46" t="s">
        <v>79</v>
      </c>
      <c r="B26" s="231">
        <v>6.103002405906869E-2</v>
      </c>
      <c r="C26" s="231">
        <v>1.767608518155416</v>
      </c>
      <c r="D26" s="231">
        <v>1.1866921998155491</v>
      </c>
      <c r="E26" s="231">
        <v>0.27576619804416008</v>
      </c>
      <c r="F26" s="231">
        <v>0.29837171895566889</v>
      </c>
      <c r="G26" s="231">
        <v>0.29610953939715451</v>
      </c>
      <c r="H26" s="231">
        <v>0.44755350976551128</v>
      </c>
      <c r="I26" s="231">
        <v>0.29158518028034691</v>
      </c>
      <c r="J26" s="231">
        <v>0.2870689584997983</v>
      </c>
      <c r="K26" s="231">
        <v>0.28706895849963709</v>
      </c>
      <c r="L26" s="231">
        <v>0.34809898255881649</v>
      </c>
      <c r="M26" s="231">
        <v>0.28706895850021258</v>
      </c>
      <c r="N26" s="231">
        <v>0.1175356890008958</v>
      </c>
      <c r="O26" s="231">
        <v>9.9454527206487731E-2</v>
      </c>
      <c r="P26" s="231">
        <v>0.38199912658809387</v>
      </c>
      <c r="Q26" s="231">
        <v>0.44922166375365469</v>
      </c>
      <c r="R26" s="231">
        <v>0.44148305670283272</v>
      </c>
      <c r="S26" s="231">
        <v>0.38998999107120191</v>
      </c>
      <c r="T26" s="231">
        <v>0.61446655689650242</v>
      </c>
      <c r="U26" s="231">
        <v>0.64934318131413826</v>
      </c>
      <c r="V26" s="231">
        <v>0.64036769910533142</v>
      </c>
      <c r="W26" s="231">
        <v>0.29176420168283862</v>
      </c>
      <c r="DA26" s="73" t="s">
        <v>2720</v>
      </c>
    </row>
    <row r="27" spans="1:105" ht="12" customHeight="1" x14ac:dyDescent="0.25">
      <c r="A27" s="57" t="s">
        <v>2721</v>
      </c>
      <c r="B27" s="263">
        <v>90.549663569827118</v>
      </c>
      <c r="C27" s="263">
        <v>84.197442345188691</v>
      </c>
      <c r="D27" s="263">
        <v>77.656517849123148</v>
      </c>
      <c r="E27" s="263">
        <v>71.602583528052563</v>
      </c>
      <c r="F27" s="263">
        <v>63.228842181407018</v>
      </c>
      <c r="G27" s="263">
        <v>53.084474766287578</v>
      </c>
      <c r="H27" s="263">
        <v>48.198209387063031</v>
      </c>
      <c r="I27" s="263">
        <v>48.934944569908403</v>
      </c>
      <c r="J27" s="263">
        <v>47.832789677995372</v>
      </c>
      <c r="K27" s="263">
        <v>45.321086221153081</v>
      </c>
      <c r="L27" s="263">
        <v>49.895357995283952</v>
      </c>
      <c r="M27" s="263">
        <v>43.11091644977779</v>
      </c>
      <c r="N27" s="263">
        <v>43.93268768611145</v>
      </c>
      <c r="O27" s="263">
        <v>43.044039215463947</v>
      </c>
      <c r="P27" s="263">
        <v>35.230729451587983</v>
      </c>
      <c r="Q27" s="263">
        <v>39.271800906244998</v>
      </c>
      <c r="R27" s="263">
        <v>38.405626322663821</v>
      </c>
      <c r="S27" s="263">
        <v>37.717808420587147</v>
      </c>
      <c r="T27" s="263">
        <v>37.20061278464653</v>
      </c>
      <c r="U27" s="263">
        <v>42.69623045300272</v>
      </c>
      <c r="V27" s="263">
        <v>36.413080121255348</v>
      </c>
      <c r="W27" s="263">
        <v>35.805030258195274</v>
      </c>
      <c r="DA27" s="70" t="s">
        <v>2722</v>
      </c>
    </row>
    <row r="28" spans="1:105" ht="12" customHeight="1" x14ac:dyDescent="0.25">
      <c r="A28" s="46" t="s">
        <v>30</v>
      </c>
      <c r="B28" s="231">
        <v>0.48755485405203658</v>
      </c>
      <c r="C28" s="231">
        <v>0.47657292779524962</v>
      </c>
      <c r="D28" s="231">
        <v>0.96015487007035205</v>
      </c>
      <c r="E28" s="231">
        <v>0.4870409741040525</v>
      </c>
      <c r="F28" s="231">
        <v>0</v>
      </c>
      <c r="G28" s="231">
        <v>0.97232953126204114</v>
      </c>
      <c r="H28" s="231">
        <v>0.48420707690044928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0.74876636052950196</v>
      </c>
      <c r="M30" s="231">
        <v>0.74901596070753684</v>
      </c>
      <c r="N30" s="231">
        <v>0</v>
      </c>
      <c r="O30" s="231">
        <v>0</v>
      </c>
      <c r="P30" s="231">
        <v>0</v>
      </c>
      <c r="Q30" s="231">
        <v>0.1154280880434513</v>
      </c>
      <c r="R30" s="231">
        <v>0.29427875810457521</v>
      </c>
      <c r="S30" s="231">
        <v>0.2804639077149817</v>
      </c>
      <c r="T30" s="231">
        <v>0.14662294564295039</v>
      </c>
      <c r="U30" s="231">
        <v>3.3380549147359523E-2</v>
      </c>
      <c r="V30" s="231">
        <v>0.17598054708747049</v>
      </c>
      <c r="W30" s="231">
        <v>0.21460642548534881</v>
      </c>
      <c r="DA30" s="73" t="s">
        <v>2725</v>
      </c>
    </row>
    <row r="31" spans="1:105" ht="12" customHeight="1" x14ac:dyDescent="0.25">
      <c r="A31" s="46" t="s">
        <v>160</v>
      </c>
      <c r="B31" s="231">
        <v>1.2111922046856409</v>
      </c>
      <c r="C31" s="231">
        <v>0.58152541584676554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1.086584408326511E-2</v>
      </c>
      <c r="R31" s="231">
        <v>6.0274704805256653E-4</v>
      </c>
      <c r="S31" s="231">
        <v>6.0598266872258005E-4</v>
      </c>
      <c r="T31" s="231">
        <v>1.3256104137625331E-2</v>
      </c>
      <c r="U31" s="231">
        <v>1.195740379072781E-3</v>
      </c>
      <c r="V31" s="231">
        <v>3.9908238928472478E-2</v>
      </c>
      <c r="W31" s="231">
        <v>6.1740358425847763E-4</v>
      </c>
      <c r="DA31" s="73" t="s">
        <v>2726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1.656143282213052</v>
      </c>
      <c r="C33" s="231">
        <v>0.82807164110693865</v>
      </c>
      <c r="D33" s="231">
        <v>0.82807164110749909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7.4700749447900901E-3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86.676018024374301</v>
      </c>
      <c r="C34" s="231">
        <v>67.286599956118692</v>
      </c>
      <c r="D34" s="231">
        <v>65.78140763951312</v>
      </c>
      <c r="E34" s="231">
        <v>68.771529870573147</v>
      </c>
      <c r="F34" s="231">
        <v>60.692682570283829</v>
      </c>
      <c r="G34" s="231">
        <v>49.595214150149729</v>
      </c>
      <c r="H34" s="231">
        <v>43.909797477155728</v>
      </c>
      <c r="I34" s="231">
        <v>46.456470537525448</v>
      </c>
      <c r="J34" s="231">
        <v>45.392703530747077</v>
      </c>
      <c r="K34" s="231">
        <v>42.881000073906158</v>
      </c>
      <c r="L34" s="231">
        <v>46.187750283004512</v>
      </c>
      <c r="M34" s="231">
        <v>39.921814341818447</v>
      </c>
      <c r="N34" s="231">
        <v>42.933634329603827</v>
      </c>
      <c r="O34" s="231">
        <v>42.198675734208813</v>
      </c>
      <c r="P34" s="231">
        <v>31.983736875589191</v>
      </c>
      <c r="Q34" s="231">
        <v>35.327122832212218</v>
      </c>
      <c r="R34" s="231">
        <v>34.358138835537112</v>
      </c>
      <c r="S34" s="231">
        <v>34.121823606098232</v>
      </c>
      <c r="T34" s="231">
        <v>31.81029792630089</v>
      </c>
      <c r="U34" s="231">
        <v>37.142237122306113</v>
      </c>
      <c r="V34" s="231">
        <v>30.754065892844089</v>
      </c>
      <c r="W34" s="231">
        <v>33.109810714821528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2731</v>
      </c>
    </row>
    <row r="37" spans="1:105" ht="12" customHeight="1" x14ac:dyDescent="0.25">
      <c r="A37" s="46" t="s">
        <v>79</v>
      </c>
      <c r="B37" s="231">
        <v>0.5187552045020839</v>
      </c>
      <c r="C37" s="231">
        <v>15.02467240432104</v>
      </c>
      <c r="D37" s="231">
        <v>10.086883698432169</v>
      </c>
      <c r="E37" s="231">
        <v>2.344012683375361</v>
      </c>
      <c r="F37" s="231">
        <v>2.5361596111231859</v>
      </c>
      <c r="G37" s="231">
        <v>2.5169310848758131</v>
      </c>
      <c r="H37" s="231">
        <v>3.804204833006847</v>
      </c>
      <c r="I37" s="231">
        <v>2.4784740323829491</v>
      </c>
      <c r="J37" s="231">
        <v>2.440086147248286</v>
      </c>
      <c r="K37" s="231">
        <v>2.440086147246916</v>
      </c>
      <c r="L37" s="231">
        <v>2.9588413517499421</v>
      </c>
      <c r="M37" s="231">
        <v>2.4400861472518081</v>
      </c>
      <c r="N37" s="231">
        <v>0.99905335650761484</v>
      </c>
      <c r="O37" s="231">
        <v>0.84536348125514582</v>
      </c>
      <c r="P37" s="231">
        <v>3.246992575998799</v>
      </c>
      <c r="Q37" s="231">
        <v>3.8183841419060651</v>
      </c>
      <c r="R37" s="231">
        <v>3.752605981974078</v>
      </c>
      <c r="S37" s="231">
        <v>3.3149149241052158</v>
      </c>
      <c r="T37" s="231">
        <v>5.2229657336202706</v>
      </c>
      <c r="U37" s="231">
        <v>5.5194170411701764</v>
      </c>
      <c r="V37" s="231">
        <v>5.4431254423953179</v>
      </c>
      <c r="W37" s="231">
        <v>2.479995714304128</v>
      </c>
      <c r="DA37" s="73" t="s">
        <v>2732</v>
      </c>
    </row>
    <row r="38" spans="1:105" ht="12" customHeight="1" x14ac:dyDescent="0.25">
      <c r="A38" s="57" t="s">
        <v>2733</v>
      </c>
      <c r="B38" s="263">
        <v>11.86566687527764</v>
      </c>
      <c r="C38" s="263">
        <v>11.536116453114991</v>
      </c>
      <c r="D38" s="263">
        <v>12.363648609783841</v>
      </c>
      <c r="E38" s="263">
        <v>11.809210414762081</v>
      </c>
      <c r="F38" s="263">
        <v>10.745047266715449</v>
      </c>
      <c r="G38" s="263">
        <v>8.7677365762318082</v>
      </c>
      <c r="H38" s="263">
        <v>8.491912509507733</v>
      </c>
      <c r="I38" s="263">
        <v>8.3528488608956888</v>
      </c>
      <c r="J38" s="263">
        <v>7.6968918144500442</v>
      </c>
      <c r="K38" s="263">
        <v>6.9075473315373772</v>
      </c>
      <c r="L38" s="263">
        <v>8.2916714919565866</v>
      </c>
      <c r="M38" s="263">
        <v>7.7994918674720193</v>
      </c>
      <c r="N38" s="263">
        <v>7.5362819674590851</v>
      </c>
      <c r="O38" s="263">
        <v>8.0968360874717842</v>
      </c>
      <c r="P38" s="263">
        <v>7.2299986807618621</v>
      </c>
      <c r="Q38" s="263">
        <v>7.3717693447304402</v>
      </c>
      <c r="R38" s="263">
        <v>7.0631421478602734</v>
      </c>
      <c r="S38" s="263">
        <v>7.4834064960709394</v>
      </c>
      <c r="T38" s="263">
        <v>7.8254832983084359</v>
      </c>
      <c r="U38" s="263">
        <v>7.5770067906800778</v>
      </c>
      <c r="V38" s="263">
        <v>9.31737992403486</v>
      </c>
      <c r="W38" s="263">
        <v>9.4751359093018852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47.228548822633485</v>
      </c>
      <c r="C39" s="263">
        <f t="shared" si="0"/>
        <v>44.317054007921939</v>
      </c>
      <c r="D39" s="263">
        <f t="shared" si="0"/>
        <v>43.73599733831842</v>
      </c>
      <c r="E39" s="263">
        <f t="shared" si="0"/>
        <v>41.190946365697627</v>
      </c>
      <c r="F39" s="263">
        <f t="shared" si="0"/>
        <v>36.866040235400746</v>
      </c>
      <c r="G39" s="263">
        <f t="shared" si="0"/>
        <v>30.53813773910224</v>
      </c>
      <c r="H39" s="263">
        <f t="shared" si="0"/>
        <v>28.532378126781062</v>
      </c>
      <c r="I39" s="263">
        <f t="shared" si="0"/>
        <v>28.577225093049357</v>
      </c>
      <c r="J39" s="263">
        <f t="shared" si="0"/>
        <v>27.188601176001661</v>
      </c>
      <c r="K39" s="263">
        <f t="shared" si="0"/>
        <v>25.144545891967496</v>
      </c>
      <c r="L39" s="263">
        <f t="shared" si="0"/>
        <v>28.768586144985079</v>
      </c>
      <c r="M39" s="263">
        <f t="shared" si="0"/>
        <v>25.870972415212051</v>
      </c>
      <c r="N39" s="263">
        <f t="shared" si="0"/>
        <v>25.746707658897606</v>
      </c>
      <c r="O39" s="263">
        <f t="shared" si="0"/>
        <v>26.363667754502245</v>
      </c>
      <c r="P39" s="263">
        <f t="shared" si="0"/>
        <v>22.471481275134245</v>
      </c>
      <c r="Q39" s="263">
        <f t="shared" si="0"/>
        <v>23.948958661831824</v>
      </c>
      <c r="R39" s="263">
        <f t="shared" si="0"/>
        <v>23.187768556670367</v>
      </c>
      <c r="S39" s="263">
        <f t="shared" si="0"/>
        <v>23.653122986870684</v>
      </c>
      <c r="T39" s="263">
        <f t="shared" si="0"/>
        <v>23.982116804644061</v>
      </c>
      <c r="U39" s="263">
        <f t="shared" si="0"/>
        <v>25.301739685093146</v>
      </c>
      <c r="V39" s="263">
        <f t="shared" si="0"/>
        <v>26.105962249630362</v>
      </c>
      <c r="W39" s="263">
        <f t="shared" si="0"/>
        <v>26.245986331831915</v>
      </c>
      <c r="DA39" s="70"/>
    </row>
    <row r="40" spans="1:105" ht="12" customHeight="1" x14ac:dyDescent="0.25">
      <c r="A40" s="60" t="s">
        <v>2736</v>
      </c>
      <c r="B40" s="331">
        <v>16.98968740237903</v>
      </c>
      <c r="C40" s="331">
        <v>15.399579095705819</v>
      </c>
      <c r="D40" s="331">
        <v>14.32291568725079</v>
      </c>
      <c r="E40" s="331">
        <v>13.41956802301444</v>
      </c>
      <c r="F40" s="331">
        <v>11.83834283192439</v>
      </c>
      <c r="G40" s="331">
        <v>9.928942094659666</v>
      </c>
      <c r="H40" s="331">
        <v>8.9751386356325664</v>
      </c>
      <c r="I40" s="331">
        <v>9.1487534120233018</v>
      </c>
      <c r="J40" s="331">
        <v>8.9419280530139549</v>
      </c>
      <c r="K40" s="331">
        <v>8.4687470524973119</v>
      </c>
      <c r="L40" s="331">
        <v>9.3169122497269043</v>
      </c>
      <c r="M40" s="331">
        <v>8.0536331052687711</v>
      </c>
      <c r="N40" s="331">
        <v>8.2449553968255831</v>
      </c>
      <c r="O40" s="331">
        <v>8.0817091167401731</v>
      </c>
      <c r="P40" s="331">
        <v>6.5489713877283799</v>
      </c>
      <c r="Q40" s="331">
        <v>7.2938067836459499</v>
      </c>
      <c r="R40" s="331">
        <v>7.1322736917087708</v>
      </c>
      <c r="S40" s="331">
        <v>7.0153908341336528</v>
      </c>
      <c r="T40" s="331">
        <v>6.865115791304965</v>
      </c>
      <c r="U40" s="331">
        <v>7.890366103291222</v>
      </c>
      <c r="V40" s="331">
        <v>6.714496872510745</v>
      </c>
      <c r="W40" s="331">
        <v>6.679868844429655</v>
      </c>
      <c r="DA40" s="72" t="s">
        <v>2737</v>
      </c>
    </row>
    <row r="41" spans="1:105" ht="12" customHeight="1" x14ac:dyDescent="0.25">
      <c r="A41" s="59" t="s">
        <v>30</v>
      </c>
      <c r="B41" s="232">
        <v>9.3730428070349217E-2</v>
      </c>
      <c r="C41" s="232">
        <v>0.1073824697310975</v>
      </c>
      <c r="D41" s="232">
        <v>0.20605177244308889</v>
      </c>
      <c r="E41" s="232">
        <v>9.4369251376010127E-2</v>
      </c>
      <c r="F41" s="232">
        <v>0</v>
      </c>
      <c r="G41" s="232">
        <v>0.19091699754396391</v>
      </c>
      <c r="H41" s="232">
        <v>9.7892174567046616E-2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0.14863034105369191</v>
      </c>
      <c r="M42" s="297">
        <v>0.14832005377461541</v>
      </c>
      <c r="N42" s="297">
        <v>0</v>
      </c>
      <c r="O42" s="297">
        <v>0</v>
      </c>
      <c r="P42" s="297">
        <v>0</v>
      </c>
      <c r="Q42" s="297">
        <v>2.3746940307357009E-2</v>
      </c>
      <c r="R42" s="297">
        <v>6.0568360963141783E-2</v>
      </c>
      <c r="S42" s="297">
        <v>5.7191815208514157E-2</v>
      </c>
      <c r="T42" s="297">
        <v>3.148507749125521E-2</v>
      </c>
      <c r="U42" s="297">
        <v>7.084651139512209E-3</v>
      </c>
      <c r="V42" s="297">
        <v>3.8153779858390309E-2</v>
      </c>
      <c r="W42" s="297">
        <v>4.3016992931423102E-2</v>
      </c>
      <c r="DA42" s="122" t="s">
        <v>2739</v>
      </c>
    </row>
    <row r="43" spans="1:105" ht="12" customHeight="1" x14ac:dyDescent="0.25">
      <c r="A43" s="59" t="s">
        <v>160</v>
      </c>
      <c r="B43" s="297">
        <v>0.23284675124686299</v>
      </c>
      <c r="C43" s="297">
        <v>0.1310305972559519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2.235422549295046E-3</v>
      </c>
      <c r="R43" s="297">
        <v>1.2405720688457811E-4</v>
      </c>
      <c r="S43" s="297">
        <v>1.2357115427616479E-4</v>
      </c>
      <c r="T43" s="297">
        <v>2.8465494549648582E-3</v>
      </c>
      <c r="U43" s="297">
        <v>2.5378262657577789E-4</v>
      </c>
      <c r="V43" s="297">
        <v>8.6523777077255806E-3</v>
      </c>
      <c r="W43" s="297">
        <v>1.2375605977228951E-4</v>
      </c>
      <c r="DA43" s="122" t="s">
        <v>2740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16.663110223061821</v>
      </c>
      <c r="C45" s="297">
        <v>15.161166028718769</v>
      </c>
      <c r="D45" s="297">
        <v>14.1168639148077</v>
      </c>
      <c r="E45" s="297">
        <v>13.32519877163843</v>
      </c>
      <c r="F45" s="297">
        <v>11.83834283192439</v>
      </c>
      <c r="G45" s="297">
        <v>9.7380250971157025</v>
      </c>
      <c r="H45" s="297">
        <v>8.8772464610655195</v>
      </c>
      <c r="I45" s="297">
        <v>9.1487534120233018</v>
      </c>
      <c r="J45" s="297">
        <v>8.9419280530139549</v>
      </c>
      <c r="K45" s="297">
        <v>8.4687470524973119</v>
      </c>
      <c r="L45" s="297">
        <v>9.1682819086732117</v>
      </c>
      <c r="M45" s="297">
        <v>7.9053130514941552</v>
      </c>
      <c r="N45" s="297">
        <v>8.2449553968255831</v>
      </c>
      <c r="O45" s="297">
        <v>8.0817091167401731</v>
      </c>
      <c r="P45" s="297">
        <v>6.5489713877283799</v>
      </c>
      <c r="Q45" s="297">
        <v>7.2678244207892977</v>
      </c>
      <c r="R45" s="297">
        <v>7.0715812735387447</v>
      </c>
      <c r="S45" s="297">
        <v>6.9580754477708622</v>
      </c>
      <c r="T45" s="297">
        <v>6.8307841643587448</v>
      </c>
      <c r="U45" s="297">
        <v>7.8830276695251342</v>
      </c>
      <c r="V45" s="297">
        <v>6.6676907149446292</v>
      </c>
      <c r="W45" s="297">
        <v>6.6367280954384604</v>
      </c>
      <c r="DA45" s="122" t="s">
        <v>2742</v>
      </c>
    </row>
    <row r="46" spans="1:105" ht="12" customHeight="1" x14ac:dyDescent="0.25">
      <c r="A46" s="60" t="s">
        <v>2743</v>
      </c>
      <c r="B46" s="331">
        <v>11.363095036213601</v>
      </c>
      <c r="C46" s="331">
        <v>10.565953549200151</v>
      </c>
      <c r="D46" s="331">
        <v>9.7451316516546687</v>
      </c>
      <c r="E46" s="331">
        <v>8.9854222466575795</v>
      </c>
      <c r="F46" s="331">
        <v>7.9345998031569618</v>
      </c>
      <c r="G46" s="331">
        <v>6.6615811471419724</v>
      </c>
      <c r="H46" s="331">
        <v>6.048402746611834</v>
      </c>
      <c r="I46" s="331">
        <v>6.1408557891649753</v>
      </c>
      <c r="J46" s="331">
        <v>6.0025461556700046</v>
      </c>
      <c r="K46" s="331">
        <v>5.6873519963799959</v>
      </c>
      <c r="L46" s="331">
        <v>6.2613782582317121</v>
      </c>
      <c r="M46" s="331">
        <v>5.4099973584034888</v>
      </c>
      <c r="N46" s="331">
        <v>5.5131215919826122</v>
      </c>
      <c r="O46" s="331">
        <v>5.4016049211562613</v>
      </c>
      <c r="P46" s="331">
        <v>4.4211111468659441</v>
      </c>
      <c r="Q46" s="331">
        <v>4.9282259960778054</v>
      </c>
      <c r="R46" s="331">
        <v>4.8195295777460476</v>
      </c>
      <c r="S46" s="331">
        <v>4.7332151743481941</v>
      </c>
      <c r="T46" s="331">
        <v>4.6683121925830946</v>
      </c>
      <c r="U46" s="331">
        <v>5.3579583313572048</v>
      </c>
      <c r="V46" s="331">
        <v>4.5694845642359674</v>
      </c>
      <c r="W46" s="331">
        <v>4.4931802676950934</v>
      </c>
      <c r="DA46" s="72" t="s">
        <v>2744</v>
      </c>
    </row>
    <row r="47" spans="1:105" ht="12" customHeight="1" x14ac:dyDescent="0.25">
      <c r="A47" s="64" t="s">
        <v>30</v>
      </c>
      <c r="B47" s="231">
        <v>6.1183354233981073E-2</v>
      </c>
      <c r="C47" s="231">
        <v>5.9805230154697978E-2</v>
      </c>
      <c r="D47" s="231">
        <v>0.12049002291078929</v>
      </c>
      <c r="E47" s="231">
        <v>6.111886733854778E-2</v>
      </c>
      <c r="F47" s="231">
        <v>0</v>
      </c>
      <c r="G47" s="231">
        <v>0.1220178235309228</v>
      </c>
      <c r="H47" s="231">
        <v>6.0763241022801513E-2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9.3962837399780647E-2</v>
      </c>
      <c r="M49" s="231">
        <v>9.3994159775063438E-2</v>
      </c>
      <c r="N49" s="231">
        <v>0</v>
      </c>
      <c r="O49" s="231">
        <v>0</v>
      </c>
      <c r="P49" s="231">
        <v>0</v>
      </c>
      <c r="Q49" s="231">
        <v>1.4485093401531139E-2</v>
      </c>
      <c r="R49" s="231">
        <v>3.692909905626042E-2</v>
      </c>
      <c r="S49" s="231">
        <v>3.5195470772076153E-2</v>
      </c>
      <c r="T49" s="231">
        <v>1.8399742198331029E-2</v>
      </c>
      <c r="U49" s="231">
        <v>4.1889316577078612E-3</v>
      </c>
      <c r="V49" s="231">
        <v>2.2083833359996301E-2</v>
      </c>
      <c r="W49" s="231">
        <v>2.6931002413847709E-2</v>
      </c>
      <c r="DA49" s="73" t="s">
        <v>2747</v>
      </c>
    </row>
    <row r="50" spans="1:105" ht="12" customHeight="1" x14ac:dyDescent="0.25">
      <c r="A50" s="64" t="s">
        <v>160</v>
      </c>
      <c r="B50" s="231">
        <v>0.1519927472546686</v>
      </c>
      <c r="C50" s="231">
        <v>7.2975738459201953E-2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1.3635569045666021E-3</v>
      </c>
      <c r="R50" s="231">
        <v>7.5638845245812263E-5</v>
      </c>
      <c r="S50" s="231">
        <v>7.6044883918127717E-5</v>
      </c>
      <c r="T50" s="231">
        <v>1.663511107466709E-3</v>
      </c>
      <c r="U50" s="231">
        <v>1.500536946287412E-4</v>
      </c>
      <c r="V50" s="231">
        <v>5.0080927282789012E-3</v>
      </c>
      <c r="W50" s="231">
        <v>7.7478096848122721E-5</v>
      </c>
      <c r="DA50" s="73" t="s">
        <v>2748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0.2078297452188928</v>
      </c>
      <c r="C52" s="231">
        <v>0.10391487260949819</v>
      </c>
      <c r="D52" s="231">
        <v>0.1039148726095685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9.3742116954228562E-4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10.876990497176379</v>
      </c>
      <c r="C53" s="231">
        <v>8.4438086219443047</v>
      </c>
      <c r="D53" s="231">
        <v>8.2549217429977251</v>
      </c>
      <c r="E53" s="231">
        <v>8.6301527680719268</v>
      </c>
      <c r="F53" s="231">
        <v>7.6163366362709146</v>
      </c>
      <c r="G53" s="231">
        <v>6.2237131482540846</v>
      </c>
      <c r="H53" s="231">
        <v>5.5102490951724867</v>
      </c>
      <c r="I53" s="231">
        <v>5.8298315968659384</v>
      </c>
      <c r="J53" s="231">
        <v>5.6963392666035544</v>
      </c>
      <c r="K53" s="231">
        <v>5.3811451073137162</v>
      </c>
      <c r="L53" s="231">
        <v>5.7961098394358599</v>
      </c>
      <c r="M53" s="231">
        <v>5.0097963095615317</v>
      </c>
      <c r="N53" s="231">
        <v>5.3877501903816567</v>
      </c>
      <c r="O53" s="231">
        <v>5.2955200921360079</v>
      </c>
      <c r="P53" s="231">
        <v>4.0136454118386444</v>
      </c>
      <c r="Q53" s="231">
        <v>4.4332075711011418</v>
      </c>
      <c r="R53" s="231">
        <v>4.3116095793615186</v>
      </c>
      <c r="S53" s="231">
        <v>4.2819543348829177</v>
      </c>
      <c r="T53" s="231">
        <v>3.9918805240848192</v>
      </c>
      <c r="U53" s="231">
        <v>4.6609866192697877</v>
      </c>
      <c r="V53" s="231">
        <v>3.8593337591020052</v>
      </c>
      <c r="W53" s="231">
        <v>4.1549566387227026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2753</v>
      </c>
    </row>
    <row r="56" spans="1:105" ht="12" customHeight="1" x14ac:dyDescent="0.25">
      <c r="A56" s="64" t="s">
        <v>79</v>
      </c>
      <c r="B56" s="231">
        <v>6.5098692329673261E-2</v>
      </c>
      <c r="C56" s="231">
        <v>1.885449086032444</v>
      </c>
      <c r="D56" s="231">
        <v>1.2658050131365861</v>
      </c>
      <c r="E56" s="231">
        <v>0.29415061124710429</v>
      </c>
      <c r="F56" s="231">
        <v>0.31826316688604689</v>
      </c>
      <c r="G56" s="231">
        <v>0.31585017535696469</v>
      </c>
      <c r="H56" s="231">
        <v>0.47739041041654567</v>
      </c>
      <c r="I56" s="231">
        <v>0.31102419229903677</v>
      </c>
      <c r="J56" s="231">
        <v>0.30620688906645149</v>
      </c>
      <c r="K56" s="231">
        <v>0.30620688906627969</v>
      </c>
      <c r="L56" s="231">
        <v>0.37130558139607123</v>
      </c>
      <c r="M56" s="231">
        <v>0.30620688906689358</v>
      </c>
      <c r="N56" s="231">
        <v>0.12537140160095561</v>
      </c>
      <c r="O56" s="231">
        <v>0.1060848290202536</v>
      </c>
      <c r="P56" s="231">
        <v>0.40746573502730032</v>
      </c>
      <c r="Q56" s="231">
        <v>0.47916977467056499</v>
      </c>
      <c r="R56" s="231">
        <v>0.47091526048302162</v>
      </c>
      <c r="S56" s="231">
        <v>0.41598932380928211</v>
      </c>
      <c r="T56" s="231">
        <v>0.65543099402293603</v>
      </c>
      <c r="U56" s="231">
        <v>0.69263272673508114</v>
      </c>
      <c r="V56" s="231">
        <v>0.68305887904568707</v>
      </c>
      <c r="W56" s="231">
        <v>0.31121514846169462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18.875766384040851</v>
      </c>
      <c r="C58" s="331">
        <v>18.351521363015969</v>
      </c>
      <c r="D58" s="331">
        <v>19.667949999412961</v>
      </c>
      <c r="E58" s="331">
        <v>18.785956096025611</v>
      </c>
      <c r="F58" s="331">
        <v>17.0930976003194</v>
      </c>
      <c r="G58" s="331">
        <v>13.9476144973006</v>
      </c>
      <c r="H58" s="331">
        <v>13.50883674453666</v>
      </c>
      <c r="I58" s="331">
        <v>13.28761589186108</v>
      </c>
      <c r="J58" s="331">
        <v>12.244126967317699</v>
      </c>
      <c r="K58" s="331">
        <v>10.988446843090189</v>
      </c>
      <c r="L58" s="331">
        <v>13.190295637026461</v>
      </c>
      <c r="M58" s="331">
        <v>12.40734195153979</v>
      </c>
      <c r="N58" s="331">
        <v>11.98863067008941</v>
      </c>
      <c r="O58" s="331">
        <v>12.880353716605811</v>
      </c>
      <c r="P58" s="331">
        <v>11.501398740539919</v>
      </c>
      <c r="Q58" s="331">
        <v>11.72692588210807</v>
      </c>
      <c r="R58" s="331">
        <v>11.235965287215549</v>
      </c>
      <c r="S58" s="331">
        <v>11.904516978388839</v>
      </c>
      <c r="T58" s="331">
        <v>12.448688820756001</v>
      </c>
      <c r="U58" s="331">
        <v>12.05341525044472</v>
      </c>
      <c r="V58" s="331">
        <v>14.82198081288365</v>
      </c>
      <c r="W58" s="331">
        <v>15.072937219707169</v>
      </c>
      <c r="DA58" s="72" t="s">
        <v>2758</v>
      </c>
    </row>
    <row r="59" spans="1:105" ht="12" customHeight="1" x14ac:dyDescent="0.25">
      <c r="A59" s="132" t="s">
        <v>2759</v>
      </c>
      <c r="B59" s="318">
        <v>4.3542011605167783</v>
      </c>
      <c r="C59" s="318">
        <v>4.2332700029415449</v>
      </c>
      <c r="D59" s="318">
        <v>4.5369395324173736</v>
      </c>
      <c r="E59" s="318">
        <v>4.3334840117480304</v>
      </c>
      <c r="F59" s="318">
        <v>3.942980851419303</v>
      </c>
      <c r="G59" s="318">
        <v>3.2173909125053428</v>
      </c>
      <c r="H59" s="318">
        <v>3.1161750698517179</v>
      </c>
      <c r="I59" s="318">
        <v>3.0651445541178028</v>
      </c>
      <c r="J59" s="318">
        <v>2.8244358806901282</v>
      </c>
      <c r="K59" s="318">
        <v>2.534779622877358</v>
      </c>
      <c r="L59" s="318">
        <v>3.0426950303251701</v>
      </c>
      <c r="M59" s="318">
        <v>2.8620857890040168</v>
      </c>
      <c r="N59" s="318">
        <v>2.7654988154995048</v>
      </c>
      <c r="O59" s="318">
        <v>2.971198623655853</v>
      </c>
      <c r="P59" s="318">
        <v>2.6531057189797829</v>
      </c>
      <c r="Q59" s="318">
        <v>2.7051295956036379</v>
      </c>
      <c r="R59" s="318">
        <v>2.5918763825390601</v>
      </c>
      <c r="S59" s="318">
        <v>2.7460957392711611</v>
      </c>
      <c r="T59" s="318">
        <v>2.8716235519886841</v>
      </c>
      <c r="U59" s="318">
        <v>2.7804431144078232</v>
      </c>
      <c r="V59" s="318">
        <v>3.4190869257198022</v>
      </c>
      <c r="W59" s="318">
        <v>3.476976743573978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1</v>
      </c>
      <c r="E63" s="234">
        <f t="shared" si="1"/>
        <v>1</v>
      </c>
      <c r="F63" s="234">
        <f t="shared" si="1"/>
        <v>0.99999999999999989</v>
      </c>
      <c r="G63" s="234">
        <f t="shared" si="1"/>
        <v>0.99999999999999989</v>
      </c>
      <c r="H63" s="234">
        <f t="shared" si="1"/>
        <v>1.0000000000000002</v>
      </c>
      <c r="I63" s="234">
        <f t="shared" si="1"/>
        <v>1.0000000000000004</v>
      </c>
      <c r="J63" s="234">
        <f t="shared" si="1"/>
        <v>1.0000000000000004</v>
      </c>
      <c r="K63" s="234">
        <f t="shared" si="1"/>
        <v>1.0000000000000002</v>
      </c>
      <c r="L63" s="234">
        <f t="shared" si="1"/>
        <v>1</v>
      </c>
      <c r="M63" s="234">
        <f t="shared" si="1"/>
        <v>0.99999999999999978</v>
      </c>
      <c r="N63" s="234">
        <f t="shared" si="1"/>
        <v>1</v>
      </c>
      <c r="O63" s="234">
        <f t="shared" si="1"/>
        <v>0.99999999999999967</v>
      </c>
      <c r="P63" s="234">
        <f t="shared" si="1"/>
        <v>0.99999999999999978</v>
      </c>
      <c r="Q63" s="234">
        <f t="shared" si="1"/>
        <v>1</v>
      </c>
      <c r="R63" s="234">
        <f t="shared" si="1"/>
        <v>1</v>
      </c>
      <c r="S63" s="234">
        <f t="shared" si="1"/>
        <v>1</v>
      </c>
      <c r="T63" s="234">
        <f t="shared" si="1"/>
        <v>1.0000000000000002</v>
      </c>
      <c r="U63" s="234">
        <f t="shared" si="1"/>
        <v>0.99999999999999967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1.6301262802526133E-2</v>
      </c>
      <c r="C64" s="301">
        <f t="shared" si="2"/>
        <v>1.6992065314102484E-2</v>
      </c>
      <c r="D64" s="301">
        <f t="shared" si="2"/>
        <v>1.8990098070092366E-2</v>
      </c>
      <c r="E64" s="301">
        <f t="shared" si="2"/>
        <v>1.9403292893515056E-2</v>
      </c>
      <c r="F64" s="301">
        <f t="shared" si="2"/>
        <v>1.9834193164014621E-2</v>
      </c>
      <c r="G64" s="301">
        <f t="shared" si="2"/>
        <v>1.9439306462997255E-2</v>
      </c>
      <c r="H64" s="301">
        <f t="shared" si="2"/>
        <v>2.0392263801434343E-2</v>
      </c>
      <c r="I64" s="301">
        <f t="shared" si="2"/>
        <v>1.9905764524442111E-2</v>
      </c>
      <c r="J64" s="301">
        <f t="shared" si="2"/>
        <v>1.9065210004885574E-2</v>
      </c>
      <c r="K64" s="301">
        <f t="shared" si="2"/>
        <v>1.8313607404137525E-2</v>
      </c>
      <c r="L64" s="301">
        <f t="shared" si="2"/>
        <v>1.9534088274015437E-2</v>
      </c>
      <c r="M64" s="301">
        <f t="shared" si="2"/>
        <v>2.0767940583058801E-2</v>
      </c>
      <c r="N64" s="301">
        <f t="shared" si="2"/>
        <v>1.9957081587447762E-2</v>
      </c>
      <c r="O64" s="301">
        <f t="shared" si="2"/>
        <v>2.1312904493463548E-2</v>
      </c>
      <c r="P64" s="301">
        <f t="shared" si="2"/>
        <v>2.2697840198256082E-2</v>
      </c>
      <c r="Q64" s="301">
        <f t="shared" si="2"/>
        <v>2.1343091302968967E-2</v>
      </c>
      <c r="R64" s="301">
        <f t="shared" si="2"/>
        <v>2.103966560560578E-2</v>
      </c>
      <c r="S64" s="301">
        <f t="shared" si="2"/>
        <v>2.2177752762302622E-2</v>
      </c>
      <c r="T64" s="301">
        <f t="shared" si="2"/>
        <v>2.3126555918401379E-2</v>
      </c>
      <c r="U64" s="301">
        <f t="shared" si="2"/>
        <v>2.0534645844130919E-2</v>
      </c>
      <c r="V64" s="301">
        <f t="shared" si="2"/>
        <v>2.6278817512440961E-2</v>
      </c>
      <c r="W64" s="301">
        <f t="shared" si="2"/>
        <v>2.6763455387490732E-2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1.3375395120021441E-2</v>
      </c>
      <c r="C65" s="235">
        <f t="shared" si="3"/>
        <v>1.3942207437212299E-2</v>
      </c>
      <c r="D65" s="235">
        <f t="shared" si="3"/>
        <v>1.5581618929306559E-2</v>
      </c>
      <c r="E65" s="235">
        <f t="shared" si="3"/>
        <v>1.5920650579294409E-2</v>
      </c>
      <c r="F65" s="235">
        <f t="shared" si="3"/>
        <v>1.6274209775601744E-2</v>
      </c>
      <c r="G65" s="235">
        <f t="shared" si="3"/>
        <v>1.595020017476698E-2</v>
      </c>
      <c r="H65" s="235">
        <f t="shared" si="3"/>
        <v>1.6732113888356385E-2</v>
      </c>
      <c r="I65" s="235">
        <f t="shared" si="3"/>
        <v>1.6332934994414048E-2</v>
      </c>
      <c r="J65" s="235">
        <f t="shared" si="3"/>
        <v>1.5643249234777907E-2</v>
      </c>
      <c r="K65" s="235">
        <f t="shared" si="3"/>
        <v>1.5026549664933345E-2</v>
      </c>
      <c r="L65" s="235">
        <f t="shared" si="3"/>
        <v>1.6027969865858818E-2</v>
      </c>
      <c r="M65" s="235">
        <f t="shared" si="3"/>
        <v>1.7040361504048245E-2</v>
      </c>
      <c r="N65" s="235">
        <f t="shared" si="3"/>
        <v>1.6375041302521237E-2</v>
      </c>
      <c r="O65" s="235">
        <f t="shared" si="3"/>
        <v>1.7487511379252134E-2</v>
      </c>
      <c r="P65" s="235">
        <f t="shared" si="3"/>
        <v>1.862386888062038E-2</v>
      </c>
      <c r="Q65" s="235">
        <f t="shared" si="3"/>
        <v>1.7512280043461725E-2</v>
      </c>
      <c r="R65" s="235">
        <f t="shared" si="3"/>
        <v>1.7263315368702178E-2</v>
      </c>
      <c r="S65" s="235">
        <f t="shared" si="3"/>
        <v>1.8197130471632929E-2</v>
      </c>
      <c r="T65" s="235">
        <f t="shared" si="3"/>
        <v>1.8975635625354984E-2</v>
      </c>
      <c r="U65" s="235">
        <f t="shared" si="3"/>
        <v>1.6848940179799727E-2</v>
      </c>
      <c r="V65" s="235">
        <f t="shared" si="3"/>
        <v>2.156210667687463E-2</v>
      </c>
      <c r="W65" s="235">
        <f t="shared" si="3"/>
        <v>2.1959758266659059E-2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9.6135652425154115E-3</v>
      </c>
      <c r="C66" s="235">
        <f t="shared" si="4"/>
        <v>1.0020961595496342E-2</v>
      </c>
      <c r="D66" s="235">
        <f t="shared" si="4"/>
        <v>1.1199288605439089E-2</v>
      </c>
      <c r="E66" s="235">
        <f t="shared" si="4"/>
        <v>1.1442967603867857E-2</v>
      </c>
      <c r="F66" s="235">
        <f t="shared" si="4"/>
        <v>1.1697088276213749E-2</v>
      </c>
      <c r="G66" s="235">
        <f t="shared" si="4"/>
        <v>1.1464206375613769E-2</v>
      </c>
      <c r="H66" s="235">
        <f t="shared" si="4"/>
        <v>1.2026206857256153E-2</v>
      </c>
      <c r="I66" s="235">
        <f t="shared" si="4"/>
        <v>1.1739297027235088E-2</v>
      </c>
      <c r="J66" s="235">
        <f t="shared" si="4"/>
        <v>1.124358538749662E-2</v>
      </c>
      <c r="K66" s="235">
        <f t="shared" si="4"/>
        <v>1.0800332571670847E-2</v>
      </c>
      <c r="L66" s="235">
        <f t="shared" si="4"/>
        <v>1.1520103341086033E-2</v>
      </c>
      <c r="M66" s="235">
        <f t="shared" si="4"/>
        <v>1.2247759831034676E-2</v>
      </c>
      <c r="N66" s="235">
        <f t="shared" si="4"/>
        <v>1.1769560936187145E-2</v>
      </c>
      <c r="O66" s="235">
        <f t="shared" si="4"/>
        <v>1.2569148803837483E-2</v>
      </c>
      <c r="P66" s="235">
        <f t="shared" si="4"/>
        <v>1.3385905757945894E-2</v>
      </c>
      <c r="Q66" s="235">
        <f t="shared" si="4"/>
        <v>1.258695128123811E-2</v>
      </c>
      <c r="R66" s="235">
        <f t="shared" si="4"/>
        <v>1.2408007921254686E-2</v>
      </c>
      <c r="S66" s="235">
        <f t="shared" si="4"/>
        <v>1.3079187526486168E-2</v>
      </c>
      <c r="T66" s="235">
        <f t="shared" si="4"/>
        <v>1.3638738105723898E-2</v>
      </c>
      <c r="U66" s="235">
        <f t="shared" si="4"/>
        <v>1.211017575423105E-2</v>
      </c>
      <c r="V66" s="235">
        <f t="shared" si="4"/>
        <v>1.5497764174003633E-2</v>
      </c>
      <c r="W66" s="235">
        <f t="shared" si="4"/>
        <v>1.5783576254161193E-2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1.8809149387530151E-2</v>
      </c>
      <c r="C67" s="235">
        <f t="shared" si="5"/>
        <v>1.9606229208579792E-2</v>
      </c>
      <c r="D67" s="235">
        <f t="shared" si="5"/>
        <v>2.191165161933735E-2</v>
      </c>
      <c r="E67" s="235">
        <f t="shared" si="5"/>
        <v>2.2388414877132765E-2</v>
      </c>
      <c r="F67" s="235">
        <f t="shared" si="5"/>
        <v>2.2885607496939953E-2</v>
      </c>
      <c r="G67" s="235">
        <f t="shared" si="5"/>
        <v>2.2429968995766072E-2</v>
      </c>
      <c r="H67" s="235">
        <f t="shared" si="5"/>
        <v>2.3529535155501168E-2</v>
      </c>
      <c r="I67" s="235">
        <f t="shared" si="5"/>
        <v>2.2968189835894742E-2</v>
      </c>
      <c r="J67" s="235">
        <f t="shared" si="5"/>
        <v>2.1998319236406431E-2</v>
      </c>
      <c r="K67" s="235">
        <f t="shared" si="5"/>
        <v>2.1131085466312524E-2</v>
      </c>
      <c r="L67" s="235">
        <f t="shared" si="5"/>
        <v>2.2539332623863966E-2</v>
      </c>
      <c r="M67" s="235">
        <f t="shared" si="5"/>
        <v>2.3963008365067848E-2</v>
      </c>
      <c r="N67" s="235">
        <f t="shared" si="5"/>
        <v>2.3027401831670489E-2</v>
      </c>
      <c r="O67" s="235">
        <f t="shared" si="5"/>
        <v>2.4591812877073321E-2</v>
      </c>
      <c r="P67" s="235">
        <f t="shared" si="5"/>
        <v>2.618981561337241E-2</v>
      </c>
      <c r="Q67" s="235">
        <f t="shared" si="5"/>
        <v>2.4626643811118034E-2</v>
      </c>
      <c r="R67" s="235">
        <f t="shared" si="5"/>
        <v>2.4276537237237432E-2</v>
      </c>
      <c r="S67" s="235">
        <f t="shared" si="5"/>
        <v>2.5589714725733813E-2</v>
      </c>
      <c r="T67" s="235">
        <f t="shared" si="5"/>
        <v>2.6684487598155442E-2</v>
      </c>
      <c r="U67" s="235">
        <f t="shared" si="5"/>
        <v>2.3693822127843368E-2</v>
      </c>
      <c r="V67" s="235">
        <f t="shared" si="5"/>
        <v>3.0321712514354948E-2</v>
      </c>
      <c r="W67" s="235">
        <f t="shared" si="5"/>
        <v>3.0880910062489299E-2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0.11829906817231978</v>
      </c>
      <c r="C68" s="302">
        <f t="shared" si="6"/>
        <v>0.11251572195486353</v>
      </c>
      <c r="D68" s="302">
        <f t="shared" si="6"/>
        <v>0.10782297143278222</v>
      </c>
      <c r="E68" s="302">
        <f t="shared" si="6"/>
        <v>0.10909643815715155</v>
      </c>
      <c r="F68" s="302">
        <f t="shared" si="6"/>
        <v>0.10786501303617201</v>
      </c>
      <c r="G68" s="302">
        <f t="shared" si="6"/>
        <v>0.10849124116750965</v>
      </c>
      <c r="H68" s="302">
        <f t="shared" si="6"/>
        <v>0.10535484624784401</v>
      </c>
      <c r="I68" s="302">
        <f t="shared" si="6"/>
        <v>0.10745591244961131</v>
      </c>
      <c r="J68" s="302">
        <f t="shared" si="6"/>
        <v>0.10980243055297768</v>
      </c>
      <c r="K68" s="302">
        <f t="shared" si="6"/>
        <v>0.11188642228584809</v>
      </c>
      <c r="L68" s="302">
        <f t="shared" si="6"/>
        <v>0.10804107040202106</v>
      </c>
      <c r="M68" s="302">
        <f t="shared" si="6"/>
        <v>0.10465995536412885</v>
      </c>
      <c r="N68" s="302">
        <f t="shared" si="6"/>
        <v>0.10786384976794794</v>
      </c>
      <c r="O68" s="302">
        <f t="shared" si="6"/>
        <v>0.10421772104130785</v>
      </c>
      <c r="P68" s="302">
        <f t="shared" si="6"/>
        <v>9.918247347165271E-2</v>
      </c>
      <c r="Q68" s="302">
        <f t="shared" si="6"/>
        <v>0.10254673718688967</v>
      </c>
      <c r="R68" s="302">
        <f t="shared" si="6"/>
        <v>0.10325601890876644</v>
      </c>
      <c r="S68" s="302">
        <f t="shared" si="6"/>
        <v>0.10046938908203511</v>
      </c>
      <c r="T68" s="302">
        <f t="shared" si="6"/>
        <v>9.7034672880421197E-2</v>
      </c>
      <c r="U68" s="302">
        <f t="shared" si="6"/>
        <v>0.10406337101185786</v>
      </c>
      <c r="V68" s="302">
        <f t="shared" si="6"/>
        <v>8.9535200394288417E-2</v>
      </c>
      <c r="W68" s="302">
        <f t="shared" si="6"/>
        <v>8.9925719580968289E-2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5.3286936146691326E-2</v>
      </c>
      <c r="C69" s="303">
        <f t="shared" si="7"/>
        <v>5.3123936405027744E-2</v>
      </c>
      <c r="D69" s="303">
        <f t="shared" si="7"/>
        <v>5.1093220569859224E-2</v>
      </c>
      <c r="E69" s="303">
        <f t="shared" si="7"/>
        <v>5.0395073480657575E-2</v>
      </c>
      <c r="F69" s="303">
        <f t="shared" si="7"/>
        <v>4.9994962750970866E-2</v>
      </c>
      <c r="G69" s="303">
        <f t="shared" si="7"/>
        <v>5.0415677732581876E-2</v>
      </c>
      <c r="H69" s="303">
        <f t="shared" si="7"/>
        <v>4.9578758259796109E-2</v>
      </c>
      <c r="I69" s="303">
        <f t="shared" si="7"/>
        <v>4.9953756370624693E-2</v>
      </c>
      <c r="J69" s="303">
        <f t="shared" si="7"/>
        <v>5.0752417404501343E-2</v>
      </c>
      <c r="K69" s="303">
        <f t="shared" si="7"/>
        <v>5.1470116607275754E-2</v>
      </c>
      <c r="L69" s="303">
        <f t="shared" si="7"/>
        <v>5.0351917403878087E-2</v>
      </c>
      <c r="M69" s="303">
        <f t="shared" si="7"/>
        <v>4.9172149102595999E-2</v>
      </c>
      <c r="N69" s="303">
        <f t="shared" si="7"/>
        <v>4.9834772318468161E-2</v>
      </c>
      <c r="O69" s="303">
        <f t="shared" si="7"/>
        <v>4.8533892218080465E-2</v>
      </c>
      <c r="P69" s="303">
        <f t="shared" si="7"/>
        <v>4.7377567933280448E-2</v>
      </c>
      <c r="Q69" s="303">
        <f t="shared" si="7"/>
        <v>4.870473818819808E-2</v>
      </c>
      <c r="R69" s="303">
        <f t="shared" si="7"/>
        <v>4.9005017665219967E-2</v>
      </c>
      <c r="S69" s="303">
        <f t="shared" si="7"/>
        <v>4.7881689162650121E-2</v>
      </c>
      <c r="T69" s="303">
        <f t="shared" si="7"/>
        <v>4.7092820011673982E-2</v>
      </c>
      <c r="U69" s="303">
        <f t="shared" si="7"/>
        <v>4.9566001554029369E-2</v>
      </c>
      <c r="V69" s="303">
        <f t="shared" si="7"/>
        <v>4.3992054312247786E-2</v>
      </c>
      <c r="W69" s="303">
        <f t="shared" si="7"/>
        <v>4.3321710157726866E-2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0.45293895724687622</v>
      </c>
      <c r="C70" s="303">
        <f t="shared" si="8"/>
        <v>0.45155345944273589</v>
      </c>
      <c r="D70" s="303">
        <f t="shared" si="8"/>
        <v>0.43429237484380356</v>
      </c>
      <c r="E70" s="303">
        <f t="shared" si="8"/>
        <v>0.42835812458558947</v>
      </c>
      <c r="F70" s="303">
        <f t="shared" si="8"/>
        <v>0.42495718338325233</v>
      </c>
      <c r="G70" s="303">
        <f t="shared" si="8"/>
        <v>0.42853326072694581</v>
      </c>
      <c r="H70" s="303">
        <f t="shared" si="8"/>
        <v>0.42141944520826685</v>
      </c>
      <c r="I70" s="303">
        <f t="shared" si="8"/>
        <v>0.42460692915031012</v>
      </c>
      <c r="J70" s="303">
        <f t="shared" si="8"/>
        <v>0.43139554793826157</v>
      </c>
      <c r="K70" s="303">
        <f t="shared" si="8"/>
        <v>0.43749599116184379</v>
      </c>
      <c r="L70" s="303">
        <f t="shared" si="8"/>
        <v>0.42799129793296387</v>
      </c>
      <c r="M70" s="303">
        <f t="shared" si="8"/>
        <v>0.41796326737206607</v>
      </c>
      <c r="N70" s="303">
        <f t="shared" si="8"/>
        <v>0.42359556470697957</v>
      </c>
      <c r="O70" s="303">
        <f t="shared" si="8"/>
        <v>0.41253808385368373</v>
      </c>
      <c r="P70" s="303">
        <f t="shared" si="8"/>
        <v>0.40270932743288385</v>
      </c>
      <c r="Q70" s="303">
        <f t="shared" si="8"/>
        <v>0.41399027459968363</v>
      </c>
      <c r="R70" s="303">
        <f t="shared" si="8"/>
        <v>0.41654265015436981</v>
      </c>
      <c r="S70" s="303">
        <f t="shared" si="8"/>
        <v>0.40699435788252597</v>
      </c>
      <c r="T70" s="303">
        <f t="shared" si="8"/>
        <v>0.40028897009922881</v>
      </c>
      <c r="U70" s="303">
        <f t="shared" si="8"/>
        <v>0.42131101320924969</v>
      </c>
      <c r="V70" s="303">
        <f t="shared" si="8"/>
        <v>0.37393246165410604</v>
      </c>
      <c r="W70" s="303">
        <f t="shared" si="8"/>
        <v>0.36823453634067849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5.9353315845095143E-2</v>
      </c>
      <c r="C71" s="303">
        <f t="shared" si="9"/>
        <v>6.1868545502629595E-2</v>
      </c>
      <c r="D71" s="303">
        <f t="shared" si="9"/>
        <v>6.9143433998797868E-2</v>
      </c>
      <c r="E71" s="303">
        <f t="shared" si="9"/>
        <v>7.0647886945618965E-2</v>
      </c>
      <c r="F71" s="303">
        <f t="shared" si="9"/>
        <v>7.2216805879232709E-2</v>
      </c>
      <c r="G71" s="303">
        <f t="shared" si="9"/>
        <v>7.0779013275528477E-2</v>
      </c>
      <c r="H71" s="303">
        <f t="shared" si="9"/>
        <v>7.4248755379581463E-2</v>
      </c>
      <c r="I71" s="303">
        <f t="shared" si="9"/>
        <v>7.2477399037712303E-2</v>
      </c>
      <c r="J71" s="303">
        <f t="shared" si="9"/>
        <v>6.9416918479326961E-2</v>
      </c>
      <c r="K71" s="303">
        <f t="shared" si="9"/>
        <v>6.6680314138141725E-2</v>
      </c>
      <c r="L71" s="303">
        <f t="shared" si="9"/>
        <v>7.1124116279748503E-2</v>
      </c>
      <c r="M71" s="303">
        <f t="shared" si="9"/>
        <v>7.5616604174214105E-2</v>
      </c>
      <c r="N71" s="303">
        <f t="shared" si="9"/>
        <v>7.2664245779938005E-2</v>
      </c>
      <c r="O71" s="303">
        <f t="shared" si="9"/>
        <v>7.7600831745431365E-2</v>
      </c>
      <c r="P71" s="303">
        <f t="shared" si="9"/>
        <v>8.2643418157752932E-2</v>
      </c>
      <c r="Q71" s="303">
        <f t="shared" si="9"/>
        <v>7.7710742692861365E-2</v>
      </c>
      <c r="R71" s="303">
        <f t="shared" si="9"/>
        <v>7.6605961948615908E-2</v>
      </c>
      <c r="S71" s="303">
        <f t="shared" si="9"/>
        <v>8.0749766467871145E-2</v>
      </c>
      <c r="T71" s="303">
        <f t="shared" si="9"/>
        <v>8.4204383087512727E-2</v>
      </c>
      <c r="U71" s="303">
        <f t="shared" si="9"/>
        <v>7.4767172047861291E-2</v>
      </c>
      <c r="V71" s="303">
        <f t="shared" si="9"/>
        <v>9.5681848378631168E-2</v>
      </c>
      <c r="W71" s="303">
        <f t="shared" si="9"/>
        <v>9.7446427308299582E-2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0.23624217708451986</v>
      </c>
      <c r="C72" s="303">
        <f t="shared" si="10"/>
        <v>0.23767371659040945</v>
      </c>
      <c r="D72" s="303">
        <f t="shared" si="10"/>
        <v>0.24459260698662721</v>
      </c>
      <c r="E72" s="303">
        <f t="shared" si="10"/>
        <v>0.24642234491724815</v>
      </c>
      <c r="F72" s="303">
        <f t="shared" si="10"/>
        <v>0.24777440295334743</v>
      </c>
      <c r="G72" s="303">
        <f t="shared" si="10"/>
        <v>0.2465242012750781</v>
      </c>
      <c r="H72" s="303">
        <f t="shared" si="10"/>
        <v>0.24947190183143969</v>
      </c>
      <c r="I72" s="303">
        <f t="shared" si="10"/>
        <v>0.24796365658618719</v>
      </c>
      <c r="J72" s="303">
        <f t="shared" si="10"/>
        <v>0.24520922950458474</v>
      </c>
      <c r="K72" s="303">
        <f t="shared" si="10"/>
        <v>0.24272670724706438</v>
      </c>
      <c r="L72" s="303">
        <f t="shared" si="10"/>
        <v>0.24677054176166505</v>
      </c>
      <c r="M72" s="303">
        <f t="shared" si="10"/>
        <v>0.25082083730118326</v>
      </c>
      <c r="N72" s="303">
        <f t="shared" si="10"/>
        <v>0.2482477568419755</v>
      </c>
      <c r="O72" s="303">
        <f t="shared" si="10"/>
        <v>0.25267184904176465</v>
      </c>
      <c r="P72" s="303">
        <f t="shared" si="10"/>
        <v>0.25686312067892936</v>
      </c>
      <c r="Q72" s="303">
        <f t="shared" si="10"/>
        <v>0.25246196364810974</v>
      </c>
      <c r="R72" s="303">
        <f t="shared" si="10"/>
        <v>0.25149165605618257</v>
      </c>
      <c r="S72" s="303">
        <f t="shared" si="10"/>
        <v>0.25522924064441155</v>
      </c>
      <c r="T72" s="303">
        <f t="shared" si="10"/>
        <v>0.25805426625908723</v>
      </c>
      <c r="U72" s="303">
        <f t="shared" si="10"/>
        <v>0.24966844776653091</v>
      </c>
      <c r="V72" s="303">
        <f t="shared" si="10"/>
        <v>0.26808681647766364</v>
      </c>
      <c r="W72" s="303">
        <f t="shared" si="10"/>
        <v>0.26992516241468056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8.4984206374767418E-2</v>
      </c>
      <c r="C73" s="304">
        <f t="shared" si="11"/>
        <v>8.258841386320756E-2</v>
      </c>
      <c r="D73" s="304">
        <f t="shared" si="11"/>
        <v>8.0100592207714483E-2</v>
      </c>
      <c r="E73" s="304">
        <f t="shared" si="11"/>
        <v>8.0281753923517343E-2</v>
      </c>
      <c r="F73" s="304">
        <f t="shared" si="11"/>
        <v>7.9564778544359463E-2</v>
      </c>
      <c r="G73" s="304">
        <f t="shared" si="11"/>
        <v>8.0153038155247811E-2</v>
      </c>
      <c r="H73" s="304">
        <f t="shared" si="11"/>
        <v>7.8473826986418527E-2</v>
      </c>
      <c r="I73" s="304">
        <f t="shared" si="11"/>
        <v>7.9383437050451075E-2</v>
      </c>
      <c r="J73" s="304">
        <f t="shared" si="11"/>
        <v>8.064568213609849E-2</v>
      </c>
      <c r="K73" s="304">
        <f t="shared" si="11"/>
        <v>8.1750972771300653E-2</v>
      </c>
      <c r="L73" s="304">
        <f t="shared" si="11"/>
        <v>7.9918403769445798E-2</v>
      </c>
      <c r="M73" s="304">
        <f t="shared" si="11"/>
        <v>7.808052076126358E-2</v>
      </c>
      <c r="N73" s="304">
        <f t="shared" si="11"/>
        <v>7.9497219980153702E-2</v>
      </c>
      <c r="O73" s="304">
        <f t="shared" si="11"/>
        <v>7.7455853447997616E-2</v>
      </c>
      <c r="P73" s="304">
        <f t="shared" si="11"/>
        <v>7.4858849191679774E-2</v>
      </c>
      <c r="Q73" s="304">
        <f t="shared" si="11"/>
        <v>7.688888728192883E-2</v>
      </c>
      <c r="R73" s="304">
        <f t="shared" si="11"/>
        <v>7.735575408172643E-2</v>
      </c>
      <c r="S73" s="304">
        <f t="shared" si="11"/>
        <v>7.5699639172957481E-2</v>
      </c>
      <c r="T73" s="304">
        <f t="shared" si="11"/>
        <v>7.3870560832470636E-2</v>
      </c>
      <c r="U73" s="304">
        <f t="shared" si="11"/>
        <v>7.7859288801354926E-2</v>
      </c>
      <c r="V73" s="304">
        <f t="shared" si="11"/>
        <v>6.8952374694639801E-2</v>
      </c>
      <c r="W73" s="304">
        <f t="shared" si="11"/>
        <v>6.8698682531684041E-2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5.6839398556470751E-2</v>
      </c>
      <c r="C74" s="304">
        <f t="shared" si="12"/>
        <v>5.6665532165362943E-2</v>
      </c>
      <c r="D74" s="304">
        <f t="shared" si="12"/>
        <v>5.4499435274516519E-2</v>
      </c>
      <c r="E74" s="304">
        <f t="shared" si="12"/>
        <v>5.375474504603478E-2</v>
      </c>
      <c r="F74" s="304">
        <f t="shared" si="12"/>
        <v>5.3327960267702271E-2</v>
      </c>
      <c r="G74" s="304">
        <f t="shared" si="12"/>
        <v>5.3776722914754001E-2</v>
      </c>
      <c r="H74" s="304">
        <f t="shared" si="12"/>
        <v>5.2884008810449197E-2</v>
      </c>
      <c r="I74" s="304">
        <f t="shared" si="12"/>
        <v>5.328400679533303E-2</v>
      </c>
      <c r="J74" s="304">
        <f t="shared" si="12"/>
        <v>5.4135911898134756E-2</v>
      </c>
      <c r="K74" s="304">
        <f t="shared" si="12"/>
        <v>5.4901457714427469E-2</v>
      </c>
      <c r="L74" s="304">
        <f t="shared" si="12"/>
        <v>5.370871189746998E-2</v>
      </c>
      <c r="M74" s="304">
        <f t="shared" si="12"/>
        <v>5.2450292376102423E-2</v>
      </c>
      <c r="N74" s="304">
        <f t="shared" si="12"/>
        <v>5.3157090473032721E-2</v>
      </c>
      <c r="O74" s="304">
        <f t="shared" si="12"/>
        <v>5.1769485032619147E-2</v>
      </c>
      <c r="P74" s="304">
        <f t="shared" si="12"/>
        <v>5.0536072462165835E-2</v>
      </c>
      <c r="Q74" s="304">
        <f t="shared" si="12"/>
        <v>5.1951720734077965E-2</v>
      </c>
      <c r="R74" s="304">
        <f t="shared" si="12"/>
        <v>5.2272018842901301E-2</v>
      </c>
      <c r="S74" s="304">
        <f t="shared" si="12"/>
        <v>5.1073801773493493E-2</v>
      </c>
      <c r="T74" s="304">
        <f t="shared" si="12"/>
        <v>5.0232341345785581E-2</v>
      </c>
      <c r="U74" s="304">
        <f t="shared" si="12"/>
        <v>5.2870401657631343E-2</v>
      </c>
      <c r="V74" s="304">
        <f t="shared" si="12"/>
        <v>4.6924857933064307E-2</v>
      </c>
      <c r="W74" s="304">
        <f t="shared" si="12"/>
        <v>4.6209824168242014E-2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9.4418572153281671E-2</v>
      </c>
      <c r="C76" s="304">
        <f t="shared" si="14"/>
        <v>9.841977056183894E-2</v>
      </c>
      <c r="D76" s="304">
        <f t="shared" si="14"/>
        <v>0.1099925795043962</v>
      </c>
      <c r="E76" s="304">
        <f t="shared" si="14"/>
        <v>0.11238584594769604</v>
      </c>
      <c r="F76" s="304">
        <f t="shared" si="14"/>
        <v>0.11488166414128574</v>
      </c>
      <c r="G76" s="304">
        <f t="shared" si="14"/>
        <v>0.11259444020507628</v>
      </c>
      <c r="H76" s="304">
        <f t="shared" si="14"/>
        <v>0.11811406603457197</v>
      </c>
      <c r="I76" s="304">
        <f t="shared" si="14"/>
        <v>0.1152962127404031</v>
      </c>
      <c r="J76" s="304">
        <f t="shared" si="14"/>
        <v>0.11042763547035148</v>
      </c>
      <c r="K76" s="304">
        <f t="shared" si="14"/>
        <v>0.10607427676133628</v>
      </c>
      <c r="L76" s="304">
        <f t="shared" si="14"/>
        <v>0.11314342609474924</v>
      </c>
      <c r="M76" s="304">
        <f t="shared" si="14"/>
        <v>0.12029002416381726</v>
      </c>
      <c r="N76" s="304">
        <f t="shared" si="14"/>
        <v>0.11559344638878909</v>
      </c>
      <c r="O76" s="304">
        <f t="shared" si="14"/>
        <v>0.1234465105611479</v>
      </c>
      <c r="P76" s="304">
        <f t="shared" si="14"/>
        <v>0.13146819902508375</v>
      </c>
      <c r="Q76" s="304">
        <f t="shared" si="14"/>
        <v>0.12362135563210298</v>
      </c>
      <c r="R76" s="304">
        <f t="shared" si="14"/>
        <v>0.12186388313155483</v>
      </c>
      <c r="S76" s="304">
        <f t="shared" si="14"/>
        <v>0.12845579969796059</v>
      </c>
      <c r="T76" s="304">
        <f t="shared" si="14"/>
        <v>0.13395136408083097</v>
      </c>
      <c r="U76" s="304">
        <f t="shared" si="14"/>
        <v>0.11893875730754463</v>
      </c>
      <c r="V76" s="304">
        <f t="shared" si="14"/>
        <v>0.15220958384995956</v>
      </c>
      <c r="W76" s="304">
        <f t="shared" si="14"/>
        <v>0.15501665571475454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2.178017295190458E-2</v>
      </c>
      <c r="C77" s="237">
        <f t="shared" si="15"/>
        <v>2.2703156548942928E-2</v>
      </c>
      <c r="D77" s="237">
        <f t="shared" si="15"/>
        <v>2.5372734943954547E-2</v>
      </c>
      <c r="E77" s="237">
        <f t="shared" si="15"/>
        <v>2.5924805959924139E-2</v>
      </c>
      <c r="F77" s="237">
        <f t="shared" si="15"/>
        <v>2.6500533284254401E-2</v>
      </c>
      <c r="G77" s="237">
        <f t="shared" si="15"/>
        <v>2.5972923813211927E-2</v>
      </c>
      <c r="H77" s="237">
        <f t="shared" si="15"/>
        <v>2.7246173370524138E-2</v>
      </c>
      <c r="I77" s="237">
        <f t="shared" si="15"/>
        <v>2.6596160023568877E-2</v>
      </c>
      <c r="J77" s="237">
        <f t="shared" si="15"/>
        <v>2.5473092256781547E-2</v>
      </c>
      <c r="K77" s="237">
        <f t="shared" si="15"/>
        <v>2.4468873452772242E-2</v>
      </c>
      <c r="L77" s="237">
        <f t="shared" si="15"/>
        <v>2.609956211489925E-2</v>
      </c>
      <c r="M77" s="237">
        <f t="shared" si="15"/>
        <v>2.7748116402601841E-2</v>
      </c>
      <c r="N77" s="237">
        <f t="shared" si="15"/>
        <v>2.6664724926864201E-2</v>
      </c>
      <c r="O77" s="237">
        <f t="shared" si="15"/>
        <v>2.8476244546105069E-2</v>
      </c>
      <c r="P77" s="237">
        <f t="shared" si="15"/>
        <v>3.0326661875305791E-2</v>
      </c>
      <c r="Q77" s="237">
        <f t="shared" si="15"/>
        <v>2.8516577245470687E-2</v>
      </c>
      <c r="R77" s="237">
        <f t="shared" si="15"/>
        <v>2.8111169134045204E-2</v>
      </c>
      <c r="S77" s="237">
        <f t="shared" si="15"/>
        <v>2.9631771274350422E-2</v>
      </c>
      <c r="T77" s="237">
        <f t="shared" si="15"/>
        <v>3.0899470414440421E-2</v>
      </c>
      <c r="U77" s="237">
        <f t="shared" si="15"/>
        <v>2.7436410504465457E-2</v>
      </c>
      <c r="V77" s="237">
        <f t="shared" si="15"/>
        <v>3.5111217905388729E-2</v>
      </c>
      <c r="W77" s="237">
        <f t="shared" si="15"/>
        <v>3.5758744226845982E-2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103.22988570121713</v>
      </c>
      <c r="C81" s="324">
        <f t="shared" si="16"/>
        <v>101.960208151511</v>
      </c>
      <c r="D81" s="324">
        <f t="shared" si="16"/>
        <v>105.91575251106612</v>
      </c>
      <c r="E81" s="324">
        <f t="shared" si="16"/>
        <v>110.51549896555089</v>
      </c>
      <c r="F81" s="324">
        <f t="shared" si="16"/>
        <v>108.23895091441841</v>
      </c>
      <c r="G81" s="324">
        <f t="shared" si="16"/>
        <v>93.792151207448072</v>
      </c>
      <c r="H81" s="324">
        <f t="shared" si="16"/>
        <v>87.072392026222303</v>
      </c>
      <c r="I81" s="324">
        <f t="shared" si="16"/>
        <v>78.761382371411003</v>
      </c>
      <c r="J81" s="324">
        <f t="shared" si="16"/>
        <v>73.776272626744344</v>
      </c>
      <c r="K81" s="324">
        <f t="shared" si="16"/>
        <v>73.572826684531677</v>
      </c>
      <c r="L81" s="324">
        <f t="shared" si="16"/>
        <v>69.265196416860093</v>
      </c>
      <c r="M81" s="324">
        <f t="shared" si="16"/>
        <v>61.803524648485677</v>
      </c>
      <c r="N81" s="324">
        <f t="shared" si="16"/>
        <v>62.692661169633617</v>
      </c>
      <c r="O81" s="324">
        <f t="shared" si="16"/>
        <v>61.096521775308645</v>
      </c>
      <c r="P81" s="324">
        <f t="shared" si="16"/>
        <v>57.728719467414059</v>
      </c>
      <c r="Q81" s="324">
        <f t="shared" si="16"/>
        <v>57.26946426556276</v>
      </c>
      <c r="R81" s="324">
        <f t="shared" si="16"/>
        <v>56.553604333322589</v>
      </c>
      <c r="S81" s="324">
        <f t="shared" si="16"/>
        <v>56.2549196713397</v>
      </c>
      <c r="T81" s="324">
        <f t="shared" si="16"/>
        <v>56.061305827116115</v>
      </c>
      <c r="U81" s="324">
        <f t="shared" si="16"/>
        <v>55.610520508608722</v>
      </c>
      <c r="V81" s="324">
        <f t="shared" si="16"/>
        <v>58.373479610767873</v>
      </c>
      <c r="W81" s="324">
        <f t="shared" si="16"/>
        <v>55.71654464172564</v>
      </c>
      <c r="DA81" s="95"/>
    </row>
    <row r="82" spans="1:105" ht="12" customHeight="1" x14ac:dyDescent="0.25">
      <c r="A82" s="55" t="s">
        <v>92</v>
      </c>
      <c r="B82" s="336">
        <f>IF(B$6=0,0,B$6/TEL!B$5*1000)</f>
        <v>1.6827774958902746</v>
      </c>
      <c r="C82" s="336">
        <f>IF(C$6=0,0,C$6/TEL!C$5*1000)</f>
        <v>1.7325145163499598</v>
      </c>
      <c r="D82" s="336">
        <f>IF(D$6=0,0,D$6/TEL!D$5*1000)</f>
        <v>2.0113505273527772</v>
      </c>
      <c r="E82" s="336">
        <f>IF(E$6=0,0,E$6/TEL!E$5*1000)</f>
        <v>2.1443645957015445</v>
      </c>
      <c r="F82" s="336">
        <f>IF(F$6=0,0,F$6/TEL!F$5*1000)</f>
        <v>2.1468322603068724</v>
      </c>
      <c r="G82" s="336">
        <f>IF(G$6=0,0,G$6/TEL!G$5*1000)</f>
        <v>1.8232543711453615</v>
      </c>
      <c r="H82" s="336">
        <f>IF(H$6=0,0,H$6/TEL!H$5*1000)</f>
        <v>1.7756031880206329</v>
      </c>
      <c r="I82" s="336">
        <f>IF(I$6=0,0,I$6/TEL!I$5*1000)</f>
        <v>1.5678055311048527</v>
      </c>
      <c r="J82" s="336">
        <f>IF(J$6=0,0,J$6/TEL!J$5*1000)</f>
        <v>1.4065601310065718</v>
      </c>
      <c r="K82" s="336">
        <f>IF(K$6=0,0,K$6/TEL!K$5*1000)</f>
        <v>1.3473838635131659</v>
      </c>
      <c r="L82" s="336">
        <f>IF(L$6=0,0,L$6/TEL!L$5*1000)</f>
        <v>1.3530324611239628</v>
      </c>
      <c r="M82" s="336">
        <f>IF(M$6=0,0,M$6/TEL!M$5*1000)</f>
        <v>1.283531927723361</v>
      </c>
      <c r="N82" s="336">
        <f>IF(N$6=0,0,N$6/TEL!N$5*1000)</f>
        <v>1.2511625538965965</v>
      </c>
      <c r="O82" s="336">
        <f>IF(O$6=0,0,O$6/TEL!O$5*1000)</f>
        <v>1.3021443334799696</v>
      </c>
      <c r="P82" s="336">
        <f>IF(P$6=0,0,P$6/TEL!P$5*1000)</f>
        <v>1.3103172493213193</v>
      </c>
      <c r="Q82" s="336">
        <f>IF(Q$6=0,0,Q$6/TEL!Q$5*1000)</f>
        <v>1.2223074046920246</v>
      </c>
      <c r="R82" s="336">
        <f>IF(R$6=0,0,R$6/TEL!R$5*1000)</f>
        <v>1.1898689239648452</v>
      </c>
      <c r="S82" s="336">
        <f>IF(S$6=0,0,S$6/TEL!S$5*1000)</f>
        <v>1.2476077001341663</v>
      </c>
      <c r="T82" s="336">
        <f>IF(T$6=0,0,T$6/TEL!T$5*1000)</f>
        <v>1.2965049240694018</v>
      </c>
      <c r="U82" s="336">
        <f>IF(U$6=0,0,U$6/TEL!U$5*1000)</f>
        <v>1.1419423438520597</v>
      </c>
      <c r="V82" s="336">
        <f>IF(V$6=0,0,V$6/TEL!V$5*1000)</f>
        <v>1.5339860182575626</v>
      </c>
      <c r="W82" s="336">
        <f>IF(W$6=0,0,W$6/TEL!W$5*1000)</f>
        <v>1.4911672568639598</v>
      </c>
      <c r="DA82" s="67"/>
    </row>
    <row r="83" spans="1:105" ht="12" customHeight="1" x14ac:dyDescent="0.25">
      <c r="A83" s="202" t="s">
        <v>93</v>
      </c>
      <c r="B83" s="337">
        <f>IF(B$7=0,0,B$7/TEL!B$5*1000)</f>
        <v>1.3807405094484306</v>
      </c>
      <c r="C83" s="337">
        <f>IF(C$7=0,0,C$7/TEL!C$5*1000)</f>
        <v>1.4215503723897109</v>
      </c>
      <c r="D83" s="337">
        <f>IF(D$7=0,0,D$7/TEL!D$5*1000)</f>
        <v>1.6503388942381763</v>
      </c>
      <c r="E83" s="337">
        <f>IF(E$7=0,0,E$7/TEL!E$5*1000)</f>
        <v>1.7594786426269087</v>
      </c>
      <c r="F83" s="337">
        <f>IF(F$7=0,0,F$7/TEL!F$5*1000)</f>
        <v>1.7615033930723061</v>
      </c>
      <c r="G83" s="337">
        <f>IF(G$7=0,0,G$7/TEL!G$5*1000)</f>
        <v>1.4960035865808097</v>
      </c>
      <c r="H83" s="337">
        <f>IF(H$7=0,0,H$7/TEL!H$5*1000)</f>
        <v>1.4569051799143655</v>
      </c>
      <c r="I83" s="337">
        <f>IF(I$7=0,0,I$7/TEL!I$5*1000)</f>
        <v>1.2864045383424441</v>
      </c>
      <c r="J83" s="337">
        <f>IF(J$7=0,0,J$7/TEL!J$5*1000)</f>
        <v>1.1541006203130846</v>
      </c>
      <c r="K83" s="337">
        <f>IF(K$7=0,0,K$7/TEL!K$5*1000)</f>
        <v>1.1055457341646482</v>
      </c>
      <c r="L83" s="337">
        <f>IF(L$7=0,0,L$7/TEL!L$5*1000)</f>
        <v>1.1101804809222258</v>
      </c>
      <c r="M83" s="337">
        <f>IF(M$7=0,0,M$7/TEL!M$5*1000)</f>
        <v>1.0531544022345525</v>
      </c>
      <c r="N83" s="337">
        <f>IF(N$7=0,0,N$7/TEL!N$5*1000)</f>
        <v>1.0265949160177199</v>
      </c>
      <c r="O83" s="337">
        <f>IF(O$7=0,0,O$7/TEL!O$5*1000)</f>
        <v>1.0684261197784359</v>
      </c>
      <c r="P83" s="337">
        <f>IF(P$7=0,0,P$7/TEL!P$5*1000)</f>
        <v>1.0751321020072366</v>
      </c>
      <c r="Q83" s="337">
        <f>IF(Q$7=0,0,Q$7/TEL!Q$5*1000)</f>
        <v>1.0029188961575592</v>
      </c>
      <c r="R83" s="337">
        <f>IF(R$7=0,0,R$7/TEL!R$5*1000)</f>
        <v>0.97630270684294995</v>
      </c>
      <c r="S83" s="337">
        <f>IF(S$7=0,0,S$7/TEL!S$5*1000)</f>
        <v>1.0236781129305985</v>
      </c>
      <c r="T83" s="337">
        <f>IF(T$7=0,0,T$7/TEL!T$5*1000)</f>
        <v>1.0637989120569453</v>
      </c>
      <c r="U83" s="337">
        <f>IF(U$7=0,0,U$7/TEL!U$5*1000)</f>
        <v>0.93697833341707459</v>
      </c>
      <c r="V83" s="337">
        <f>IF(V$7=0,0,V$7/TEL!V$5*1000)</f>
        <v>1.2586551944677431</v>
      </c>
      <c r="W83" s="337">
        <f>IF(W$7=0,0,W$7/TEL!W$5*1000)</f>
        <v>1.2235218517858131</v>
      </c>
      <c r="DA83" s="174"/>
    </row>
    <row r="84" spans="1:105" ht="12" customHeight="1" x14ac:dyDescent="0.25">
      <c r="A84" s="202" t="s">
        <v>94</v>
      </c>
      <c r="B84" s="337">
        <f>IF(B$8=0,0,B$8/TEL!B$5*1000)</f>
        <v>0.99240724116605961</v>
      </c>
      <c r="C84" s="337">
        <f>IF(C$8=0,0,C$8/TEL!C$5*1000)</f>
        <v>1.021739330155105</v>
      </c>
      <c r="D84" s="337">
        <f>IF(D$8=0,0,D$8/TEL!D$5*1000)</f>
        <v>1.1861810802336892</v>
      </c>
      <c r="E84" s="337">
        <f>IF(E$8=0,0,E$8/TEL!E$5*1000)</f>
        <v>1.2646252743880908</v>
      </c>
      <c r="F84" s="337">
        <f>IF(F$8=0,0,F$8/TEL!F$5*1000)</f>
        <v>1.2660805637707193</v>
      </c>
      <c r="G84" s="337">
        <f>IF(G$8=0,0,G$8/TEL!G$5*1000)</f>
        <v>1.0752525778549571</v>
      </c>
      <c r="H84" s="337">
        <f>IF(H$8=0,0,H$8/TEL!H$5*1000)</f>
        <v>1.0471505980634503</v>
      </c>
      <c r="I84" s="337">
        <f>IF(I$8=0,0,I$8/TEL!I$5*1000)</f>
        <v>0.92460326193363096</v>
      </c>
      <c r="J84" s="337">
        <f>IF(J$8=0,0,J$8/TEL!J$5*1000)</f>
        <v>0.82950982085002956</v>
      </c>
      <c r="K84" s="337">
        <f>IF(K$8=0,0,K$8/TEL!K$5*1000)</f>
        <v>0.79461099643084143</v>
      </c>
      <c r="L84" s="337">
        <f>IF(L$8=0,0,L$8/TEL!L$5*1000)</f>
        <v>0.79794222066285037</v>
      </c>
      <c r="M84" s="337">
        <f>IF(M$8=0,0,M$8/TEL!M$5*1000)</f>
        <v>0.75695472660608465</v>
      </c>
      <c r="N84" s="337">
        <f>IF(N$8=0,0,N$8/TEL!N$5*1000)</f>
        <v>0.73786509588773652</v>
      </c>
      <c r="O84" s="337">
        <f>IF(O$8=0,0,O$8/TEL!O$5*1000)</f>
        <v>0.76793127359075164</v>
      </c>
      <c r="P84" s="337">
        <f>IF(P$8=0,0,P$8/TEL!P$5*1000)</f>
        <v>0.772751198317701</v>
      </c>
      <c r="Q84" s="337">
        <f>IF(Q$8=0,0,Q$8/TEL!Q$5*1000)</f>
        <v>0.72084795661324541</v>
      </c>
      <c r="R84" s="337">
        <f>IF(R$8=0,0,R$8/TEL!R$5*1000)</f>
        <v>0.70171757054336992</v>
      </c>
      <c r="S84" s="337">
        <f>IF(S$8=0,0,S$8/TEL!S$5*1000)</f>
        <v>0.73576864366886774</v>
      </c>
      <c r="T84" s="337">
        <f>IF(T$8=0,0,T$8/TEL!T$5*1000)</f>
        <v>0.76460546804092955</v>
      </c>
      <c r="U84" s="337">
        <f>IF(U$8=0,0,U$8/TEL!U$5*1000)</f>
        <v>0.67345317714352215</v>
      </c>
      <c r="V84" s="337">
        <f>IF(V$8=0,0,V$8/TEL!V$5*1000)</f>
        <v>0.90465842102368998</v>
      </c>
      <c r="W84" s="337">
        <f>IF(W$8=0,0,W$8/TEL!W$5*1000)</f>
        <v>0.87940633097105292</v>
      </c>
      <c r="DA84" s="174"/>
    </row>
    <row r="85" spans="1:105" ht="12" customHeight="1" x14ac:dyDescent="0.25">
      <c r="A85" s="202" t="s">
        <v>95</v>
      </c>
      <c r="B85" s="337">
        <f>IF(B$9=0,0,B$9/TEL!B$5*1000)</f>
        <v>1.9416663414118556</v>
      </c>
      <c r="C85" s="337">
        <f>IF(C$9=0,0,C$9/TEL!C$5*1000)</f>
        <v>1.9990552111730304</v>
      </c>
      <c r="D85" s="337">
        <f>IF(D$9=0,0,D$9/TEL!D$5*1000)</f>
        <v>2.3207890700224354</v>
      </c>
      <c r="E85" s="337">
        <f>IF(E$9=0,0,E$9/TEL!E$5*1000)</f>
        <v>2.4742668411940905</v>
      </c>
      <c r="F85" s="337">
        <f>IF(F$9=0,0,F$9/TEL!F$5*1000)</f>
        <v>2.47711414650793</v>
      </c>
      <c r="G85" s="337">
        <f>IF(G$9=0,0,G$9/TEL!G$5*1000)</f>
        <v>2.1037550436292638</v>
      </c>
      <c r="H85" s="337">
        <f>IF(H$9=0,0,H$9/TEL!H$5*1000)</f>
        <v>2.048772909254577</v>
      </c>
      <c r="I85" s="337">
        <f>IF(I$9=0,0,I$9/TEL!I$5*1000)</f>
        <v>1.8090063820440607</v>
      </c>
      <c r="J85" s="337">
        <f>IF(J$9=0,0,J$9/TEL!J$5*1000)</f>
        <v>1.6229539973152749</v>
      </c>
      <c r="K85" s="337">
        <f>IF(K$9=0,0,K$9/TEL!K$5*1000)</f>
        <v>1.5546736886690373</v>
      </c>
      <c r="L85" s="337">
        <f>IF(L$9=0,0,L$9/TEL!L$5*1000)</f>
        <v>1.5611913012968801</v>
      </c>
      <c r="M85" s="337">
        <f>IF(M$9=0,0,M$9/TEL!M$5*1000)</f>
        <v>1.4809983781423397</v>
      </c>
      <c r="N85" s="337">
        <f>IF(N$9=0,0,N$9/TEL!N$5*1000)</f>
        <v>1.4436491006499188</v>
      </c>
      <c r="O85" s="337">
        <f>IF(O$9=0,0,O$9/TEL!O$5*1000)</f>
        <v>1.5024742309384262</v>
      </c>
      <c r="P85" s="337">
        <f>IF(P$9=0,0,P$9/TEL!P$5*1000)</f>
        <v>1.5119045184476765</v>
      </c>
      <c r="Q85" s="337">
        <f>IF(Q$9=0,0,Q$9/TEL!Q$5*1000)</f>
        <v>1.4103546977215664</v>
      </c>
      <c r="R85" s="337">
        <f>IF(R$9=0,0,R$9/TEL!R$5*1000)</f>
        <v>1.3729256814978981</v>
      </c>
      <c r="S85" s="337">
        <f>IF(S$9=0,0,S$9/TEL!S$5*1000)</f>
        <v>1.4395473463086543</v>
      </c>
      <c r="T85" s="337">
        <f>IF(T$9=0,0,T$9/TEL!T$5*1000)</f>
        <v>1.4959672200800793</v>
      </c>
      <c r="U85" s="337">
        <f>IF(U$9=0,0,U$9/TEL!U$5*1000)</f>
        <v>1.317625781367761</v>
      </c>
      <c r="V85" s="337">
        <f>IF(V$9=0,0,V$9/TEL!V$5*1000)</f>
        <v>1.7699838672202639</v>
      </c>
      <c r="W85" s="337">
        <f>IF(W$9=0,0,W$9/TEL!W$5*1000)</f>
        <v>1.7205776040737994</v>
      </c>
      <c r="DA85" s="174"/>
    </row>
    <row r="86" spans="1:105" ht="12" customHeight="1" x14ac:dyDescent="0.25">
      <c r="A86" s="56" t="s">
        <v>96</v>
      </c>
      <c r="B86" s="338">
        <f>IF(B$10=0,0,B$10/TEL!B$5*1000)</f>
        <v>12.211999285989062</v>
      </c>
      <c r="C86" s="338">
        <f>IF(C$10=0,0,C$10/TEL!C$5*1000)</f>
        <v>11.472126430835424</v>
      </c>
      <c r="D86" s="338">
        <f>IF(D$10=0,0,D$10/TEL!D$5*1000)</f>
        <v>11.420151157282312</v>
      </c>
      <c r="E86" s="338">
        <f>IF(E$10=0,0,E$10/TEL!E$5*1000)</f>
        <v>12.056847298301971</v>
      </c>
      <c r="F86" s="338">
        <f>IF(F$10=0,0,F$10/TEL!F$5*1000)</f>
        <v>11.675195851405327</v>
      </c>
      <c r="G86" s="338">
        <f>IF(G$10=0,0,G$10/TEL!G$5*1000)</f>
        <v>10.175626896266781</v>
      </c>
      <c r="H86" s="338">
        <f>IF(H$10=0,0,H$10/TEL!H$5*1000)</f>
        <v>9.1734984743546484</v>
      </c>
      <c r="I86" s="338">
        <f>IF(I$10=0,0,I$10/TEL!I$5*1000)</f>
        <v>8.4633762085126971</v>
      </c>
      <c r="J86" s="338">
        <f>IF(J$10=0,0,J$10/TEL!J$5*1000)</f>
        <v>8.100814051555643</v>
      </c>
      <c r="K86" s="338">
        <f>IF(K$10=0,0,K$10/TEL!K$5*1000)</f>
        <v>8.2318003551890229</v>
      </c>
      <c r="L86" s="338">
        <f>IF(L$10=0,0,L$10/TEL!L$5*1000)</f>
        <v>7.4834859624837993</v>
      </c>
      <c r="M86" s="338">
        <f>IF(M$10=0,0,M$10/TEL!M$5*1000)</f>
        <v>6.4683541310563504</v>
      </c>
      <c r="N86" s="338">
        <f>IF(N$10=0,0,N$10/TEL!N$5*1000)</f>
        <v>6.7622717859542245</v>
      </c>
      <c r="O86" s="338">
        <f>IF(O$10=0,0,O$10/TEL!O$5*1000)</f>
        <v>6.3673402629733085</v>
      </c>
      <c r="P86" s="338">
        <f>IF(P$10=0,0,P$10/TEL!P$5*1000)</f>
        <v>5.7256771871292758</v>
      </c>
      <c r="Q86" s="338">
        <f>IF(Q$10=0,0,Q$10/TEL!Q$5*1000)</f>
        <v>5.872796700874634</v>
      </c>
      <c r="R86" s="338">
        <f>IF(R$10=0,0,R$10/TEL!R$5*1000)</f>
        <v>5.8395000384004527</v>
      </c>
      <c r="S86" s="338">
        <f>IF(S$10=0,0,S$10/TEL!S$5*1000)</f>
        <v>5.6518974122384602</v>
      </c>
      <c r="T86" s="338">
        <f>IF(T$10=0,0,T$10/TEL!T$5*1000)</f>
        <v>5.4398904721834622</v>
      </c>
      <c r="U86" s="338">
        <f>IF(U$10=0,0,U$10/TEL!U$5*1000)</f>
        <v>5.7870182278498818</v>
      </c>
      <c r="V86" s="338">
        <f>IF(V$10=0,0,V$10/TEL!V$5*1000)</f>
        <v>5.2264811946620116</v>
      </c>
      <c r="W86" s="338">
        <f>IF(W$10=0,0,W$10/TEL!W$5*1000)</f>
        <v>5.010350369472321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5.5008043277910001</v>
      </c>
      <c r="C87" s="351">
        <f>IF(C$16=0,0,C$16/TEL!C$5*1000)</f>
        <v>5.4165276136842619</v>
      </c>
      <c r="D87" s="351">
        <f>IF(D$16=0,0,D$16/TEL!D$5*1000)</f>
        <v>5.4115769048705218</v>
      </c>
      <c r="E87" s="351">
        <f>IF(E$16=0,0,E$16/TEL!E$5*1000)</f>
        <v>5.5694366911204742</v>
      </c>
      <c r="F87" s="351">
        <f>IF(F$16=0,0,F$16/TEL!F$5*1000)</f>
        <v>5.4114023191705138</v>
      </c>
      <c r="G87" s="351">
        <f>IF(G$16=0,0,G$16/TEL!G$5*1000)</f>
        <v>4.7285948691202924</v>
      </c>
      <c r="H87" s="351">
        <f>IF(H$16=0,0,H$16/TEL!H$5*1000)</f>
        <v>4.3169410753702726</v>
      </c>
      <c r="I87" s="351">
        <f>IF(I$16=0,0,I$16/TEL!I$5*1000)</f>
        <v>3.9344269063950783</v>
      </c>
      <c r="J87" s="351">
        <f>IF(J$16=0,0,J$16/TEL!J$5*1000)</f>
        <v>3.7443241829008156</v>
      </c>
      <c r="K87" s="351">
        <f>IF(K$16=0,0,K$16/TEL!K$5*1000)</f>
        <v>3.7868019685797334</v>
      </c>
      <c r="L87" s="351">
        <f>IF(L$16=0,0,L$16/TEL!L$5*1000)</f>
        <v>3.4876354489451318</v>
      </c>
      <c r="M87" s="351">
        <f>IF(M$16=0,0,M$16/TEL!M$5*1000)</f>
        <v>3.0390121290813057</v>
      </c>
      <c r="N87" s="351">
        <f>IF(N$16=0,0,N$16/TEL!N$5*1000)</f>
        <v>3.124274495427561</v>
      </c>
      <c r="O87" s="351">
        <f>IF(O$16=0,0,O$16/TEL!O$5*1000)</f>
        <v>2.9652520027424369</v>
      </c>
      <c r="P87" s="351">
        <f>IF(P$16=0,0,P$16/TEL!P$5*1000)</f>
        <v>2.7350463282686994</v>
      </c>
      <c r="Q87" s="351">
        <f>IF(Q$16=0,0,Q$16/TEL!Q$5*1000)</f>
        <v>2.7892942632325997</v>
      </c>
      <c r="R87" s="351">
        <f>IF(R$16=0,0,R$16/TEL!R$5*1000)</f>
        <v>2.7714103793863343</v>
      </c>
      <c r="S87" s="351">
        <f>IF(S$16=0,0,S$16/TEL!S$5*1000)</f>
        <v>2.6935805775729396</v>
      </c>
      <c r="T87" s="351">
        <f>IF(T$16=0,0,T$16/TEL!T$5*1000)</f>
        <v>2.6400849849357888</v>
      </c>
      <c r="U87" s="351">
        <f>IF(U$16=0,0,U$16/TEL!U$5*1000)</f>
        <v>2.7563911459500829</v>
      </c>
      <c r="V87" s="351">
        <f>IF(V$16=0,0,V$16/TEL!V$5*1000)</f>
        <v>2.567969285431789</v>
      </c>
      <c r="W87" s="351">
        <f>IF(W$16=0,0,W$16/TEL!W$5*1000)</f>
        <v>2.4137359979588879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46.756836786223502</v>
      </c>
      <c r="C88" s="351">
        <f>IF(C$27=0,0,C$27/TEL!C$5*1000)</f>
        <v>46.040484716316236</v>
      </c>
      <c r="D88" s="351">
        <f>IF(D$27=0,0,D$27/TEL!D$5*1000)</f>
        <v>45.998403691399453</v>
      </c>
      <c r="E88" s="351">
        <f>IF(E$27=0,0,E$27/TEL!E$5*1000)</f>
        <v>47.340211874524044</v>
      </c>
      <c r="F88" s="351">
        <f>IF(F$27=0,0,F$27/TEL!F$5*1000)</f>
        <v>45.996919712949364</v>
      </c>
      <c r="G88" s="351">
        <f>IF(G$27=0,0,G$27/TEL!G$5*1000)</f>
        <v>40.193056387522475</v>
      </c>
      <c r="H88" s="351">
        <f>IF(H$27=0,0,H$27/TEL!H$5*1000)</f>
        <v>36.693999140647314</v>
      </c>
      <c r="I88" s="351">
        <f>IF(I$27=0,0,I$27/TEL!I$5*1000)</f>
        <v>33.442628704358185</v>
      </c>
      <c r="J88" s="351">
        <f>IF(J$27=0,0,J$27/TEL!J$5*1000)</f>
        <v>31.826755554656938</v>
      </c>
      <c r="K88" s="351">
        <f>IF(K$27=0,0,K$27/TEL!K$5*1000)</f>
        <v>32.187816732927729</v>
      </c>
      <c r="L88" s="351">
        <f>IF(L$27=0,0,L$27/TEL!L$5*1000)</f>
        <v>29.644901316033632</v>
      </c>
      <c r="M88" s="351">
        <f>IF(M$27=0,0,M$27/TEL!M$5*1000)</f>
        <v>25.831603097191103</v>
      </c>
      <c r="N88" s="351">
        <f>IF(N$27=0,0,N$27/TEL!N$5*1000)</f>
        <v>26.556333211134284</v>
      </c>
      <c r="O88" s="351">
        <f>IF(O$27=0,0,O$27/TEL!O$5*1000)</f>
        <v>25.204642023310701</v>
      </c>
      <c r="P88" s="351">
        <f>IF(P$27=0,0,P$27/TEL!P$5*1000)</f>
        <v>23.247893790283946</v>
      </c>
      <c r="Q88" s="351">
        <f>IF(Q$27=0,0,Q$27/TEL!Q$5*1000)</f>
        <v>23.709001237477093</v>
      </c>
      <c r="R88" s="351">
        <f>IF(R$27=0,0,R$27/TEL!R$5*1000)</f>
        <v>23.55698822478384</v>
      </c>
      <c r="S88" s="351">
        <f>IF(S$27=0,0,S$27/TEL!S$5*1000)</f>
        <v>22.895434909369985</v>
      </c>
      <c r="T88" s="351">
        <f>IF(T$27=0,0,T$27/TEL!T$5*1000)</f>
        <v>22.440722371954202</v>
      </c>
      <c r="U88" s="351">
        <f>IF(U$27=0,0,U$27/TEL!U$5*1000)</f>
        <v>23.429324740575709</v>
      </c>
      <c r="V88" s="351">
        <f>IF(V$27=0,0,V$27/TEL!V$5*1000)</f>
        <v>21.827738926170202</v>
      </c>
      <c r="W88" s="351">
        <f>IF(W$27=0,0,W$27/TEL!W$5*1000)</f>
        <v>20.516755982650555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6.1270360106774104</v>
      </c>
      <c r="C89" s="351">
        <f>IF(C$38=0,0,C$38/TEL!C$5*1000)</f>
        <v>6.3081297774793441</v>
      </c>
      <c r="D89" s="351">
        <f>IF(D$38=0,0,D$38/TEL!D$5*1000)</f>
        <v>7.3233788431819082</v>
      </c>
      <c r="E89" s="351">
        <f>IF(E$38=0,0,E$38/TEL!E$5*1000)</f>
        <v>7.8076864766569107</v>
      </c>
      <c r="F89" s="351">
        <f>IF(F$38=0,0,F$38/TEL!F$5*1000)</f>
        <v>7.8166713067583542</v>
      </c>
      <c r="G89" s="351">
        <f>IF(G$38=0,0,G$38/TEL!G$5*1000)</f>
        <v>6.6385159154523414</v>
      </c>
      <c r="H89" s="351">
        <f>IF(H$38=0,0,H$38/TEL!H$5*1000)</f>
        <v>6.4650167358699973</v>
      </c>
      <c r="I89" s="351">
        <f>IF(I$38=0,0,I$38/TEL!I$5*1000)</f>
        <v>5.7084201388945921</v>
      </c>
      <c r="J89" s="351">
        <f>IF(J$38=0,0,J$38/TEL!J$5*1000)</f>
        <v>5.1213215026393124</v>
      </c>
      <c r="K89" s="351">
        <f>IF(K$38=0,0,K$38/TEL!K$5*1000)</f>
        <v>4.9058591953556281</v>
      </c>
      <c r="L89" s="351">
        <f>IF(L$38=0,0,L$38/TEL!L$5*1000)</f>
        <v>4.9264258840923763</v>
      </c>
      <c r="M89" s="351">
        <f>IF(M$38=0,0,M$38/TEL!M$5*1000)</f>
        <v>4.6733726599158283</v>
      </c>
      <c r="N89" s="351">
        <f>IF(N$38=0,0,N$38/TEL!N$5*1000)</f>
        <v>4.5555149398286332</v>
      </c>
      <c r="O89" s="351">
        <f>IF(O$38=0,0,O$38/TEL!O$5*1000)</f>
        <v>4.7411409065168115</v>
      </c>
      <c r="P89" s="351">
        <f>IF(P$38=0,0,P$38/TEL!P$5*1000)</f>
        <v>4.7708987026571119</v>
      </c>
      <c r="Q89" s="351">
        <f>IF(Q$38=0,0,Q$38/TEL!Q$5*1000)</f>
        <v>4.4504526016991655</v>
      </c>
      <c r="R89" s="351">
        <f>IF(R$38=0,0,R$38/TEL!R$5*1000)</f>
        <v>4.3323432616155895</v>
      </c>
      <c r="S89" s="351">
        <f>IF(S$38=0,0,S$38/TEL!S$5*1000)</f>
        <v>4.5425716261295319</v>
      </c>
      <c r="T89" s="351">
        <f>IF(T$38=0,0,T$38/TEL!T$5*1000)</f>
        <v>4.7206076722526946</v>
      </c>
      <c r="U89" s="351">
        <f>IF(U$38=0,0,U$38/TEL!U$5*1000)</f>
        <v>4.1578413545382684</v>
      </c>
      <c r="V89" s="351">
        <f>IF(V$38=0,0,V$38/TEL!V$5*1000)</f>
        <v>5.5852824254506102</v>
      </c>
      <c r="W89" s="351">
        <f>IF(W$38=0,0,W$38/TEL!W$5*1000)</f>
        <v>5.4293782172995462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24.387252938241677</v>
      </c>
      <c r="C90" s="351">
        <f>IF(C$39=0,0,C$39/TEL!C$5*1000)</f>
        <v>24.233261615701384</v>
      </c>
      <c r="D90" s="351">
        <f>IF(D$39=0,0,D$39/TEL!D$5*1000)</f>
        <v>25.906210027632067</v>
      </c>
      <c r="E90" s="351">
        <f>IF(E$39=0,0,E$39/TEL!E$5*1000)</f>
        <v>27.233488404790766</v>
      </c>
      <c r="F90" s="351">
        <f>IF(F$39=0,0,F$39/TEL!F$5*1000)</f>
        <v>26.818841439116706</v>
      </c>
      <c r="G90" s="351">
        <f>IF(G$39=0,0,G$39/TEL!G$5*1000)</f>
        <v>23.122035162287492</v>
      </c>
      <c r="H90" s="351">
        <f>IF(H$39=0,0,H$39/TEL!H$5*1000)</f>
        <v>21.722115235794355</v>
      </c>
      <c r="I90" s="351">
        <f>IF(I$39=0,0,I$39/TEL!I$5*1000)</f>
        <v>19.529960370597927</v>
      </c>
      <c r="J90" s="351">
        <f>IF(J$39=0,0,J$39/TEL!J$5*1000)</f>
        <v>18.090622966524162</v>
      </c>
      <c r="K90" s="351">
        <f>IF(K$39=0,0,K$39/TEL!K$5*1000)</f>
        <v>17.858089963995326</v>
      </c>
      <c r="L90" s="351">
        <f>IF(L$39=0,0,L$39/TEL!L$5*1000)</f>
        <v>17.092610045016706</v>
      </c>
      <c r="M90" s="351">
        <f>IF(M$39=0,0,M$39/TEL!M$5*1000)</f>
        <v>15.501611800497502</v>
      </c>
      <c r="N90" s="351">
        <f>IF(N$39=0,0,N$39/TEL!N$5*1000)</f>
        <v>15.563312505815567</v>
      </c>
      <c r="O90" s="351">
        <f>IF(O$39=0,0,O$39/TEL!O$5*1000)</f>
        <v>15.43737112698768</v>
      </c>
      <c r="P90" s="351">
        <f>IF(P$39=0,0,P$39/TEL!P$5*1000)</f>
        <v>14.828379035198438</v>
      </c>
      <c r="Q90" s="351">
        <f>IF(Q$39=0,0,Q$39/TEL!Q$5*1000)</f>
        <v>14.458361405559227</v>
      </c>
      <c r="R90" s="351">
        <f>IF(R$39=0,0,R$39/TEL!R$5*1000)</f>
        <v>14.222759609733401</v>
      </c>
      <c r="S90" s="351">
        <f>IF(S$39=0,0,S$39/TEL!S$5*1000)</f>
        <v>14.357900430228403</v>
      </c>
      <c r="T90" s="351">
        <f>IF(T$39=0,0,T$39/TEL!T$5*1000)</f>
        <v>14.466859140742738</v>
      </c>
      <c r="U90" s="351">
        <f>IF(U$39=0,0,U$39/TEL!U$5*1000)</f>
        <v>13.884192334873179</v>
      </c>
      <c r="V90" s="351">
        <f>IF(V$39=0,0,V$39/TEL!V$5*1000)</f>
        <v>15.649160315574573</v>
      </c>
      <c r="W90" s="351">
        <f>IF(W$39=0,0,W$39/TEL!W$5*1000)</f>
        <v>15.039297361602591</v>
      </c>
      <c r="DA90" s="175"/>
    </row>
    <row r="91" spans="1:105" ht="12" customHeight="1" x14ac:dyDescent="0.25">
      <c r="A91" s="41" t="s">
        <v>2759</v>
      </c>
      <c r="B91" s="339">
        <f>IF(B$59=0,0,B$59/TEL!B$5*1000)</f>
        <v>2.2483647643778504</v>
      </c>
      <c r="C91" s="339">
        <f>IF(C$59=0,0,C$59/TEL!C$5*1000)</f>
        <v>2.3148185674265616</v>
      </c>
      <c r="D91" s="339">
        <f>IF(D$59=0,0,D$59/TEL!D$5*1000)</f>
        <v>2.6873723148527682</v>
      </c>
      <c r="E91" s="339">
        <f>IF(E$59=0,0,E$59/TEL!E$5*1000)</f>
        <v>2.8650928662461039</v>
      </c>
      <c r="F91" s="339">
        <f>IF(F$59=0,0,F$59/TEL!F$5*1000)</f>
        <v>2.8683899213603241</v>
      </c>
      <c r="G91" s="339">
        <f>IF(G$59=0,0,G$59/TEL!G$5*1000)</f>
        <v>2.4360563975883021</v>
      </c>
      <c r="H91" s="339">
        <f>IF(H$59=0,0,H$59/TEL!H$5*1000)</f>
        <v>2.3723894889326953</v>
      </c>
      <c r="I91" s="339">
        <f>IF(I$59=0,0,I$59/TEL!I$5*1000)</f>
        <v>2.0947503292275429</v>
      </c>
      <c r="J91" s="339">
        <f>IF(J$59=0,0,J$59/TEL!J$5*1000)</f>
        <v>1.8793097989825256</v>
      </c>
      <c r="K91" s="339">
        <f>IF(K$59=0,0,K$59/TEL!K$5*1000)</f>
        <v>1.8002441857065499</v>
      </c>
      <c r="L91" s="339">
        <f>IF(L$59=0,0,L$59/TEL!L$5*1000)</f>
        <v>1.8077912962825371</v>
      </c>
      <c r="M91" s="339">
        <f>IF(M$59=0,0,M$59/TEL!M$5*1000)</f>
        <v>1.7149313960372532</v>
      </c>
      <c r="N91" s="339">
        <f>IF(N$59=0,0,N$59/TEL!N$5*1000)</f>
        <v>1.6716825650213809</v>
      </c>
      <c r="O91" s="339">
        <f>IF(O$59=0,0,O$59/TEL!O$5*1000)</f>
        <v>1.739799494990123</v>
      </c>
      <c r="P91" s="339">
        <f>IF(P$59=0,0,P$59/TEL!P$5*1000)</f>
        <v>1.7507193557826493</v>
      </c>
      <c r="Q91" s="339">
        <f>IF(Q$59=0,0,Q$59/TEL!Q$5*1000)</f>
        <v>1.6331291015356435</v>
      </c>
      <c r="R91" s="339">
        <f>IF(R$59=0,0,R$59/TEL!R$5*1000)</f>
        <v>1.5897879365539032</v>
      </c>
      <c r="S91" s="339">
        <f>IF(S$59=0,0,S$59/TEL!S$5*1000)</f>
        <v>1.6669329127580945</v>
      </c>
      <c r="T91" s="339">
        <f>IF(T$59=0,0,T$59/TEL!T$5*1000)</f>
        <v>1.7322646607998706</v>
      </c>
      <c r="U91" s="339">
        <f>IF(U$59=0,0,U$59/TEL!U$5*1000)</f>
        <v>1.5257530690411847</v>
      </c>
      <c r="V91" s="339">
        <f>IF(V$59=0,0,V$59/TEL!V$5*1000)</f>
        <v>2.0495639625094371</v>
      </c>
      <c r="W91" s="339">
        <f>IF(W$59=0,0,W$59/TEL!W$5*1000)</f>
        <v>1.9923536690471129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NL: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97.892467011834441</v>
      </c>
      <c r="C5" s="225">
        <v>91.618463052180402</v>
      </c>
      <c r="D5" s="225">
        <v>87.598918534663653</v>
      </c>
      <c r="E5" s="225">
        <v>81.840225517501239</v>
      </c>
      <c r="F5" s="225">
        <v>72.886338061421014</v>
      </c>
      <c r="G5" s="225">
        <v>60.588408523986537</v>
      </c>
      <c r="H5" s="225">
        <v>55.981741254733343</v>
      </c>
      <c r="I5" s="225">
        <v>56.463251949172623</v>
      </c>
      <c r="J5" s="225">
        <v>54.358861956913913</v>
      </c>
      <c r="K5" s="225">
        <v>50.820265463847839</v>
      </c>
      <c r="L5" s="225">
        <v>57.119639808492707</v>
      </c>
      <c r="M5" s="225">
        <v>50.486297035866038</v>
      </c>
      <c r="N5" s="225">
        <v>50.785318236576032</v>
      </c>
      <c r="O5" s="225">
        <v>51.040379051484813</v>
      </c>
      <c r="P5" s="225">
        <v>42.813081584226843</v>
      </c>
      <c r="Q5" s="225">
        <v>46.462152874652553</v>
      </c>
      <c r="R5" s="225">
        <v>45.163897864600877</v>
      </c>
      <c r="S5" s="225">
        <v>45.355236178797171</v>
      </c>
      <c r="T5" s="225">
        <v>45.501831825146837</v>
      </c>
      <c r="U5" s="225">
        <v>49.694359292244243</v>
      </c>
      <c r="V5" s="225">
        <v>47.627247325886643</v>
      </c>
      <c r="W5" s="225">
        <v>47.486643443647168</v>
      </c>
      <c r="DA5" s="89" t="s">
        <v>2761</v>
      </c>
    </row>
    <row r="6" spans="1:105" ht="12" customHeight="1" x14ac:dyDescent="0.25">
      <c r="A6" s="55" t="s">
        <v>92</v>
      </c>
      <c r="B6" s="261">
        <v>1.566105477240556</v>
      </c>
      <c r="C6" s="261">
        <v>1.5226093360964621</v>
      </c>
      <c r="D6" s="261">
        <v>1.6318322442375981</v>
      </c>
      <c r="E6" s="261">
        <v>1.5586539978615701</v>
      </c>
      <c r="F6" s="261">
        <v>1.4181990405168849</v>
      </c>
      <c r="G6" s="261">
        <v>1.157221116973056</v>
      </c>
      <c r="H6" s="261">
        <v>1.120816118738077</v>
      </c>
      <c r="I6" s="261">
        <v>1.1024616221838091</v>
      </c>
      <c r="J6" s="261">
        <v>1.0158842781481809</v>
      </c>
      <c r="K6" s="261">
        <v>0.91170161980179021</v>
      </c>
      <c r="L6" s="261">
        <v>1.0943870475656461</v>
      </c>
      <c r="M6" s="261">
        <v>1.0294260796071171</v>
      </c>
      <c r="N6" s="261">
        <v>0.99468597857385388</v>
      </c>
      <c r="O6" s="261">
        <v>1.0686714432653279</v>
      </c>
      <c r="P6" s="261">
        <v>0.95426078056975638</v>
      </c>
      <c r="Q6" s="261">
        <v>0.97297256606710758</v>
      </c>
      <c r="R6" s="261">
        <v>0.93223800402990575</v>
      </c>
      <c r="S6" s="261">
        <v>0.98770714070295484</v>
      </c>
      <c r="T6" s="261">
        <v>1.032856592415381</v>
      </c>
      <c r="U6" s="261">
        <v>1.000061097341004</v>
      </c>
      <c r="V6" s="261">
        <v>1.229766509201849</v>
      </c>
      <c r="W6" s="261">
        <v>1.2505881381242749</v>
      </c>
      <c r="DA6" s="67" t="s">
        <v>2762</v>
      </c>
    </row>
    <row r="7" spans="1:105" ht="12" customHeight="1" x14ac:dyDescent="0.25">
      <c r="A7" s="202" t="s">
        <v>93</v>
      </c>
      <c r="B7" s="226">
        <v>0.33008906249426012</v>
      </c>
      <c r="C7" s="226">
        <v>0.32092135274480599</v>
      </c>
      <c r="D7" s="226">
        <v>0.34394233560652843</v>
      </c>
      <c r="E7" s="226">
        <v>0.32851850937497817</v>
      </c>
      <c r="F7" s="226">
        <v>0.29891472733964009</v>
      </c>
      <c r="G7" s="226">
        <v>0.2439082419105309</v>
      </c>
      <c r="H7" s="226">
        <v>0.2362351369299755</v>
      </c>
      <c r="I7" s="226">
        <v>0.23236654784182059</v>
      </c>
      <c r="J7" s="226">
        <v>0.2141185851462826</v>
      </c>
      <c r="K7" s="226">
        <v>0.19215993898771491</v>
      </c>
      <c r="L7" s="226">
        <v>0.23066466453671541</v>
      </c>
      <c r="M7" s="226">
        <v>0.21697279938218431</v>
      </c>
      <c r="N7" s="226">
        <v>0.20965060585966941</v>
      </c>
      <c r="O7" s="226">
        <v>0.22524457001669509</v>
      </c>
      <c r="P7" s="226">
        <v>0.2011301607783911</v>
      </c>
      <c r="Q7" s="226">
        <v>0.2050740558877405</v>
      </c>
      <c r="R7" s="226">
        <v>0.1964884059494835</v>
      </c>
      <c r="S7" s="226">
        <v>0.20817967169617779</v>
      </c>
      <c r="T7" s="226">
        <v>0.21769585078147419</v>
      </c>
      <c r="U7" s="226">
        <v>0.21078352311232459</v>
      </c>
      <c r="V7" s="226">
        <v>0.2591986810649059</v>
      </c>
      <c r="W7" s="226">
        <v>0.26358726923504461</v>
      </c>
      <c r="DA7" s="174" t="s">
        <v>2763</v>
      </c>
    </row>
    <row r="8" spans="1:105" ht="12" customHeight="1" x14ac:dyDescent="0.25">
      <c r="A8" s="202" t="s">
        <v>94</v>
      </c>
      <c r="B8" s="226">
        <v>1.279070514909932</v>
      </c>
      <c r="C8" s="226">
        <v>1.2435463229201329</v>
      </c>
      <c r="D8" s="226">
        <v>1.3327509157054149</v>
      </c>
      <c r="E8" s="226">
        <v>1.272984738629453</v>
      </c>
      <c r="F8" s="226">
        <v>1.158272289676741</v>
      </c>
      <c r="G8" s="226">
        <v>0.9451262583918667</v>
      </c>
      <c r="H8" s="226">
        <v>0.9153935484854071</v>
      </c>
      <c r="I8" s="226">
        <v>0.90040305410316035</v>
      </c>
      <c r="J8" s="226">
        <v>0.82969355871827521</v>
      </c>
      <c r="K8" s="226">
        <v>0.74460544147945407</v>
      </c>
      <c r="L8" s="226">
        <v>0.89380838314094058</v>
      </c>
      <c r="M8" s="226">
        <v>0.8407534261516032</v>
      </c>
      <c r="N8" s="226">
        <v>0.81238047199085728</v>
      </c>
      <c r="O8" s="226">
        <v>0.8728059208472877</v>
      </c>
      <c r="P8" s="226">
        <v>0.77936438234819583</v>
      </c>
      <c r="Q8" s="226">
        <v>0.79464668194984966</v>
      </c>
      <c r="R8" s="226">
        <v>0.76137792834625617</v>
      </c>
      <c r="S8" s="226">
        <v>0.80668071173924794</v>
      </c>
      <c r="T8" s="226">
        <v>0.84355519643325916</v>
      </c>
      <c r="U8" s="226">
        <v>0.8167704419061107</v>
      </c>
      <c r="V8" s="226">
        <v>1.0043755704854029</v>
      </c>
      <c r="W8" s="226">
        <v>1.021381022553675</v>
      </c>
      <c r="DA8" s="174" t="s">
        <v>2764</v>
      </c>
    </row>
    <row r="9" spans="1:105" ht="12" customHeight="1" x14ac:dyDescent="0.25">
      <c r="A9" s="202" t="s">
        <v>95</v>
      </c>
      <c r="B9" s="226">
        <v>1.798981075658487</v>
      </c>
      <c r="C9" s="226">
        <v>1.74901717736457</v>
      </c>
      <c r="D9" s="226">
        <v>1.8744812330299021</v>
      </c>
      <c r="E9" s="226">
        <v>1.7904215816887239</v>
      </c>
      <c r="F9" s="226">
        <v>1.629081356577758</v>
      </c>
      <c r="G9" s="226">
        <v>1.329296730035723</v>
      </c>
      <c r="H9" s="226">
        <v>1.2874784081947801</v>
      </c>
      <c r="I9" s="226">
        <v>1.2663946482346611</v>
      </c>
      <c r="J9" s="226">
        <v>1.166943490081956</v>
      </c>
      <c r="K9" s="226">
        <v>1.0472691555619169</v>
      </c>
      <c r="L9" s="226">
        <v>1.257119406468914</v>
      </c>
      <c r="M9" s="226">
        <v>1.1824989203572369</v>
      </c>
      <c r="N9" s="226">
        <v>1.142593061375488</v>
      </c>
      <c r="O9" s="226">
        <v>1.2275799621864589</v>
      </c>
      <c r="P9" s="226">
        <v>1.0961567470620639</v>
      </c>
      <c r="Q9" s="226">
        <v>1.117650923853289</v>
      </c>
      <c r="R9" s="226">
        <v>1.0708592439216911</v>
      </c>
      <c r="S9" s="226">
        <v>1.1345764894125601</v>
      </c>
      <c r="T9" s="226">
        <v>1.1864395410316151</v>
      </c>
      <c r="U9" s="226">
        <v>1.148767445592928</v>
      </c>
      <c r="V9" s="226">
        <v>1.412629423549937</v>
      </c>
      <c r="W9" s="226">
        <v>1.4365471717094209</v>
      </c>
      <c r="DA9" s="174" t="s">
        <v>2765</v>
      </c>
    </row>
    <row r="10" spans="1:105" ht="12" customHeight="1" x14ac:dyDescent="0.25">
      <c r="A10" s="56" t="s">
        <v>96</v>
      </c>
      <c r="B10" s="262">
        <v>15.848168555499131</v>
      </c>
      <c r="C10" s="262">
        <v>14.089094595089721</v>
      </c>
      <c r="D10" s="262">
        <v>12.99472179881019</v>
      </c>
      <c r="E10" s="262">
        <v>12.28852122413076</v>
      </c>
      <c r="F10" s="262">
        <v>10.823279388928089</v>
      </c>
      <c r="G10" s="262">
        <v>9.0586986417836997</v>
      </c>
      <c r="H10" s="262">
        <v>8.1389688224896819</v>
      </c>
      <c r="I10" s="262">
        <v>8.353513087875541</v>
      </c>
      <c r="J10" s="262">
        <v>8.2000218844728732</v>
      </c>
      <c r="K10" s="262">
        <v>7.7974575598774356</v>
      </c>
      <c r="L10" s="262">
        <v>8.4919637153900265</v>
      </c>
      <c r="M10" s="262">
        <v>7.2966101340279854</v>
      </c>
      <c r="N10" s="262">
        <v>7.5449715620191409</v>
      </c>
      <c r="O10" s="262">
        <v>7.3547646904202484</v>
      </c>
      <c r="P10" s="262">
        <v>5.8964180951450826</v>
      </c>
      <c r="Q10" s="262">
        <v>6.5859825333886368</v>
      </c>
      <c r="R10" s="262">
        <v>6.4412835960880104</v>
      </c>
      <c r="S10" s="262">
        <v>6.3177666640353189</v>
      </c>
      <c r="T10" s="262">
        <v>6.1420948696610687</v>
      </c>
      <c r="U10" s="262">
        <v>7.1287468864946986</v>
      </c>
      <c r="V10" s="262">
        <v>6.0215170347810707</v>
      </c>
      <c r="W10" s="262">
        <v>6.0407382176761821</v>
      </c>
      <c r="DA10" s="68" t="s">
        <v>2766</v>
      </c>
    </row>
    <row r="11" spans="1:105" ht="12" customHeight="1" x14ac:dyDescent="0.25">
      <c r="A11" s="37" t="s">
        <v>160</v>
      </c>
      <c r="B11" s="228">
        <v>0.1928996589057036</v>
      </c>
      <c r="C11" s="228">
        <v>0.1056741399494316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1.704117800040518E-3</v>
      </c>
      <c r="R11" s="228">
        <v>9.5435308818074991E-5</v>
      </c>
      <c r="S11" s="228">
        <v>9.3305526238866599E-5</v>
      </c>
      <c r="T11" s="228">
        <v>2.0839645187185128E-3</v>
      </c>
      <c r="U11" s="228">
        <v>1.9475946263344099E-4</v>
      </c>
      <c r="V11" s="228">
        <v>5.8720938684734348E-3</v>
      </c>
      <c r="W11" s="228">
        <v>8.4643297463656499E-5</v>
      </c>
      <c r="DA11" s="69" t="s">
        <v>2767</v>
      </c>
    </row>
    <row r="12" spans="1:105" ht="12" customHeight="1" x14ac:dyDescent="0.25">
      <c r="A12" s="37" t="s">
        <v>162</v>
      </c>
      <c r="B12" s="228">
        <v>15.31484117235871</v>
      </c>
      <c r="C12" s="228">
        <v>13.565123695080031</v>
      </c>
      <c r="D12" s="228">
        <v>12.42515043509345</v>
      </c>
      <c r="E12" s="228">
        <v>11.763062452100019</v>
      </c>
      <c r="F12" s="228">
        <v>10.317831645546169</v>
      </c>
      <c r="G12" s="228">
        <v>8.6586975339147436</v>
      </c>
      <c r="H12" s="228">
        <v>7.694010152268957</v>
      </c>
      <c r="I12" s="228">
        <v>7.9538872677402654</v>
      </c>
      <c r="J12" s="228">
        <v>7.8697193564145129</v>
      </c>
      <c r="K12" s="228">
        <v>7.5288285081601618</v>
      </c>
      <c r="L12" s="228">
        <v>8.1065923334450218</v>
      </c>
      <c r="M12" s="228">
        <v>6.8730545002172354</v>
      </c>
      <c r="N12" s="228">
        <v>7.1893861278550828</v>
      </c>
      <c r="O12" s="228">
        <v>6.9035251182537722</v>
      </c>
      <c r="P12" s="228">
        <v>5.3960477034963077</v>
      </c>
      <c r="Q12" s="228">
        <v>6.1466653010067569</v>
      </c>
      <c r="R12" s="228">
        <v>6.0352987758594319</v>
      </c>
      <c r="S12" s="228">
        <v>5.8287382103433032</v>
      </c>
      <c r="T12" s="228">
        <v>5.5480108682124287</v>
      </c>
      <c r="U12" s="228">
        <v>6.7115817417373078</v>
      </c>
      <c r="V12" s="228">
        <v>5.0202820745959338</v>
      </c>
      <c r="W12" s="228">
        <v>5.0358789096084609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0.34042772423471412</v>
      </c>
      <c r="C15" s="228">
        <v>0.41829676006026051</v>
      </c>
      <c r="D15" s="228">
        <v>0.56957136371673789</v>
      </c>
      <c r="E15" s="228">
        <v>0.52545877203073998</v>
      </c>
      <c r="F15" s="228">
        <v>0.50544774338192122</v>
      </c>
      <c r="G15" s="228">
        <v>0.40000110786895571</v>
      </c>
      <c r="H15" s="228">
        <v>0.44495867022072522</v>
      </c>
      <c r="I15" s="228">
        <v>0.39962582013527709</v>
      </c>
      <c r="J15" s="228">
        <v>0.33030252805836052</v>
      </c>
      <c r="K15" s="228">
        <v>0.26862905171727458</v>
      </c>
      <c r="L15" s="228">
        <v>0.38537138194500409</v>
      </c>
      <c r="M15" s="228">
        <v>0.4235556338107499</v>
      </c>
      <c r="N15" s="228">
        <v>0.35558543416405819</v>
      </c>
      <c r="O15" s="228">
        <v>0.45123957216647642</v>
      </c>
      <c r="P15" s="228">
        <v>0.50037039164877506</v>
      </c>
      <c r="Q15" s="228">
        <v>0.43761311458183949</v>
      </c>
      <c r="R15" s="228">
        <v>0.40588938491976029</v>
      </c>
      <c r="S15" s="228">
        <v>0.48893514816577699</v>
      </c>
      <c r="T15" s="228">
        <v>0.5920000369299212</v>
      </c>
      <c r="U15" s="228">
        <v>0.41697038529475788</v>
      </c>
      <c r="V15" s="228">
        <v>0.99536286631666393</v>
      </c>
      <c r="W15" s="228">
        <v>1.004774664770258</v>
      </c>
      <c r="DA15" s="69" t="s">
        <v>2771</v>
      </c>
    </row>
    <row r="16" spans="1:105" ht="12" customHeight="1" x14ac:dyDescent="0.25">
      <c r="A16" s="57" t="s">
        <v>2709</v>
      </c>
      <c r="B16" s="263">
        <v>5.7544226329557944</v>
      </c>
      <c r="C16" s="263">
        <v>5.4004153135938413</v>
      </c>
      <c r="D16" s="263">
        <v>4.9656350412761396</v>
      </c>
      <c r="E16" s="263">
        <v>4.5694138313289798</v>
      </c>
      <c r="F16" s="263">
        <v>4.0411464907866872</v>
      </c>
      <c r="G16" s="263">
        <v>3.3831201441675129</v>
      </c>
      <c r="H16" s="263">
        <v>3.0805117418725292</v>
      </c>
      <c r="I16" s="263">
        <v>3.1290657418542782</v>
      </c>
      <c r="J16" s="263">
        <v>3.0586404572768631</v>
      </c>
      <c r="K16" s="263">
        <v>2.8984001194952369</v>
      </c>
      <c r="L16" s="263">
        <v>3.1902119422667301</v>
      </c>
      <c r="M16" s="263">
        <v>2.755886799369454</v>
      </c>
      <c r="N16" s="263">
        <v>2.805672550322595</v>
      </c>
      <c r="O16" s="263">
        <v>2.7485362805675289</v>
      </c>
      <c r="P16" s="263">
        <v>2.2569853306843788</v>
      </c>
      <c r="Q16" s="263">
        <v>2.5161695119264058</v>
      </c>
      <c r="R16" s="263">
        <v>2.4603968101944851</v>
      </c>
      <c r="S16" s="263">
        <v>2.4152827284592919</v>
      </c>
      <c r="T16" s="263">
        <v>2.3879439443690358</v>
      </c>
      <c r="U16" s="263">
        <v>2.7397400967879508</v>
      </c>
      <c r="V16" s="263">
        <v>2.3382437045386508</v>
      </c>
      <c r="W16" s="263">
        <v>2.2909798543602831</v>
      </c>
      <c r="DA16" s="70" t="s">
        <v>2772</v>
      </c>
    </row>
    <row r="17" spans="1:105" ht="12" customHeight="1" x14ac:dyDescent="0.25">
      <c r="A17" s="46" t="s">
        <v>30</v>
      </c>
      <c r="B17" s="231">
        <v>2.569638316909216E-2</v>
      </c>
      <c r="C17" s="231">
        <v>2.5117585147323311E-2</v>
      </c>
      <c r="D17" s="231">
        <v>5.060457759356933E-2</v>
      </c>
      <c r="E17" s="231">
        <v>2.566929933239856E-2</v>
      </c>
      <c r="F17" s="231">
        <v>0</v>
      </c>
      <c r="G17" s="231">
        <v>5.1246238232029798E-2</v>
      </c>
      <c r="H17" s="231">
        <v>2.5519939916118738E-2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4.6259836147132527E-2</v>
      </c>
      <c r="M19" s="231">
        <v>4.6275256796278717E-2</v>
      </c>
      <c r="N19" s="231">
        <v>0</v>
      </c>
      <c r="O19" s="231">
        <v>0</v>
      </c>
      <c r="P19" s="231">
        <v>0</v>
      </c>
      <c r="Q19" s="231">
        <v>7.131309205572223E-3</v>
      </c>
      <c r="R19" s="231">
        <v>1.8180954499441519E-2</v>
      </c>
      <c r="S19" s="231">
        <v>1.7327453662454379E-2</v>
      </c>
      <c r="T19" s="231">
        <v>9.0585712692224495E-3</v>
      </c>
      <c r="U19" s="231">
        <v>2.0622971536357029E-3</v>
      </c>
      <c r="V19" s="231">
        <v>1.087232507025584E-2</v>
      </c>
      <c r="W19" s="231">
        <v>1.325868602330578E-2</v>
      </c>
      <c r="DA19" s="73" t="s">
        <v>2775</v>
      </c>
    </row>
    <row r="20" spans="1:105" ht="12" customHeight="1" x14ac:dyDescent="0.25">
      <c r="A20" s="46" t="s">
        <v>160</v>
      </c>
      <c r="B20" s="231">
        <v>7.289086680217248E-2</v>
      </c>
      <c r="C20" s="231">
        <v>3.4996833256176807E-2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6.5391833823106259E-4</v>
      </c>
      <c r="R20" s="231">
        <v>3.6273974209077202E-5</v>
      </c>
      <c r="S20" s="231">
        <v>3.646869738708967E-5</v>
      </c>
      <c r="T20" s="231">
        <v>7.9776679314259684E-4</v>
      </c>
      <c r="U20" s="231">
        <v>7.1960959097813005E-5</v>
      </c>
      <c r="V20" s="231">
        <v>2.4017213096244831E-3</v>
      </c>
      <c r="W20" s="231">
        <v>3.7156020530241862E-5</v>
      </c>
      <c r="DA20" s="73" t="s">
        <v>2776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9.1534640835748943E-2</v>
      </c>
      <c r="C22" s="231">
        <v>4.5767320417897252E-2</v>
      </c>
      <c r="D22" s="231">
        <v>4.5767320417928227E-2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4.1286924533110841E-4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5.5297110683810837</v>
      </c>
      <c r="C23" s="231">
        <v>4.2927151594163879</v>
      </c>
      <c r="D23" s="231">
        <v>4.1966876906552439</v>
      </c>
      <c r="E23" s="231">
        <v>4.3874499380886141</v>
      </c>
      <c r="F23" s="231">
        <v>3.872039881715148</v>
      </c>
      <c r="G23" s="231">
        <v>3.164049420771633</v>
      </c>
      <c r="H23" s="231">
        <v>2.8013341943271941</v>
      </c>
      <c r="I23" s="231">
        <v>2.9638055045056801</v>
      </c>
      <c r="J23" s="231">
        <v>2.8959398557871761</v>
      </c>
      <c r="K23" s="231">
        <v>2.73569951800564</v>
      </c>
      <c r="L23" s="231">
        <v>2.946661830862241</v>
      </c>
      <c r="M23" s="231">
        <v>2.5469109410832531</v>
      </c>
      <c r="N23" s="231">
        <v>2.739057450602699</v>
      </c>
      <c r="O23" s="231">
        <v>2.692168948195786</v>
      </c>
      <c r="P23" s="231">
        <v>2.040481644638986</v>
      </c>
      <c r="Q23" s="231">
        <v>2.2537812256719931</v>
      </c>
      <c r="R23" s="231">
        <v>2.1919624936440432</v>
      </c>
      <c r="S23" s="231">
        <v>2.1768861787689451</v>
      </c>
      <c r="T23" s="231">
        <v>2.0294166776570228</v>
      </c>
      <c r="U23" s="231">
        <v>2.3695809337006462</v>
      </c>
      <c r="V23" s="231">
        <v>1.9620317412084849</v>
      </c>
      <c r="W23" s="231">
        <v>2.1123223119255989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2781</v>
      </c>
    </row>
    <row r="26" spans="1:105" ht="12" customHeight="1" x14ac:dyDescent="0.25">
      <c r="A26" s="46" t="s">
        <v>79</v>
      </c>
      <c r="B26" s="231">
        <v>3.4589673767697039E-2</v>
      </c>
      <c r="C26" s="231">
        <v>1.001818415356057</v>
      </c>
      <c r="D26" s="231">
        <v>0.67257545260939822</v>
      </c>
      <c r="E26" s="231">
        <v>0.15629459390796749</v>
      </c>
      <c r="F26" s="231">
        <v>0.1691066090715394</v>
      </c>
      <c r="G26" s="231">
        <v>0.1678244851638504</v>
      </c>
      <c r="H26" s="231">
        <v>0.2536576076292158</v>
      </c>
      <c r="I26" s="231">
        <v>0.16526023734859779</v>
      </c>
      <c r="J26" s="231">
        <v>0.1627006014896876</v>
      </c>
      <c r="K26" s="231">
        <v>0.16270060148959631</v>
      </c>
      <c r="L26" s="231">
        <v>0.1972902752573561</v>
      </c>
      <c r="M26" s="231">
        <v>0.16270060148992249</v>
      </c>
      <c r="N26" s="231">
        <v>6.6615099719895515E-2</v>
      </c>
      <c r="O26" s="231">
        <v>5.6367332371742393E-2</v>
      </c>
      <c r="P26" s="231">
        <v>0.21650368604539269</v>
      </c>
      <c r="Q26" s="231">
        <v>0.25460305871061012</v>
      </c>
      <c r="R26" s="231">
        <v>0.25021708807679122</v>
      </c>
      <c r="S26" s="231">
        <v>0.22103262733050619</v>
      </c>
      <c r="T26" s="231">
        <v>0.34825805940431748</v>
      </c>
      <c r="U26" s="231">
        <v>0.36802490497457191</v>
      </c>
      <c r="V26" s="231">
        <v>0.36293791695028538</v>
      </c>
      <c r="W26" s="231">
        <v>0.1653617003908478</v>
      </c>
      <c r="DA26" s="73" t="s">
        <v>2782</v>
      </c>
    </row>
    <row r="27" spans="1:105" ht="12" customHeight="1" x14ac:dyDescent="0.25">
      <c r="A27" s="57" t="s">
        <v>2721</v>
      </c>
      <c r="B27" s="263">
        <v>43.268831720879142</v>
      </c>
      <c r="C27" s="263">
        <v>40.606968992599839</v>
      </c>
      <c r="D27" s="263">
        <v>37.33775579113405</v>
      </c>
      <c r="E27" s="263">
        <v>34.358477077877517</v>
      </c>
      <c r="F27" s="263">
        <v>30.38631303649219</v>
      </c>
      <c r="G27" s="263">
        <v>25.438461084028791</v>
      </c>
      <c r="H27" s="263">
        <v>23.163078674464579</v>
      </c>
      <c r="I27" s="263">
        <v>23.528167405096589</v>
      </c>
      <c r="J27" s="263">
        <v>22.99862343837027</v>
      </c>
      <c r="K27" s="263">
        <v>21.793739360050719</v>
      </c>
      <c r="L27" s="263">
        <v>23.987939796659461</v>
      </c>
      <c r="M27" s="263">
        <v>20.7221488183357</v>
      </c>
      <c r="N27" s="263">
        <v>21.09649936877182</v>
      </c>
      <c r="O27" s="263">
        <v>20.666878571190441</v>
      </c>
      <c r="P27" s="263">
        <v>16.97079354418447</v>
      </c>
      <c r="Q27" s="263">
        <v>18.919659214677399</v>
      </c>
      <c r="R27" s="263">
        <v>18.500291399731609</v>
      </c>
      <c r="S27" s="263">
        <v>18.161068208222751</v>
      </c>
      <c r="T27" s="263">
        <v>17.955501581697941</v>
      </c>
      <c r="U27" s="263">
        <v>20.600738035463241</v>
      </c>
      <c r="V27" s="263">
        <v>17.581794009127162</v>
      </c>
      <c r="W27" s="263">
        <v>17.22640621259367</v>
      </c>
      <c r="DA27" s="70" t="s">
        <v>2783</v>
      </c>
    </row>
    <row r="28" spans="1:105" ht="12" customHeight="1" x14ac:dyDescent="0.25">
      <c r="A28" s="46" t="s">
        <v>30</v>
      </c>
      <c r="B28" s="231">
        <v>0.1932170349829814</v>
      </c>
      <c r="C28" s="231">
        <v>0.18886491908852721</v>
      </c>
      <c r="D28" s="231">
        <v>0.38050749690549251</v>
      </c>
      <c r="E28" s="231">
        <v>0.19301338536476609</v>
      </c>
      <c r="F28" s="231">
        <v>0</v>
      </c>
      <c r="G28" s="231">
        <v>0.3853322913216084</v>
      </c>
      <c r="H28" s="231">
        <v>0.1918903174462005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0.34783838333709283</v>
      </c>
      <c r="M30" s="231">
        <v>0.34795433475663429</v>
      </c>
      <c r="N30" s="231">
        <v>0</v>
      </c>
      <c r="O30" s="231">
        <v>0</v>
      </c>
      <c r="P30" s="231">
        <v>0</v>
      </c>
      <c r="Q30" s="231">
        <v>5.3621959603437283E-2</v>
      </c>
      <c r="R30" s="231">
        <v>0.13670679248618531</v>
      </c>
      <c r="S30" s="231">
        <v>0.1302891227311474</v>
      </c>
      <c r="T30" s="231">
        <v>6.811348781280728E-2</v>
      </c>
      <c r="U30" s="231">
        <v>1.5506888212914609E-2</v>
      </c>
      <c r="V30" s="231">
        <v>8.1751521201346822E-2</v>
      </c>
      <c r="W30" s="231">
        <v>9.9695119906010779E-2</v>
      </c>
      <c r="DA30" s="73" t="s">
        <v>2786</v>
      </c>
    </row>
    <row r="31" spans="1:105" ht="12" customHeight="1" x14ac:dyDescent="0.25">
      <c r="A31" s="46" t="s">
        <v>160</v>
      </c>
      <c r="B31" s="231">
        <v>0.54808324845479683</v>
      </c>
      <c r="C31" s="231">
        <v>0.26314926544548328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4.9169628893912572E-3</v>
      </c>
      <c r="R31" s="231">
        <v>2.7275238299517661E-4</v>
      </c>
      <c r="S31" s="231">
        <v>2.7421655150677019E-4</v>
      </c>
      <c r="T31" s="231">
        <v>5.9985926176683727E-3</v>
      </c>
      <c r="U31" s="231">
        <v>5.4109105783163222E-4</v>
      </c>
      <c r="V31" s="231">
        <v>1.8059096770445631E-2</v>
      </c>
      <c r="W31" s="231">
        <v>2.7938469283316468E-4</v>
      </c>
      <c r="DA31" s="73" t="s">
        <v>2787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0.68827008782265064</v>
      </c>
      <c r="C33" s="231">
        <v>0.34413504391149669</v>
      </c>
      <c r="D33" s="231">
        <v>0.34413504391172972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3.1044591331627581E-3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41.57917361032699</v>
      </c>
      <c r="C34" s="231">
        <v>32.277915910227058</v>
      </c>
      <c r="D34" s="231">
        <v>31.555863212426921</v>
      </c>
      <c r="E34" s="231">
        <v>32.990248572935528</v>
      </c>
      <c r="F34" s="231">
        <v>29.114761418281191</v>
      </c>
      <c r="G34" s="231">
        <v>23.79121776003285</v>
      </c>
      <c r="H34" s="231">
        <v>21.063878268883311</v>
      </c>
      <c r="I34" s="231">
        <v>22.285537543494641</v>
      </c>
      <c r="J34" s="231">
        <v>21.775240069476659</v>
      </c>
      <c r="K34" s="231">
        <v>20.5703559911578</v>
      </c>
      <c r="L34" s="231">
        <v>22.156630305137249</v>
      </c>
      <c r="M34" s="231">
        <v>19.150811114683691</v>
      </c>
      <c r="N34" s="231">
        <v>20.59560506126261</v>
      </c>
      <c r="O34" s="231">
        <v>20.243039591241381</v>
      </c>
      <c r="P34" s="231">
        <v>15.34285236642007</v>
      </c>
      <c r="Q34" s="231">
        <v>16.946701139187478</v>
      </c>
      <c r="R34" s="231">
        <v>16.481871827208089</v>
      </c>
      <c r="S34" s="231">
        <v>16.368509536512629</v>
      </c>
      <c r="T34" s="231">
        <v>15.25965232622876</v>
      </c>
      <c r="U34" s="231">
        <v>17.817425866864468</v>
      </c>
      <c r="V34" s="231">
        <v>14.752969438702261</v>
      </c>
      <c r="W34" s="231">
        <v>15.883038922363641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2792</v>
      </c>
    </row>
    <row r="37" spans="1:105" ht="12" customHeight="1" x14ac:dyDescent="0.25">
      <c r="A37" s="46" t="s">
        <v>79</v>
      </c>
      <c r="B37" s="231">
        <v>0.26008773929172191</v>
      </c>
      <c r="C37" s="231">
        <v>7.5329038539272739</v>
      </c>
      <c r="D37" s="231">
        <v>5.057250037889899</v>
      </c>
      <c r="E37" s="231">
        <v>1.175215119577218</v>
      </c>
      <c r="F37" s="231">
        <v>1.271551618210998</v>
      </c>
      <c r="G37" s="231">
        <v>1.2619110326743359</v>
      </c>
      <c r="H37" s="231">
        <v>1.9073100881350651</v>
      </c>
      <c r="I37" s="231">
        <v>1.2426298616019571</v>
      </c>
      <c r="J37" s="231">
        <v>1.2233833688936131</v>
      </c>
      <c r="K37" s="231">
        <v>1.2233833688929261</v>
      </c>
      <c r="L37" s="231">
        <v>1.48347110818512</v>
      </c>
      <c r="M37" s="231">
        <v>1.2233833688953779</v>
      </c>
      <c r="N37" s="231">
        <v>0.50089430750921449</v>
      </c>
      <c r="O37" s="231">
        <v>0.42383897994906289</v>
      </c>
      <c r="P37" s="231">
        <v>1.6279411777643951</v>
      </c>
      <c r="Q37" s="231">
        <v>1.9144191529970871</v>
      </c>
      <c r="R37" s="231">
        <v>1.8814400276543339</v>
      </c>
      <c r="S37" s="231">
        <v>1.661995332427459</v>
      </c>
      <c r="T37" s="231">
        <v>2.6186327159055409</v>
      </c>
      <c r="U37" s="231">
        <v>2.767264189328031</v>
      </c>
      <c r="V37" s="231">
        <v>2.7290139524531072</v>
      </c>
      <c r="W37" s="231">
        <v>1.2433927856311819</v>
      </c>
      <c r="DA37" s="73" t="s">
        <v>2793</v>
      </c>
    </row>
    <row r="38" spans="1:105" ht="12" customHeight="1" x14ac:dyDescent="0.25">
      <c r="A38" s="57" t="s">
        <v>2733</v>
      </c>
      <c r="B38" s="263">
        <v>6.968564882390079</v>
      </c>
      <c r="C38" s="263">
        <v>6.775023843104349</v>
      </c>
      <c r="D38" s="263">
        <v>7.261023626060175</v>
      </c>
      <c r="E38" s="263">
        <v>6.9354086753038597</v>
      </c>
      <c r="F38" s="263">
        <v>6.3104383284570131</v>
      </c>
      <c r="G38" s="263">
        <v>5.1491873019354726</v>
      </c>
      <c r="H38" s="263">
        <v>4.9871991115290717</v>
      </c>
      <c r="I38" s="263">
        <v>4.9055286864007526</v>
      </c>
      <c r="J38" s="263">
        <v>4.5202929228937423</v>
      </c>
      <c r="K38" s="263">
        <v>4.0567203060698054</v>
      </c>
      <c r="L38" s="263">
        <v>4.8695999460048567</v>
      </c>
      <c r="M38" s="263">
        <v>4.5805487124701347</v>
      </c>
      <c r="N38" s="263">
        <v>4.4259686719880333</v>
      </c>
      <c r="O38" s="263">
        <v>4.7551754326748972</v>
      </c>
      <c r="P38" s="263">
        <v>4.2460921443410076</v>
      </c>
      <c r="Q38" s="263">
        <v>4.3293523673583039</v>
      </c>
      <c r="R38" s="263">
        <v>4.1480992891734667</v>
      </c>
      <c r="S38" s="263">
        <v>4.3949155371808386</v>
      </c>
      <c r="T38" s="263">
        <v>4.5958131703445666</v>
      </c>
      <c r="U38" s="263">
        <v>4.449885875793127</v>
      </c>
      <c r="V38" s="263">
        <v>5.471986296008029</v>
      </c>
      <c r="W38" s="263">
        <v>5.5646345079015482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19.05519008592659</v>
      </c>
      <c r="C39" s="263">
        <f t="shared" si="0"/>
        <v>17.944009984263481</v>
      </c>
      <c r="D39" s="263">
        <f t="shared" si="0"/>
        <v>17.748828891833753</v>
      </c>
      <c r="E39" s="263">
        <f t="shared" si="0"/>
        <v>16.724408450826758</v>
      </c>
      <c r="F39" s="263">
        <f t="shared" si="0"/>
        <v>14.988711017856087</v>
      </c>
      <c r="G39" s="263">
        <f t="shared" si="0"/>
        <v>12.388529227652088</v>
      </c>
      <c r="H39" s="263">
        <f t="shared" si="0"/>
        <v>11.604226681672376</v>
      </c>
      <c r="I39" s="263">
        <f t="shared" si="0"/>
        <v>11.621227873837594</v>
      </c>
      <c r="J39" s="263">
        <f t="shared" si="0"/>
        <v>11.042357795571995</v>
      </c>
      <c r="K39" s="263">
        <f t="shared" si="0"/>
        <v>10.20050611169159</v>
      </c>
      <c r="L39" s="263">
        <f t="shared" si="0"/>
        <v>11.690252091837426</v>
      </c>
      <c r="M39" s="263">
        <f t="shared" si="0"/>
        <v>10.531672950886453</v>
      </c>
      <c r="N39" s="263">
        <f t="shared" si="0"/>
        <v>10.467993678277249</v>
      </c>
      <c r="O39" s="263">
        <f t="shared" si="0"/>
        <v>10.740247928636443</v>
      </c>
      <c r="P39" s="263">
        <f t="shared" si="0"/>
        <v>9.1791980389121228</v>
      </c>
      <c r="Q39" s="263">
        <f t="shared" si="0"/>
        <v>9.7637913967482959</v>
      </c>
      <c r="R39" s="263">
        <f t="shared" si="0"/>
        <v>9.4486291177422324</v>
      </c>
      <c r="S39" s="263">
        <f t="shared" si="0"/>
        <v>9.6531717707612898</v>
      </c>
      <c r="T39" s="263">
        <f t="shared" si="0"/>
        <v>9.8057212607063065</v>
      </c>
      <c r="U39" s="263">
        <f t="shared" si="0"/>
        <v>10.307020202581421</v>
      </c>
      <c r="V39" s="263">
        <f t="shared" si="0"/>
        <v>10.719164593484242</v>
      </c>
      <c r="W39" s="263">
        <f t="shared" si="0"/>
        <v>10.776312857640487</v>
      </c>
      <c r="DA39" s="70"/>
    </row>
    <row r="40" spans="1:105" ht="12" customHeight="1" x14ac:dyDescent="0.25">
      <c r="A40" s="60" t="s">
        <v>2736</v>
      </c>
      <c r="B40" s="331">
        <v>6.5800938398683249</v>
      </c>
      <c r="C40" s="331">
        <v>5.9651632069259994</v>
      </c>
      <c r="D40" s="331">
        <v>5.5448190534597392</v>
      </c>
      <c r="E40" s="331">
        <v>5.2015271229537046</v>
      </c>
      <c r="F40" s="331">
        <v>4.5940481920525542</v>
      </c>
      <c r="G40" s="331">
        <v>3.840655701128795</v>
      </c>
      <c r="H40" s="331">
        <v>3.4765698083380792</v>
      </c>
      <c r="I40" s="331">
        <v>3.550312291911224</v>
      </c>
      <c r="J40" s="331">
        <v>3.470050579599159</v>
      </c>
      <c r="K40" s="331">
        <v>3.2864255274444791</v>
      </c>
      <c r="L40" s="331">
        <v>3.613611991633559</v>
      </c>
      <c r="M40" s="331">
        <v>3.123381476337117</v>
      </c>
      <c r="N40" s="331">
        <v>3.1995797868090028</v>
      </c>
      <c r="O40" s="331">
        <v>3.1362295959475528</v>
      </c>
      <c r="P40" s="331">
        <v>2.5414275114979739</v>
      </c>
      <c r="Q40" s="331">
        <v>2.8300931357690051</v>
      </c>
      <c r="R40" s="331">
        <v>2.766985669649912</v>
      </c>
      <c r="S40" s="331">
        <v>2.7216719773350899</v>
      </c>
      <c r="T40" s="331">
        <v>2.66361307809504</v>
      </c>
      <c r="U40" s="331">
        <v>3.061875229604222</v>
      </c>
      <c r="V40" s="331">
        <v>2.604902937422914</v>
      </c>
      <c r="W40" s="331">
        <v>2.5916542105458511</v>
      </c>
      <c r="DA40" s="72" t="s">
        <v>2795</v>
      </c>
    </row>
    <row r="41" spans="1:105" ht="12" customHeight="1" x14ac:dyDescent="0.25">
      <c r="A41" s="59" t="s">
        <v>30</v>
      </c>
      <c r="B41" s="232">
        <v>3.027562485501956E-2</v>
      </c>
      <c r="C41" s="232">
        <v>3.4685335771048813E-2</v>
      </c>
      <c r="D41" s="232">
        <v>6.6556253840179158E-2</v>
      </c>
      <c r="E41" s="232">
        <v>3.0481969530372129E-2</v>
      </c>
      <c r="F41" s="232">
        <v>0</v>
      </c>
      <c r="G41" s="232">
        <v>6.1667609068737778E-2</v>
      </c>
      <c r="H41" s="232">
        <v>3.1619899902831497E-2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5.5721370896944733E-2</v>
      </c>
      <c r="M42" s="297">
        <v>5.5605044496564747E-2</v>
      </c>
      <c r="N42" s="297">
        <v>0</v>
      </c>
      <c r="O42" s="297">
        <v>0</v>
      </c>
      <c r="P42" s="297">
        <v>0</v>
      </c>
      <c r="Q42" s="297">
        <v>8.9027049198241691E-3</v>
      </c>
      <c r="R42" s="297">
        <v>2.270701985826749E-2</v>
      </c>
      <c r="S42" s="297">
        <v>2.144115612539654E-2</v>
      </c>
      <c r="T42" s="297">
        <v>1.180372505486961E-2</v>
      </c>
      <c r="U42" s="297">
        <v>2.656028849974951E-3</v>
      </c>
      <c r="V42" s="297">
        <v>1.430381511297042E-2</v>
      </c>
      <c r="W42" s="297">
        <v>1.612702898351815E-2</v>
      </c>
      <c r="DA42" s="122" t="s">
        <v>2797</v>
      </c>
    </row>
    <row r="43" spans="1:105" ht="12" customHeight="1" x14ac:dyDescent="0.25">
      <c r="A43" s="59" t="s">
        <v>160</v>
      </c>
      <c r="B43" s="297">
        <v>8.3445980227655883E-2</v>
      </c>
      <c r="C43" s="297">
        <v>4.6957823415135193E-2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8.0111500310848117E-4</v>
      </c>
      <c r="R43" s="297">
        <v>4.4458748843841503E-5</v>
      </c>
      <c r="S43" s="297">
        <v>4.4284560730268653E-5</v>
      </c>
      <c r="T43" s="297">
        <v>1.0201263632156521E-3</v>
      </c>
      <c r="U43" s="297">
        <v>9.0948831907527997E-5</v>
      </c>
      <c r="V43" s="297">
        <v>3.1007782382826191E-3</v>
      </c>
      <c r="W43" s="297">
        <v>4.43508258608362E-5</v>
      </c>
      <c r="DA43" s="122" t="s">
        <v>2798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6.4663722347856494</v>
      </c>
      <c r="C45" s="297">
        <v>5.8835200477398164</v>
      </c>
      <c r="D45" s="297">
        <v>5.4782627996195599</v>
      </c>
      <c r="E45" s="297">
        <v>5.171045153423333</v>
      </c>
      <c r="F45" s="297">
        <v>4.5940481920525542</v>
      </c>
      <c r="G45" s="297">
        <v>3.7789880920600569</v>
      </c>
      <c r="H45" s="297">
        <v>3.4449499084352468</v>
      </c>
      <c r="I45" s="297">
        <v>3.550312291911224</v>
      </c>
      <c r="J45" s="297">
        <v>3.470050579599159</v>
      </c>
      <c r="K45" s="297">
        <v>3.2864255274444791</v>
      </c>
      <c r="L45" s="297">
        <v>3.5578906207366141</v>
      </c>
      <c r="M45" s="297">
        <v>3.0677764318405529</v>
      </c>
      <c r="N45" s="297">
        <v>3.1995797868090028</v>
      </c>
      <c r="O45" s="297">
        <v>3.1362295959475528</v>
      </c>
      <c r="P45" s="297">
        <v>2.5414275114979739</v>
      </c>
      <c r="Q45" s="297">
        <v>2.820389315846072</v>
      </c>
      <c r="R45" s="297">
        <v>2.7442341910428012</v>
      </c>
      <c r="S45" s="297">
        <v>2.700186536648963</v>
      </c>
      <c r="T45" s="297">
        <v>2.6507892266769542</v>
      </c>
      <c r="U45" s="297">
        <v>3.0591282519223388</v>
      </c>
      <c r="V45" s="297">
        <v>2.587498344071661</v>
      </c>
      <c r="W45" s="297">
        <v>2.5754828307364721</v>
      </c>
      <c r="DA45" s="122" t="s">
        <v>2800</v>
      </c>
    </row>
    <row r="46" spans="1:105" ht="12" customHeight="1" x14ac:dyDescent="0.25">
      <c r="A46" s="60" t="s">
        <v>2743</v>
      </c>
      <c r="B46" s="331">
        <v>4.4382828922900073</v>
      </c>
      <c r="C46" s="331">
        <v>4.1652434008436598</v>
      </c>
      <c r="D46" s="331">
        <v>3.829905180553494</v>
      </c>
      <c r="E46" s="331">
        <v>3.5243068729839941</v>
      </c>
      <c r="F46" s="331">
        <v>3.1168637549452192</v>
      </c>
      <c r="G46" s="331">
        <v>2.609339844527149</v>
      </c>
      <c r="H46" s="331">
        <v>2.3759434152698891</v>
      </c>
      <c r="I46" s="331">
        <v>2.4133922439737612</v>
      </c>
      <c r="J46" s="331">
        <v>2.359074486022771</v>
      </c>
      <c r="K46" s="331">
        <v>2.235483989600429</v>
      </c>
      <c r="L46" s="331">
        <v>2.460553210855982</v>
      </c>
      <c r="M46" s="331">
        <v>2.1255660237187999</v>
      </c>
      <c r="N46" s="331">
        <v>2.1639648798385549</v>
      </c>
      <c r="O46" s="331">
        <v>2.1198967004992619</v>
      </c>
      <c r="P46" s="331">
        <v>1.7407722755637469</v>
      </c>
      <c r="Q46" s="331">
        <v>1.940676382531956</v>
      </c>
      <c r="R46" s="331">
        <v>1.897659898734618</v>
      </c>
      <c r="S46" s="331">
        <v>1.862864217232193</v>
      </c>
      <c r="T46" s="331">
        <v>1.841778303759503</v>
      </c>
      <c r="U46" s="331">
        <v>2.1131123618302969</v>
      </c>
      <c r="V46" s="331">
        <v>1.8034454008339129</v>
      </c>
      <c r="W46" s="331">
        <v>1.7669916415168549</v>
      </c>
      <c r="DA46" s="72" t="s">
        <v>2801</v>
      </c>
    </row>
    <row r="47" spans="1:105" ht="12" customHeight="1" x14ac:dyDescent="0.25">
      <c r="A47" s="64" t="s">
        <v>30</v>
      </c>
      <c r="B47" s="231">
        <v>1.981915912118697E-2</v>
      </c>
      <c r="C47" s="231">
        <v>1.9372742595679109E-2</v>
      </c>
      <c r="D47" s="231">
        <v>3.9030402410629883E-2</v>
      </c>
      <c r="E47" s="231">
        <v>1.979826984406536E-2</v>
      </c>
      <c r="F47" s="231">
        <v>0</v>
      </c>
      <c r="G47" s="231">
        <v>3.9525303744088608E-2</v>
      </c>
      <c r="H47" s="231">
        <v>1.968307160709877E-2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3.5679381315531979E-2</v>
      </c>
      <c r="M49" s="231">
        <v>3.5691274985437539E-2</v>
      </c>
      <c r="N49" s="231">
        <v>0</v>
      </c>
      <c r="O49" s="231">
        <v>0</v>
      </c>
      <c r="P49" s="231">
        <v>0</v>
      </c>
      <c r="Q49" s="231">
        <v>5.5002507924003189E-3</v>
      </c>
      <c r="R49" s="231">
        <v>1.40226438805949E-2</v>
      </c>
      <c r="S49" s="231">
        <v>1.336435400427251E-2</v>
      </c>
      <c r="T49" s="231">
        <v>6.986713430210548E-3</v>
      </c>
      <c r="U49" s="231">
        <v>1.59061277900928E-3</v>
      </c>
      <c r="V49" s="231">
        <v>8.3856291823922006E-3</v>
      </c>
      <c r="W49" s="231">
        <v>1.022618655335995E-2</v>
      </c>
      <c r="DA49" s="73" t="s">
        <v>2804</v>
      </c>
    </row>
    <row r="50" spans="1:105" ht="12" customHeight="1" x14ac:dyDescent="0.25">
      <c r="A50" s="64" t="s">
        <v>160</v>
      </c>
      <c r="B50" s="231">
        <v>5.6219417266906338E-2</v>
      </c>
      <c r="C50" s="231">
        <v>2.6992429342199961E-2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5.0435547728180409E-4</v>
      </c>
      <c r="R50" s="231">
        <v>2.7977465236129281E-5</v>
      </c>
      <c r="S50" s="231">
        <v>2.8127651728298909E-5</v>
      </c>
      <c r="T50" s="231">
        <v>6.1530320865972609E-4</v>
      </c>
      <c r="U50" s="231">
        <v>5.5502196145184992E-5</v>
      </c>
      <c r="V50" s="231">
        <v>1.852404538294986E-3</v>
      </c>
      <c r="W50" s="231">
        <v>2.8657771732042959E-5</v>
      </c>
      <c r="DA50" s="73" t="s">
        <v>2805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7.0599025547162256E-2</v>
      </c>
      <c r="C52" s="231">
        <v>3.5299512773598697E-2</v>
      </c>
      <c r="D52" s="231">
        <v>3.5299512773622588E-2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3.1843863845024969E-4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4.2649668958180253</v>
      </c>
      <c r="C53" s="231">
        <v>3.3108941537242278</v>
      </c>
      <c r="D53" s="231">
        <v>3.236829890638711</v>
      </c>
      <c r="E53" s="231">
        <v>3.3839613881462962</v>
      </c>
      <c r="F53" s="231">
        <v>2.98643486261517</v>
      </c>
      <c r="G53" s="231">
        <v>2.4403745276105311</v>
      </c>
      <c r="H53" s="231">
        <v>2.160618783727231</v>
      </c>
      <c r="I53" s="231">
        <v>2.285929989116176</v>
      </c>
      <c r="J53" s="231">
        <v>2.2335864323609811</v>
      </c>
      <c r="K53" s="231">
        <v>2.1099959359387102</v>
      </c>
      <c r="L53" s="231">
        <v>2.2727073813419549</v>
      </c>
      <c r="M53" s="231">
        <v>1.9643866950713911</v>
      </c>
      <c r="N53" s="231">
        <v>2.1125858490802361</v>
      </c>
      <c r="O53" s="231">
        <v>2.0764215887622881</v>
      </c>
      <c r="P53" s="231">
        <v>1.573786868480531</v>
      </c>
      <c r="Q53" s="231">
        <v>1.73830100687727</v>
      </c>
      <c r="R53" s="231">
        <v>1.690621328431098</v>
      </c>
      <c r="S53" s="231">
        <v>1.678993237368458</v>
      </c>
      <c r="T53" s="231">
        <v>1.565252658049314</v>
      </c>
      <c r="U53" s="231">
        <v>1.8276152432234729</v>
      </c>
      <c r="V53" s="231">
        <v>1.513279866039775</v>
      </c>
      <c r="W53" s="231">
        <v>1.6291962857108211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2810</v>
      </c>
    </row>
    <row r="56" spans="1:105" ht="12" customHeight="1" x14ac:dyDescent="0.25">
      <c r="A56" s="64" t="s">
        <v>79</v>
      </c>
      <c r="B56" s="231">
        <v>2.6678394536726321E-2</v>
      </c>
      <c r="C56" s="231">
        <v>0.77268456240795358</v>
      </c>
      <c r="D56" s="231">
        <v>0.51874537473053084</v>
      </c>
      <c r="E56" s="231">
        <v>0.1205472149936325</v>
      </c>
      <c r="F56" s="231">
        <v>0.1304288923300489</v>
      </c>
      <c r="G56" s="231">
        <v>0.12944001317252871</v>
      </c>
      <c r="H56" s="231">
        <v>0.19564155993555929</v>
      </c>
      <c r="I56" s="231">
        <v>0.12746225485758519</v>
      </c>
      <c r="J56" s="231">
        <v>0.12548805366178981</v>
      </c>
      <c r="K56" s="231">
        <v>0.12548805366171939</v>
      </c>
      <c r="L56" s="231">
        <v>0.1521664481984942</v>
      </c>
      <c r="M56" s="231">
        <v>0.12548805366197099</v>
      </c>
      <c r="N56" s="231">
        <v>5.1379030758319427E-2</v>
      </c>
      <c r="O56" s="231">
        <v>4.3475111736974673E-2</v>
      </c>
      <c r="P56" s="231">
        <v>0.16698540708321569</v>
      </c>
      <c r="Q56" s="231">
        <v>0.19637076938500381</v>
      </c>
      <c r="R56" s="231">
        <v>0.1929879489576892</v>
      </c>
      <c r="S56" s="231">
        <v>0.170478498207734</v>
      </c>
      <c r="T56" s="231">
        <v>0.26860519043286851</v>
      </c>
      <c r="U56" s="231">
        <v>0.28385100363166987</v>
      </c>
      <c r="V56" s="231">
        <v>0.27992750107345088</v>
      </c>
      <c r="W56" s="231">
        <v>0.12754051148094109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8.036813353768256</v>
      </c>
      <c r="C58" s="331">
        <v>7.8136033764938206</v>
      </c>
      <c r="D58" s="331">
        <v>8.3741046578205189</v>
      </c>
      <c r="E58" s="331">
        <v>7.9985744548890594</v>
      </c>
      <c r="F58" s="331">
        <v>7.277799070858312</v>
      </c>
      <c r="G58" s="331">
        <v>5.9385336819961436</v>
      </c>
      <c r="H58" s="331">
        <v>5.7517134580644091</v>
      </c>
      <c r="I58" s="331">
        <v>5.6575233379526084</v>
      </c>
      <c r="J58" s="331">
        <v>5.2132327299500636</v>
      </c>
      <c r="K58" s="331">
        <v>4.6785965946466819</v>
      </c>
      <c r="L58" s="331">
        <v>5.6160868893478861</v>
      </c>
      <c r="M58" s="331">
        <v>5.2827254508305366</v>
      </c>
      <c r="N58" s="331">
        <v>5.1044490116296917</v>
      </c>
      <c r="O58" s="331">
        <v>5.4841216321896269</v>
      </c>
      <c r="P58" s="331">
        <v>4.8969982518504009</v>
      </c>
      <c r="Q58" s="331">
        <v>4.9930218784473341</v>
      </c>
      <c r="R58" s="331">
        <v>4.7839835493577034</v>
      </c>
      <c r="S58" s="331">
        <v>5.0686355761940076</v>
      </c>
      <c r="T58" s="331">
        <v>5.3003298788517634</v>
      </c>
      <c r="U58" s="331">
        <v>5.1320326111469026</v>
      </c>
      <c r="V58" s="331">
        <v>6.3108162552274152</v>
      </c>
      <c r="W58" s="331">
        <v>6.4176670055777816</v>
      </c>
      <c r="DA58" s="72" t="s">
        <v>2813</v>
      </c>
    </row>
    <row r="59" spans="1:105" ht="12" customHeight="1" x14ac:dyDescent="0.25">
      <c r="A59" s="132" t="s">
        <v>2759</v>
      </c>
      <c r="B59" s="318">
        <v>2.0230430038804901</v>
      </c>
      <c r="C59" s="318">
        <v>1.9668561344032169</v>
      </c>
      <c r="D59" s="318">
        <v>2.1079466569698981</v>
      </c>
      <c r="E59" s="318">
        <v>2.0134174304786421</v>
      </c>
      <c r="F59" s="318">
        <v>1.831982384789919</v>
      </c>
      <c r="G59" s="318">
        <v>1.4948597771077921</v>
      </c>
      <c r="H59" s="318">
        <v>1.447833010356854</v>
      </c>
      <c r="I59" s="318">
        <v>1.424123281744395</v>
      </c>
      <c r="J59" s="318">
        <v>1.3122855462334759</v>
      </c>
      <c r="K59" s="318">
        <v>1.177705850832178</v>
      </c>
      <c r="L59" s="318">
        <v>1.4136928146219829</v>
      </c>
      <c r="M59" s="318">
        <v>1.329778395278171</v>
      </c>
      <c r="N59" s="318">
        <v>1.2849022873973159</v>
      </c>
      <c r="O59" s="318">
        <v>1.3804742516794779</v>
      </c>
      <c r="P59" s="318">
        <v>1.2326823602013699</v>
      </c>
      <c r="Q59" s="318">
        <v>1.2568536227955269</v>
      </c>
      <c r="R59" s="318">
        <v>1.2042340694237459</v>
      </c>
      <c r="S59" s="318">
        <v>1.2758872565867381</v>
      </c>
      <c r="T59" s="318">
        <v>1.334209817706185</v>
      </c>
      <c r="U59" s="318">
        <v>1.2918456871714279</v>
      </c>
      <c r="V59" s="318">
        <v>1.5885715036454029</v>
      </c>
      <c r="W59" s="318">
        <v>1.615468191852593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1.0000000000000002</v>
      </c>
      <c r="D63" s="234">
        <f t="shared" si="1"/>
        <v>0.99999999999999989</v>
      </c>
      <c r="E63" s="234">
        <f t="shared" si="1"/>
        <v>1</v>
      </c>
      <c r="F63" s="234">
        <f t="shared" si="1"/>
        <v>1</v>
      </c>
      <c r="G63" s="234">
        <f t="shared" si="1"/>
        <v>0.99999999999999989</v>
      </c>
      <c r="H63" s="234">
        <f t="shared" si="1"/>
        <v>0.99999999999999978</v>
      </c>
      <c r="I63" s="234">
        <f t="shared" si="1"/>
        <v>0.99999999999999956</v>
      </c>
      <c r="J63" s="234">
        <f t="shared" si="1"/>
        <v>1</v>
      </c>
      <c r="K63" s="234">
        <f t="shared" si="1"/>
        <v>1</v>
      </c>
      <c r="L63" s="234">
        <f t="shared" si="1"/>
        <v>0.99999999999999978</v>
      </c>
      <c r="M63" s="234">
        <f t="shared" si="1"/>
        <v>1</v>
      </c>
      <c r="N63" s="234">
        <f t="shared" si="1"/>
        <v>0.99999999999999978</v>
      </c>
      <c r="O63" s="234">
        <f t="shared" si="1"/>
        <v>0.99999999999999989</v>
      </c>
      <c r="P63" s="234">
        <f t="shared" si="1"/>
        <v>0.99999999999999989</v>
      </c>
      <c r="Q63" s="234">
        <f t="shared" si="1"/>
        <v>1</v>
      </c>
      <c r="R63" s="234">
        <f t="shared" si="1"/>
        <v>1.0000000000000002</v>
      </c>
      <c r="S63" s="234">
        <f t="shared" si="1"/>
        <v>1</v>
      </c>
      <c r="T63" s="234">
        <f t="shared" si="1"/>
        <v>0.99999999999999989</v>
      </c>
      <c r="U63" s="234">
        <f t="shared" si="1"/>
        <v>0.99999999999999978</v>
      </c>
      <c r="V63" s="234">
        <f t="shared" si="1"/>
        <v>1.0000000000000002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1.5998222591031709E-2</v>
      </c>
      <c r="C64" s="301">
        <f t="shared" si="2"/>
        <v>1.661902290621569E-2</v>
      </c>
      <c r="D64" s="301">
        <f t="shared" si="2"/>
        <v>1.8628451943637499E-2</v>
      </c>
      <c r="E64" s="301">
        <f t="shared" si="2"/>
        <v>1.9045084345817909E-2</v>
      </c>
      <c r="F64" s="301">
        <f t="shared" si="2"/>
        <v>1.9457679974562235E-2</v>
      </c>
      <c r="G64" s="301">
        <f t="shared" si="2"/>
        <v>1.9099711399663519E-2</v>
      </c>
      <c r="H64" s="301">
        <f t="shared" si="2"/>
        <v>2.0021101409440533E-2</v>
      </c>
      <c r="I64" s="301">
        <f t="shared" si="2"/>
        <v>1.9525294490232842E-2</v>
      </c>
      <c r="J64" s="301">
        <f t="shared" si="2"/>
        <v>1.8688475835888438E-2</v>
      </c>
      <c r="K64" s="301">
        <f t="shared" si="2"/>
        <v>1.7939725648429564E-2</v>
      </c>
      <c r="L64" s="301">
        <f t="shared" si="2"/>
        <v>1.9159557924994644E-2</v>
      </c>
      <c r="M64" s="301">
        <f t="shared" si="2"/>
        <v>2.0390207641408146E-2</v>
      </c>
      <c r="N64" s="301">
        <f t="shared" si="2"/>
        <v>1.9586093247269884E-2</v>
      </c>
      <c r="O64" s="301">
        <f t="shared" si="2"/>
        <v>2.0937764631162929E-2</v>
      </c>
      <c r="P64" s="301">
        <f t="shared" si="2"/>
        <v>2.2289000120031637E-2</v>
      </c>
      <c r="Q64" s="301">
        <f t="shared" si="2"/>
        <v>2.094118558586882E-2</v>
      </c>
      <c r="R64" s="301">
        <f t="shared" si="2"/>
        <v>2.0641221154664484E-2</v>
      </c>
      <c r="S64" s="301">
        <f t="shared" si="2"/>
        <v>2.1777135870470712E-2</v>
      </c>
      <c r="T64" s="301">
        <f t="shared" si="2"/>
        <v>2.2699231019630447E-2</v>
      </c>
      <c r="U64" s="301">
        <f t="shared" si="2"/>
        <v>2.0124237671720675E-2</v>
      </c>
      <c r="V64" s="301">
        <f t="shared" si="2"/>
        <v>2.5820650536178248E-2</v>
      </c>
      <c r="W64" s="301">
        <f t="shared" si="2"/>
        <v>2.6335576647112557E-2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3.3719557037453648E-3</v>
      </c>
      <c r="C65" s="235">
        <f t="shared" si="3"/>
        <v>3.5028021869568842E-3</v>
      </c>
      <c r="D65" s="235">
        <f t="shared" si="3"/>
        <v>3.9263308424341732E-3</v>
      </c>
      <c r="E65" s="235">
        <f t="shared" si="3"/>
        <v>4.0141447228139136E-3</v>
      </c>
      <c r="F65" s="235">
        <f t="shared" si="3"/>
        <v>4.1011077698504469E-3</v>
      </c>
      <c r="G65" s="235">
        <f t="shared" si="3"/>
        <v>4.025658502219435E-3</v>
      </c>
      <c r="H65" s="235">
        <f t="shared" si="3"/>
        <v>4.2198604694169183E-3</v>
      </c>
      <c r="I65" s="235">
        <f t="shared" si="3"/>
        <v>4.1153589249693498E-3</v>
      </c>
      <c r="J65" s="235">
        <f t="shared" si="3"/>
        <v>3.9389821169545074E-3</v>
      </c>
      <c r="K65" s="235">
        <f t="shared" si="3"/>
        <v>3.7811675565609213E-3</v>
      </c>
      <c r="L65" s="235">
        <f t="shared" si="3"/>
        <v>4.0382723929995711E-3</v>
      </c>
      <c r="M65" s="235">
        <f t="shared" si="3"/>
        <v>4.2976572282186661E-3</v>
      </c>
      <c r="N65" s="235">
        <f t="shared" si="3"/>
        <v>4.1281735182408918E-3</v>
      </c>
      <c r="O65" s="235">
        <f t="shared" si="3"/>
        <v>4.4130661684445805E-3</v>
      </c>
      <c r="P65" s="235">
        <f t="shared" si="3"/>
        <v>4.6978669447725833E-3</v>
      </c>
      <c r="Q65" s="235">
        <f t="shared" si="3"/>
        <v>4.4137872052764631E-3</v>
      </c>
      <c r="R65" s="235">
        <f t="shared" si="3"/>
        <v>4.3505635084585921E-3</v>
      </c>
      <c r="S65" s="235">
        <f t="shared" si="3"/>
        <v>4.5899809864400698E-3</v>
      </c>
      <c r="T65" s="235">
        <f t="shared" si="3"/>
        <v>4.7843315763204811E-3</v>
      </c>
      <c r="U65" s="235">
        <f t="shared" si="3"/>
        <v>4.2415985660010595E-3</v>
      </c>
      <c r="V65" s="235">
        <f t="shared" si="3"/>
        <v>5.4422351829689873E-3</v>
      </c>
      <c r="W65" s="235">
        <f t="shared" si="3"/>
        <v>5.5507664917998686E-3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1.3066077032825234E-2</v>
      </c>
      <c r="C66" s="235">
        <f t="shared" si="4"/>
        <v>1.3573097402997071E-2</v>
      </c>
      <c r="D66" s="235">
        <f t="shared" si="4"/>
        <v>1.5214239376460268E-2</v>
      </c>
      <c r="E66" s="235">
        <f t="shared" si="4"/>
        <v>1.5554511617972385E-2</v>
      </c>
      <c r="F66" s="235">
        <f t="shared" si="4"/>
        <v>1.5891486943694026E-2</v>
      </c>
      <c r="G66" s="235">
        <f t="shared" si="4"/>
        <v>1.5599126655021771E-2</v>
      </c>
      <c r="H66" s="235">
        <f t="shared" si="4"/>
        <v>1.6351644803617272E-2</v>
      </c>
      <c r="I66" s="235">
        <f t="shared" si="4"/>
        <v>1.5946709107610198E-2</v>
      </c>
      <c r="J66" s="235">
        <f t="shared" si="4"/>
        <v>1.5263262122299569E-2</v>
      </c>
      <c r="K66" s="235">
        <f t="shared" si="4"/>
        <v>1.4651742463036644E-2</v>
      </c>
      <c r="L66" s="235">
        <f t="shared" si="4"/>
        <v>1.5648004541654107E-2</v>
      </c>
      <c r="M66" s="235">
        <f t="shared" si="4"/>
        <v>1.6653101445612509E-2</v>
      </c>
      <c r="N66" s="235">
        <f t="shared" si="4"/>
        <v>1.5996364701437938E-2</v>
      </c>
      <c r="O66" s="235">
        <f t="shared" si="4"/>
        <v>1.7100302487308761E-2</v>
      </c>
      <c r="P66" s="235">
        <f t="shared" si="4"/>
        <v>1.8203884268758842E-2</v>
      </c>
      <c r="Q66" s="235">
        <f t="shared" si="4"/>
        <v>1.7103096451291853E-2</v>
      </c>
      <c r="R66" s="235">
        <f t="shared" si="4"/>
        <v>1.6858109338322158E-2</v>
      </c>
      <c r="S66" s="235">
        <f t="shared" si="4"/>
        <v>1.7785834221195347E-2</v>
      </c>
      <c r="T66" s="235">
        <f t="shared" si="4"/>
        <v>1.8538928271610019E-2</v>
      </c>
      <c r="U66" s="235">
        <f t="shared" si="4"/>
        <v>1.643587830769323E-2</v>
      </c>
      <c r="V66" s="235">
        <f t="shared" si="4"/>
        <v>2.1088255712387115E-2</v>
      </c>
      <c r="W66" s="235">
        <f t="shared" si="4"/>
        <v>2.1508806445032426E-2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1.8377114507094852E-2</v>
      </c>
      <c r="C67" s="235">
        <f t="shared" si="5"/>
        <v>1.9090226130168045E-2</v>
      </c>
      <c r="D67" s="235">
        <f t="shared" si="5"/>
        <v>2.1398451766138568E-2</v>
      </c>
      <c r="E67" s="235">
        <f t="shared" si="5"/>
        <v>2.1877036266302184E-2</v>
      </c>
      <c r="F67" s="235">
        <f t="shared" si="5"/>
        <v>2.2350983735867452E-2</v>
      </c>
      <c r="G67" s="235">
        <f t="shared" si="5"/>
        <v>2.1939786213553761E-2</v>
      </c>
      <c r="H67" s="235">
        <f t="shared" si="5"/>
        <v>2.2998184396165453E-2</v>
      </c>
      <c r="I67" s="235">
        <f t="shared" si="5"/>
        <v>2.2428652344973873E-2</v>
      </c>
      <c r="J67" s="235">
        <f t="shared" si="5"/>
        <v>2.1467401046896498E-2</v>
      </c>
      <c r="K67" s="235">
        <f t="shared" si="5"/>
        <v>2.0607313755708651E-2</v>
      </c>
      <c r="L67" s="235">
        <f t="shared" si="5"/>
        <v>2.200853175341631E-2</v>
      </c>
      <c r="M67" s="235">
        <f t="shared" si="5"/>
        <v>2.3422175714673157E-2</v>
      </c>
      <c r="N67" s="235">
        <f t="shared" si="5"/>
        <v>2.2498491710790984E-2</v>
      </c>
      <c r="O67" s="235">
        <f t="shared" si="5"/>
        <v>2.4051152930274867E-2</v>
      </c>
      <c r="P67" s="235">
        <f t="shared" si="5"/>
        <v>2.5603313438337244E-2</v>
      </c>
      <c r="Q67" s="235">
        <f t="shared" si="5"/>
        <v>2.4055082571583203E-2</v>
      </c>
      <c r="R67" s="235">
        <f t="shared" si="5"/>
        <v>2.3710514250388084E-2</v>
      </c>
      <c r="S67" s="235">
        <f t="shared" si="5"/>
        <v>2.5015336375713904E-2</v>
      </c>
      <c r="T67" s="235">
        <f t="shared" si="5"/>
        <v>2.6074544550004748E-2</v>
      </c>
      <c r="U67" s="235">
        <f t="shared" si="5"/>
        <v>2.3116656738387916E-2</v>
      </c>
      <c r="V67" s="235">
        <f t="shared" si="5"/>
        <v>2.9660110606101235E-2</v>
      </c>
      <c r="W67" s="235">
        <f t="shared" si="5"/>
        <v>3.0251604820504624E-2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0.16189364758355931</v>
      </c>
      <c r="C68" s="302">
        <f t="shared" si="6"/>
        <v>0.15378008019044606</v>
      </c>
      <c r="D68" s="302">
        <f t="shared" si="6"/>
        <v>0.1483434044184925</v>
      </c>
      <c r="E68" s="302">
        <f t="shared" si="6"/>
        <v>0.15015258262580061</v>
      </c>
      <c r="F68" s="302">
        <f t="shared" si="6"/>
        <v>0.14849531032561078</v>
      </c>
      <c r="G68" s="302">
        <f t="shared" si="6"/>
        <v>0.14951207437966327</v>
      </c>
      <c r="H68" s="302">
        <f t="shared" si="6"/>
        <v>0.1453861319792642</v>
      </c>
      <c r="I68" s="302">
        <f t="shared" si="6"/>
        <v>0.14794601443422439</v>
      </c>
      <c r="J68" s="302">
        <f t="shared" si="6"/>
        <v>0.15084977111868897</v>
      </c>
      <c r="K68" s="302">
        <f t="shared" si="6"/>
        <v>0.15343205094873688</v>
      </c>
      <c r="L68" s="302">
        <f t="shared" si="6"/>
        <v>0.14866977004514334</v>
      </c>
      <c r="M68" s="302">
        <f t="shared" si="6"/>
        <v>0.14452654606148657</v>
      </c>
      <c r="N68" s="302">
        <f t="shared" si="6"/>
        <v>0.14856599946606588</v>
      </c>
      <c r="O68" s="302">
        <f t="shared" si="6"/>
        <v>0.14409698413488353</v>
      </c>
      <c r="P68" s="302">
        <f t="shared" si="6"/>
        <v>0.13772468313323738</v>
      </c>
      <c r="Q68" s="302">
        <f t="shared" si="6"/>
        <v>0.1417494051805254</v>
      </c>
      <c r="R68" s="302">
        <f t="shared" si="6"/>
        <v>0.14262018781901109</v>
      </c>
      <c r="S68" s="302">
        <f t="shared" si="6"/>
        <v>0.13929519932670467</v>
      </c>
      <c r="T68" s="302">
        <f t="shared" si="6"/>
        <v>0.13498566152817185</v>
      </c>
      <c r="U68" s="302">
        <f t="shared" si="6"/>
        <v>0.14345183211985341</v>
      </c>
      <c r="V68" s="302">
        <f t="shared" si="6"/>
        <v>0.12643008724773014</v>
      </c>
      <c r="W68" s="302">
        <f t="shared" si="6"/>
        <v>0.1272092062022615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5.8783099543912087E-2</v>
      </c>
      <c r="C69" s="303">
        <f t="shared" si="7"/>
        <v>5.8944618078979202E-2</v>
      </c>
      <c r="D69" s="303">
        <f t="shared" si="7"/>
        <v>5.6686031338516976E-2</v>
      </c>
      <c r="E69" s="303">
        <f t="shared" si="7"/>
        <v>5.5833348484014465E-2</v>
      </c>
      <c r="F69" s="303">
        <f t="shared" si="7"/>
        <v>5.5444498904324561E-2</v>
      </c>
      <c r="G69" s="303">
        <f t="shared" si="7"/>
        <v>5.5837745644501599E-2</v>
      </c>
      <c r="H69" s="303">
        <f t="shared" si="7"/>
        <v>5.5027079773301388E-2</v>
      </c>
      <c r="I69" s="303">
        <f t="shared" si="7"/>
        <v>5.5417738685526234E-2</v>
      </c>
      <c r="J69" s="303">
        <f t="shared" si="7"/>
        <v>5.6267558723013957E-2</v>
      </c>
      <c r="K69" s="303">
        <f t="shared" si="7"/>
        <v>5.7032368741896482E-2</v>
      </c>
      <c r="L69" s="303">
        <f t="shared" si="7"/>
        <v>5.5851401601317532E-2</v>
      </c>
      <c r="M69" s="303">
        <f t="shared" si="7"/>
        <v>5.458682773687365E-2</v>
      </c>
      <c r="N69" s="303">
        <f t="shared" si="7"/>
        <v>5.5245741244600986E-2</v>
      </c>
      <c r="O69" s="303">
        <f t="shared" si="7"/>
        <v>5.3850232534422594E-2</v>
      </c>
      <c r="P69" s="303">
        <f t="shared" si="7"/>
        <v>5.2717189400257873E-2</v>
      </c>
      <c r="Q69" s="303">
        <f t="shared" si="7"/>
        <v>5.4155250160590453E-2</v>
      </c>
      <c r="R69" s="303">
        <f t="shared" si="7"/>
        <v>5.4477069662380175E-2</v>
      </c>
      <c r="S69" s="303">
        <f t="shared" si="7"/>
        <v>5.3252566449833567E-2</v>
      </c>
      <c r="T69" s="303">
        <f t="shared" si="7"/>
        <v>5.2480171645514398E-2</v>
      </c>
      <c r="U69" s="303">
        <f t="shared" si="7"/>
        <v>5.5131812459357735E-2</v>
      </c>
      <c r="V69" s="303">
        <f t="shared" si="7"/>
        <v>4.9094663996416918E-2</v>
      </c>
      <c r="W69" s="303">
        <f t="shared" si="7"/>
        <v>4.8244720793521864E-2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0.44200369080133894</v>
      </c>
      <c r="C70" s="303">
        <f t="shared" si="8"/>
        <v>0.44321818594001666</v>
      </c>
      <c r="D70" s="303">
        <f t="shared" si="8"/>
        <v>0.42623535102615651</v>
      </c>
      <c r="E70" s="303">
        <f t="shared" si="8"/>
        <v>0.41982383187018563</v>
      </c>
      <c r="F70" s="303">
        <f t="shared" si="8"/>
        <v>0.41689998214597873</v>
      </c>
      <c r="G70" s="303">
        <f t="shared" si="8"/>
        <v>0.41985689513461766</v>
      </c>
      <c r="H70" s="303">
        <f t="shared" si="8"/>
        <v>0.41376131137232364</v>
      </c>
      <c r="I70" s="303">
        <f t="shared" si="8"/>
        <v>0.41669876588539911</v>
      </c>
      <c r="J70" s="303">
        <f t="shared" si="8"/>
        <v>0.42308875885958591</v>
      </c>
      <c r="K70" s="303">
        <f t="shared" si="8"/>
        <v>0.42883954188618306</v>
      </c>
      <c r="L70" s="303">
        <f t="shared" si="8"/>
        <v>0.41995957742529161</v>
      </c>
      <c r="M70" s="303">
        <f t="shared" si="8"/>
        <v>0.41045095471379989</v>
      </c>
      <c r="N70" s="303">
        <f t="shared" si="8"/>
        <v>0.4154054774353651</v>
      </c>
      <c r="O70" s="303">
        <f t="shared" si="8"/>
        <v>0.40491232540306188</v>
      </c>
      <c r="P70" s="303">
        <f t="shared" si="8"/>
        <v>0.39639271260578529</v>
      </c>
      <c r="Q70" s="303">
        <f t="shared" si="8"/>
        <v>0.40720582332290134</v>
      </c>
      <c r="R70" s="303">
        <f t="shared" si="8"/>
        <v>0.40962565842289705</v>
      </c>
      <c r="S70" s="303">
        <f t="shared" si="8"/>
        <v>0.4004183361900947</v>
      </c>
      <c r="T70" s="303">
        <f t="shared" si="8"/>
        <v>0.39461052141146402</v>
      </c>
      <c r="U70" s="303">
        <f t="shared" si="8"/>
        <v>0.41454882060786286</v>
      </c>
      <c r="V70" s="303">
        <f t="shared" si="8"/>
        <v>0.36915410812690408</v>
      </c>
      <c r="W70" s="303">
        <f t="shared" si="8"/>
        <v>0.36276318904359711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7.1185915475474051E-2</v>
      </c>
      <c r="C71" s="303">
        <f t="shared" si="9"/>
        <v>7.394823725918323E-2</v>
      </c>
      <c r="D71" s="303">
        <f t="shared" si="9"/>
        <v>8.2889420868671168E-2</v>
      </c>
      <c r="E71" s="303">
        <f t="shared" si="9"/>
        <v>8.4743274245019609E-2</v>
      </c>
      <c r="F71" s="303">
        <f t="shared" si="9"/>
        <v>8.6579165537706573E-2</v>
      </c>
      <c r="G71" s="303">
        <f t="shared" si="9"/>
        <v>8.4986343549475221E-2</v>
      </c>
      <c r="H71" s="303">
        <f t="shared" si="9"/>
        <v>8.9086173451373235E-2</v>
      </c>
      <c r="I71" s="303">
        <f t="shared" si="9"/>
        <v>8.6880024034333633E-2</v>
      </c>
      <c r="J71" s="303">
        <f t="shared" si="9"/>
        <v>8.3156504020938313E-2</v>
      </c>
      <c r="K71" s="303">
        <f t="shared" si="9"/>
        <v>7.9824854692182715E-2</v>
      </c>
      <c r="L71" s="303">
        <f t="shared" si="9"/>
        <v>8.525263748740991E-2</v>
      </c>
      <c r="M71" s="303">
        <f t="shared" si="9"/>
        <v>9.0728553714606183E-2</v>
      </c>
      <c r="N71" s="303">
        <f t="shared" si="9"/>
        <v>8.7150555035813718E-2</v>
      </c>
      <c r="O71" s="303">
        <f t="shared" si="9"/>
        <v>9.3164970970891811E-2</v>
      </c>
      <c r="P71" s="303">
        <f t="shared" si="9"/>
        <v>9.9177447341360012E-2</v>
      </c>
      <c r="Q71" s="303">
        <f t="shared" si="9"/>
        <v>9.3180192898899949E-2</v>
      </c>
      <c r="R71" s="303">
        <f t="shared" si="9"/>
        <v>9.1845466961449213E-2</v>
      </c>
      <c r="S71" s="303">
        <f t="shared" si="9"/>
        <v>9.6899849002117858E-2</v>
      </c>
      <c r="T71" s="303">
        <f t="shared" si="9"/>
        <v>0.10100281650209662</v>
      </c>
      <c r="U71" s="303">
        <f t="shared" si="9"/>
        <v>8.954509000959425E-2</v>
      </c>
      <c r="V71" s="303">
        <f t="shared" si="9"/>
        <v>0.11489192853339358</v>
      </c>
      <c r="W71" s="303">
        <f t="shared" si="9"/>
        <v>0.11718315097391861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0.19465430454033777</v>
      </c>
      <c r="C72" s="303">
        <f t="shared" si="10"/>
        <v>0.19585582847033403</v>
      </c>
      <c r="D72" s="303">
        <f t="shared" si="10"/>
        <v>0.2026147033403202</v>
      </c>
      <c r="E72" s="303">
        <f t="shared" si="10"/>
        <v>0.20435437885310204</v>
      </c>
      <c r="F72" s="303">
        <f t="shared" si="10"/>
        <v>0.20564500037339181</v>
      </c>
      <c r="G72" s="303">
        <f t="shared" si="10"/>
        <v>0.20447028613975812</v>
      </c>
      <c r="H72" s="303">
        <f t="shared" si="10"/>
        <v>0.20728591897257609</v>
      </c>
      <c r="I72" s="303">
        <f t="shared" si="10"/>
        <v>0.20581931561963257</v>
      </c>
      <c r="J72" s="303">
        <f t="shared" si="10"/>
        <v>0.20313813420752669</v>
      </c>
      <c r="K72" s="303">
        <f t="shared" si="10"/>
        <v>0.20071729296549926</v>
      </c>
      <c r="L72" s="303">
        <f t="shared" si="10"/>
        <v>0.20466256669390423</v>
      </c>
      <c r="M72" s="303">
        <f t="shared" si="10"/>
        <v>0.20860458320808581</v>
      </c>
      <c r="N72" s="303">
        <f t="shared" si="10"/>
        <v>0.20612243935370494</v>
      </c>
      <c r="O72" s="303">
        <f t="shared" si="10"/>
        <v>0.21042649228374016</v>
      </c>
      <c r="P72" s="303">
        <f t="shared" si="10"/>
        <v>0.21440171319725593</v>
      </c>
      <c r="Q72" s="303">
        <f t="shared" si="10"/>
        <v>0.21014504909166482</v>
      </c>
      <c r="R72" s="303">
        <f t="shared" si="10"/>
        <v>0.2092075654335406</v>
      </c>
      <c r="S72" s="303">
        <f t="shared" si="10"/>
        <v>0.21283478125231303</v>
      </c>
      <c r="T72" s="303">
        <f t="shared" si="10"/>
        <v>0.21550168130345734</v>
      </c>
      <c r="U72" s="303">
        <f t="shared" si="10"/>
        <v>0.20740825215126638</v>
      </c>
      <c r="V72" s="303">
        <f t="shared" si="10"/>
        <v>0.22506370187928326</v>
      </c>
      <c r="W72" s="303">
        <f t="shared" si="10"/>
        <v>0.22693355596777093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6.721757087879747E-2</v>
      </c>
      <c r="C73" s="304">
        <f t="shared" si="11"/>
        <v>6.5108745641460922E-2</v>
      </c>
      <c r="D73" s="304">
        <f t="shared" si="11"/>
        <v>6.3297802600903189E-2</v>
      </c>
      <c r="E73" s="304">
        <f t="shared" si="11"/>
        <v>6.3557096648534733E-2</v>
      </c>
      <c r="F73" s="304">
        <f t="shared" si="11"/>
        <v>6.3030306011274281E-2</v>
      </c>
      <c r="G73" s="304">
        <f t="shared" si="11"/>
        <v>6.3389281789903842E-2</v>
      </c>
      <c r="H73" s="304">
        <f t="shared" si="11"/>
        <v>6.2101851968459978E-2</v>
      </c>
      <c r="I73" s="304">
        <f t="shared" si="11"/>
        <v>6.2878282234030053E-2</v>
      </c>
      <c r="J73" s="304">
        <f t="shared" si="11"/>
        <v>6.3835968132474899E-2</v>
      </c>
      <c r="K73" s="304">
        <f t="shared" si="11"/>
        <v>6.4667618270950453E-2</v>
      </c>
      <c r="L73" s="304">
        <f t="shared" si="11"/>
        <v>6.3263914193945545E-2</v>
      </c>
      <c r="M73" s="304">
        <f t="shared" si="11"/>
        <v>6.1865925205768835E-2</v>
      </c>
      <c r="N73" s="304">
        <f t="shared" si="11"/>
        <v>6.300206236582441E-2</v>
      </c>
      <c r="O73" s="304">
        <f t="shared" si="11"/>
        <v>6.1446048290198133E-2</v>
      </c>
      <c r="P73" s="304">
        <f t="shared" si="11"/>
        <v>5.9361004101005525E-2</v>
      </c>
      <c r="Q73" s="304">
        <f t="shared" si="11"/>
        <v>6.0911795099209957E-2</v>
      </c>
      <c r="R73" s="304">
        <f t="shared" si="11"/>
        <v>6.1265431029562542E-2</v>
      </c>
      <c r="S73" s="304">
        <f t="shared" si="11"/>
        <v>6.0007888981238003E-2</v>
      </c>
      <c r="T73" s="304">
        <f t="shared" si="11"/>
        <v>5.8538590013929498E-2</v>
      </c>
      <c r="U73" s="304">
        <f t="shared" si="11"/>
        <v>6.1614140381564118E-2</v>
      </c>
      <c r="V73" s="304">
        <f t="shared" si="11"/>
        <v>5.4693543794354073E-2</v>
      </c>
      <c r="W73" s="304">
        <f t="shared" si="11"/>
        <v>5.4576487673242073E-2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4.5338349596945528E-2</v>
      </c>
      <c r="C74" s="304">
        <f t="shared" si="12"/>
        <v>4.5462925943992163E-2</v>
      </c>
      <c r="D74" s="304">
        <f t="shared" si="12"/>
        <v>4.3720918529810013E-2</v>
      </c>
      <c r="E74" s="304">
        <f t="shared" si="12"/>
        <v>4.3063259548696303E-2</v>
      </c>
      <c r="F74" s="304">
        <f t="shared" si="12"/>
        <v>4.2763346847232896E-2</v>
      </c>
      <c r="G74" s="304">
        <f t="shared" si="12"/>
        <v>4.3066650999656626E-2</v>
      </c>
      <c r="H74" s="304">
        <f t="shared" si="12"/>
        <v>4.2441398963612965E-2</v>
      </c>
      <c r="I74" s="304">
        <f t="shared" si="12"/>
        <v>4.2742707170785363E-2</v>
      </c>
      <c r="J74" s="304">
        <f t="shared" si="12"/>
        <v>4.33981581125195E-2</v>
      </c>
      <c r="K74" s="304">
        <f t="shared" si="12"/>
        <v>4.3988042352724264E-2</v>
      </c>
      <c r="L74" s="304">
        <f t="shared" si="12"/>
        <v>4.3077183594041855E-2</v>
      </c>
      <c r="M74" s="304">
        <f t="shared" si="12"/>
        <v>4.210184046987589E-2</v>
      </c>
      <c r="N74" s="304">
        <f t="shared" si="12"/>
        <v>4.2610048631733261E-2</v>
      </c>
      <c r="O74" s="304">
        <f t="shared" si="12"/>
        <v>4.153371781116489E-2</v>
      </c>
      <c r="P74" s="304">
        <f t="shared" si="12"/>
        <v>4.0659821978455309E-2</v>
      </c>
      <c r="Q74" s="304">
        <f t="shared" si="12"/>
        <v>4.1768972431552837E-2</v>
      </c>
      <c r="R74" s="304">
        <f t="shared" si="12"/>
        <v>4.2017186037035782E-2</v>
      </c>
      <c r="S74" s="304">
        <f t="shared" si="12"/>
        <v>4.1072748687461393E-2</v>
      </c>
      <c r="T74" s="304">
        <f t="shared" si="12"/>
        <v>4.0477014438386506E-2</v>
      </c>
      <c r="U74" s="304">
        <f t="shared" si="12"/>
        <v>4.2522177404550797E-2</v>
      </c>
      <c r="V74" s="304">
        <f t="shared" si="12"/>
        <v>3.7865833154159499E-2</v>
      </c>
      <c r="W74" s="304">
        <f t="shared" si="12"/>
        <v>3.7210287217157391E-2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8.2098384064594757E-2</v>
      </c>
      <c r="C76" s="304">
        <f t="shared" si="14"/>
        <v>8.5284156884880932E-2</v>
      </c>
      <c r="D76" s="304">
        <f t="shared" si="14"/>
        <v>9.5595982209606994E-2</v>
      </c>
      <c r="E76" s="304">
        <f t="shared" si="14"/>
        <v>9.7734022655871014E-2</v>
      </c>
      <c r="F76" s="304">
        <f t="shared" si="14"/>
        <v>9.9851347514884628E-2</v>
      </c>
      <c r="G76" s="304">
        <f t="shared" si="14"/>
        <v>9.8014353350197647E-2</v>
      </c>
      <c r="H76" s="304">
        <f t="shared" si="14"/>
        <v>0.10274266804050317</v>
      </c>
      <c r="I76" s="304">
        <f t="shared" si="14"/>
        <v>0.10019832621481714</v>
      </c>
      <c r="J76" s="304">
        <f t="shared" si="14"/>
        <v>9.5904007962532262E-2</v>
      </c>
      <c r="K76" s="304">
        <f t="shared" si="14"/>
        <v>9.2061632341824517E-2</v>
      </c>
      <c r="L76" s="304">
        <f t="shared" si="14"/>
        <v>9.8321468905916851E-2</v>
      </c>
      <c r="M76" s="304">
        <f t="shared" si="14"/>
        <v>0.1046368175324411</v>
      </c>
      <c r="N76" s="304">
        <f t="shared" si="14"/>
        <v>0.10051032835614729</v>
      </c>
      <c r="O76" s="304">
        <f t="shared" si="14"/>
        <v>0.10744672618237713</v>
      </c>
      <c r="P76" s="304">
        <f t="shared" si="14"/>
        <v>0.11438088711779505</v>
      </c>
      <c r="Q76" s="304">
        <f t="shared" si="14"/>
        <v>0.107464281560902</v>
      </c>
      <c r="R76" s="304">
        <f t="shared" si="14"/>
        <v>0.1059249483669423</v>
      </c>
      <c r="S76" s="304">
        <f t="shared" si="14"/>
        <v>0.11175414358361366</v>
      </c>
      <c r="T76" s="304">
        <f t="shared" si="14"/>
        <v>0.11648607685114135</v>
      </c>
      <c r="U76" s="304">
        <f t="shared" si="14"/>
        <v>0.10327193436515147</v>
      </c>
      <c r="V76" s="304">
        <f t="shared" si="14"/>
        <v>0.13250432493076969</v>
      </c>
      <c r="W76" s="304">
        <f t="shared" si="14"/>
        <v>0.13514678107737149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2.0665972220680881E-2</v>
      </c>
      <c r="C77" s="237">
        <f t="shared" si="15"/>
        <v>2.1467901434703323E-2</v>
      </c>
      <c r="D77" s="237">
        <f t="shared" si="15"/>
        <v>2.4063615079172072E-2</v>
      </c>
      <c r="E77" s="237">
        <f t="shared" si="15"/>
        <v>2.4601806968971268E-2</v>
      </c>
      <c r="F77" s="237">
        <f t="shared" si="15"/>
        <v>2.5134784289013327E-2</v>
      </c>
      <c r="G77" s="237">
        <f t="shared" si="15"/>
        <v>2.4672372381525542E-2</v>
      </c>
      <c r="H77" s="237">
        <f t="shared" si="15"/>
        <v>2.5862593372521035E-2</v>
      </c>
      <c r="I77" s="237">
        <f t="shared" si="15"/>
        <v>2.5222126473097396E-2</v>
      </c>
      <c r="J77" s="237">
        <f t="shared" si="15"/>
        <v>2.4141151948207151E-2</v>
      </c>
      <c r="K77" s="237">
        <f t="shared" si="15"/>
        <v>2.3173941341765838E-2</v>
      </c>
      <c r="L77" s="237">
        <f t="shared" si="15"/>
        <v>2.4749680133868617E-2</v>
      </c>
      <c r="M77" s="237">
        <f t="shared" si="15"/>
        <v>2.6339392535235477E-2</v>
      </c>
      <c r="N77" s="237">
        <f t="shared" si="15"/>
        <v>2.53006642867095E-2</v>
      </c>
      <c r="O77" s="237">
        <f t="shared" si="15"/>
        <v>2.7046708455808748E-2</v>
      </c>
      <c r="P77" s="237">
        <f t="shared" si="15"/>
        <v>2.8792189550203122E-2</v>
      </c>
      <c r="Q77" s="237">
        <f t="shared" si="15"/>
        <v>2.7051127531397795E-2</v>
      </c>
      <c r="R77" s="237">
        <f t="shared" si="15"/>
        <v>2.6663643448888753E-2</v>
      </c>
      <c r="S77" s="237">
        <f t="shared" si="15"/>
        <v>2.8130980325116121E-2</v>
      </c>
      <c r="T77" s="237">
        <f t="shared" si="15"/>
        <v>2.9322112191729973E-2</v>
      </c>
      <c r="U77" s="237">
        <f t="shared" si="15"/>
        <v>2.5995821368262315E-2</v>
      </c>
      <c r="V77" s="237">
        <f t="shared" si="15"/>
        <v>3.3354258178636603E-2</v>
      </c>
      <c r="W77" s="237">
        <f t="shared" si="15"/>
        <v>3.4019422614480717E-2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0.48966843368194723</v>
      </c>
      <c r="C81" s="324">
        <f>IF(C$5=0,0,C$5/TEL_fec!C$5)</f>
        <v>0.4913526205514554</v>
      </c>
      <c r="D81" s="324">
        <f>IF(D$5=0,0,D$5/TEL_fec!D$5)</f>
        <v>0.48989503286873848</v>
      </c>
      <c r="E81" s="324">
        <f>IF(E$5=0,0,E$5/TEL_fec!E$5)</f>
        <v>0.48960419849381387</v>
      </c>
      <c r="F81" s="324">
        <f>IF(F$5=0,0,F$5/TEL_fec!F$5)</f>
        <v>0.48986462286998922</v>
      </c>
      <c r="G81" s="324">
        <f>IF(G$5=0,0,G$5/TEL_fec!G$5)</f>
        <v>0.48911001533595866</v>
      </c>
      <c r="H81" s="324">
        <f>IF(H$5=0,0,H$5/TEL_fec!H$5)</f>
        <v>0.48947449794047304</v>
      </c>
      <c r="I81" s="324">
        <f>IF(I$5=0,0,I$5/TEL_fec!I$5)</f>
        <v>0.48992980845678163</v>
      </c>
      <c r="J81" s="324">
        <f>IF(J$5=0,0,J$5/TEL_fec!J$5)</f>
        <v>0.49025305019980958</v>
      </c>
      <c r="K81" s="324">
        <f>IF(K$5=0,0,K$5/TEL_fec!K$5)</f>
        <v>0.49058096934660034</v>
      </c>
      <c r="L81" s="324">
        <f>IF(L$5=0,0,L$5/TEL_fec!L$5)</f>
        <v>0.48995958264115191</v>
      </c>
      <c r="M81" s="324">
        <f>IF(M$5=0,0,M$5/TEL_fec!M$5)</f>
        <v>0.48946808382534368</v>
      </c>
      <c r="N81" s="324">
        <f>IF(N$5=0,0,N$5/TEL_fec!N$5)</f>
        <v>0.48966809658783683</v>
      </c>
      <c r="O81" s="324">
        <f>IF(O$5=0,0,O$5/TEL_fec!O$5)</f>
        <v>0.48917575015823922</v>
      </c>
      <c r="P81" s="324">
        <f>IF(P$5=0,0,P$5/TEL_fec!P$5)</f>
        <v>0.48938036647254407</v>
      </c>
      <c r="Q81" s="324">
        <f>IF(Q$5=0,0,Q$5/TEL_fec!Q$5)</f>
        <v>0.48978857559881245</v>
      </c>
      <c r="R81" s="324">
        <f>IF(R$5=0,0,R$5/TEL_fec!R$5)</f>
        <v>0.48984202339958821</v>
      </c>
      <c r="S81" s="324">
        <f>IF(S$5=0,0,S$5/TEL_fec!S$5)</f>
        <v>0.4894060921928961</v>
      </c>
      <c r="T81" s="324">
        <f>IF(T$5=0,0,T$5/TEL_fec!T$5)</f>
        <v>0.48961240247186438</v>
      </c>
      <c r="U81" s="324">
        <f>IF(U$5=0,0,U$5/TEL_fec!U$5)</f>
        <v>0.49036602627592113</v>
      </c>
      <c r="V81" s="324">
        <f>IF(V$5=0,0,V$5/TEL_fec!V$5)</f>
        <v>0.48909275938955504</v>
      </c>
      <c r="W81" s="324">
        <f>IF(W$5=0,0,W$5/TEL_fec!W$5)</f>
        <v>0.48837333762186064</v>
      </c>
      <c r="DA81" s="95"/>
    </row>
    <row r="82" spans="1:105" ht="12" customHeight="1" x14ac:dyDescent="0.25">
      <c r="A82" s="55" t="s">
        <v>92</v>
      </c>
      <c r="B82" s="336">
        <f>IF(B$6=0,0,B$6/TEL_fec!B$6)</f>
        <v>0.48056550543014792</v>
      </c>
      <c r="C82" s="336">
        <f>IF(C$6=0,0,C$6/TEL_fec!C$6)</f>
        <v>0.48056550543014781</v>
      </c>
      <c r="D82" s="336">
        <f>IF(D$6=0,0,D$6/TEL_fec!D$6)</f>
        <v>0.48056550543014753</v>
      </c>
      <c r="E82" s="336">
        <f>IF(E$6=0,0,E$6/TEL_fec!E$6)</f>
        <v>0.48056550543014781</v>
      </c>
      <c r="F82" s="336">
        <f>IF(F$6=0,0,F$6/TEL_fec!F$6)</f>
        <v>0.48056550543014792</v>
      </c>
      <c r="G82" s="336">
        <f>IF(G$6=0,0,G$6/TEL_fec!G$6)</f>
        <v>0.48056550543014748</v>
      </c>
      <c r="H82" s="336">
        <f>IF(H$6=0,0,H$6/TEL_fec!H$6)</f>
        <v>0.48056550543014775</v>
      </c>
      <c r="I82" s="336">
        <f>IF(I$6=0,0,I$6/TEL_fec!I$6)</f>
        <v>0.48056550543014792</v>
      </c>
      <c r="J82" s="336">
        <f>IF(J$6=0,0,J$6/TEL_fec!J$6)</f>
        <v>0.48056550543014759</v>
      </c>
      <c r="K82" s="336">
        <f>IF(K$6=0,0,K$6/TEL_fec!K$6)</f>
        <v>0.48056550543014764</v>
      </c>
      <c r="L82" s="336">
        <f>IF(L$6=0,0,L$6/TEL_fec!L$6)</f>
        <v>0.48056550543014775</v>
      </c>
      <c r="M82" s="336">
        <f>IF(M$6=0,0,M$6/TEL_fec!M$6)</f>
        <v>0.48056550543014753</v>
      </c>
      <c r="N82" s="336">
        <f>IF(N$6=0,0,N$6/TEL_fec!N$6)</f>
        <v>0.48056550543014775</v>
      </c>
      <c r="O82" s="336">
        <f>IF(O$6=0,0,O$6/TEL_fec!O$6)</f>
        <v>0.48056550543014759</v>
      </c>
      <c r="P82" s="336">
        <f>IF(P$6=0,0,P$6/TEL_fec!P$6)</f>
        <v>0.48056550543014781</v>
      </c>
      <c r="Q82" s="336">
        <f>IF(Q$6=0,0,Q$6/TEL_fec!Q$6)</f>
        <v>0.4805655054301477</v>
      </c>
      <c r="R82" s="336">
        <f>IF(R$6=0,0,R$6/TEL_fec!R$6)</f>
        <v>0.4805655054301477</v>
      </c>
      <c r="S82" s="336">
        <f>IF(S$6=0,0,S$6/TEL_fec!S$6)</f>
        <v>0.4805655054301477</v>
      </c>
      <c r="T82" s="336">
        <f>IF(T$6=0,0,T$6/TEL_fec!T$6)</f>
        <v>0.48056550543014764</v>
      </c>
      <c r="U82" s="336">
        <f>IF(U$6=0,0,U$6/TEL_fec!U$6)</f>
        <v>0.48056550543014798</v>
      </c>
      <c r="V82" s="336">
        <f>IF(V$6=0,0,V$6/TEL_fec!V$6)</f>
        <v>0.48056550543014792</v>
      </c>
      <c r="W82" s="336">
        <f>IF(W$6=0,0,W$6/TEL_fec!W$6)</f>
        <v>0.48056550543014753</v>
      </c>
      <c r="DA82" s="67"/>
    </row>
    <row r="83" spans="1:105" ht="12" customHeight="1" x14ac:dyDescent="0.25">
      <c r="A83" s="202" t="s">
        <v>93</v>
      </c>
      <c r="B83" s="337">
        <f>IF(B$7=0,0,B$7/TEL_fec!B$7)</f>
        <v>0.1234460928504708</v>
      </c>
      <c r="C83" s="337">
        <f>IF(C$7=0,0,C$7/TEL_fec!C$7)</f>
        <v>0.12344609285047078</v>
      </c>
      <c r="D83" s="337">
        <f>IF(D$7=0,0,D$7/TEL_fec!D$7)</f>
        <v>0.12344609285047078</v>
      </c>
      <c r="E83" s="337">
        <f>IF(E$7=0,0,E$7/TEL_fec!E$7)</f>
        <v>0.12344609285047077</v>
      </c>
      <c r="F83" s="337">
        <f>IF(F$7=0,0,F$7/TEL_fec!F$7)</f>
        <v>0.12344609285047074</v>
      </c>
      <c r="G83" s="337">
        <f>IF(G$7=0,0,G$7/TEL_fec!G$7)</f>
        <v>0.1234460928504708</v>
      </c>
      <c r="H83" s="337">
        <f>IF(H$7=0,0,H$7/TEL_fec!H$7)</f>
        <v>0.12344609285047083</v>
      </c>
      <c r="I83" s="337">
        <f>IF(I$7=0,0,I$7/TEL_fec!I$7)</f>
        <v>0.12344609285047078</v>
      </c>
      <c r="J83" s="337">
        <f>IF(J$7=0,0,J$7/TEL_fec!J$7)</f>
        <v>0.12344609285047083</v>
      </c>
      <c r="K83" s="337">
        <f>IF(K$7=0,0,K$7/TEL_fec!K$7)</f>
        <v>0.12344609285047083</v>
      </c>
      <c r="L83" s="337">
        <f>IF(L$7=0,0,L$7/TEL_fec!L$7)</f>
        <v>0.12344609285047081</v>
      </c>
      <c r="M83" s="337">
        <f>IF(M$7=0,0,M$7/TEL_fec!M$7)</f>
        <v>0.12344609285047084</v>
      </c>
      <c r="N83" s="337">
        <f>IF(N$7=0,0,N$7/TEL_fec!N$7)</f>
        <v>0.12344609285047083</v>
      </c>
      <c r="O83" s="337">
        <f>IF(O$7=0,0,O$7/TEL_fec!O$7)</f>
        <v>0.12344609285047083</v>
      </c>
      <c r="P83" s="337">
        <f>IF(P$7=0,0,P$7/TEL_fec!P$7)</f>
        <v>0.12344609285047083</v>
      </c>
      <c r="Q83" s="337">
        <f>IF(Q$7=0,0,Q$7/TEL_fec!Q$7)</f>
        <v>0.12344609285047077</v>
      </c>
      <c r="R83" s="337">
        <f>IF(R$7=0,0,R$7/TEL_fec!R$7)</f>
        <v>0.12344609285047078</v>
      </c>
      <c r="S83" s="337">
        <f>IF(S$7=0,0,S$7/TEL_fec!S$7)</f>
        <v>0.12344609285047074</v>
      </c>
      <c r="T83" s="337">
        <f>IF(T$7=0,0,T$7/TEL_fec!T$7)</f>
        <v>0.12344609285047078</v>
      </c>
      <c r="U83" s="337">
        <f>IF(U$7=0,0,U$7/TEL_fec!U$7)</f>
        <v>0.12344609285047077</v>
      </c>
      <c r="V83" s="337">
        <f>IF(V$7=0,0,V$7/TEL_fec!V$7)</f>
        <v>0.1234460928504708</v>
      </c>
      <c r="W83" s="337">
        <f>IF(W$7=0,0,W$7/TEL_fec!W$7)</f>
        <v>0.1234460928504708</v>
      </c>
      <c r="DA83" s="174"/>
    </row>
    <row r="84" spans="1:105" ht="12" customHeight="1" x14ac:dyDescent="0.25">
      <c r="A84" s="202" t="s">
        <v>94</v>
      </c>
      <c r="B84" s="337">
        <f>IF(B$8=0,0,B$8/TEL_fec!B$8)</f>
        <v>0.6655226561251415</v>
      </c>
      <c r="C84" s="337">
        <f>IF(C$8=0,0,C$8/TEL_fec!C$8)</f>
        <v>0.66552265612514183</v>
      </c>
      <c r="D84" s="337">
        <f>IF(D$8=0,0,D$8/TEL_fec!D$8)</f>
        <v>0.66552265612514183</v>
      </c>
      <c r="E84" s="337">
        <f>IF(E$8=0,0,E$8/TEL_fec!E$8)</f>
        <v>0.66552265612514183</v>
      </c>
      <c r="F84" s="337">
        <f>IF(F$8=0,0,F$8/TEL_fec!F$8)</f>
        <v>0.66552265612514194</v>
      </c>
      <c r="G84" s="337">
        <f>IF(G$8=0,0,G$8/TEL_fec!G$8)</f>
        <v>0.66552265612514183</v>
      </c>
      <c r="H84" s="337">
        <f>IF(H$8=0,0,H$8/TEL_fec!H$8)</f>
        <v>0.66552265612514183</v>
      </c>
      <c r="I84" s="337">
        <f>IF(I$8=0,0,I$8/TEL_fec!I$8)</f>
        <v>0.66552265612514194</v>
      </c>
      <c r="J84" s="337">
        <f>IF(J$8=0,0,J$8/TEL_fec!J$8)</f>
        <v>0.66552265612514183</v>
      </c>
      <c r="K84" s="337">
        <f>IF(K$8=0,0,K$8/TEL_fec!K$8)</f>
        <v>0.6655226561251415</v>
      </c>
      <c r="L84" s="337">
        <f>IF(L$8=0,0,L$8/TEL_fec!L$8)</f>
        <v>0.66552265612514161</v>
      </c>
      <c r="M84" s="337">
        <f>IF(M$8=0,0,M$8/TEL_fec!M$8)</f>
        <v>0.66552265612514183</v>
      </c>
      <c r="N84" s="337">
        <f>IF(N$8=0,0,N$8/TEL_fec!N$8)</f>
        <v>0.66552265612514161</v>
      </c>
      <c r="O84" s="337">
        <f>IF(O$8=0,0,O$8/TEL_fec!O$8)</f>
        <v>0.6655226561251415</v>
      </c>
      <c r="P84" s="337">
        <f>IF(P$8=0,0,P$8/TEL_fec!P$8)</f>
        <v>0.66552265612514183</v>
      </c>
      <c r="Q84" s="337">
        <f>IF(Q$8=0,0,Q$8/TEL_fec!Q$8)</f>
        <v>0.66552265612514161</v>
      </c>
      <c r="R84" s="337">
        <f>IF(R$8=0,0,R$8/TEL_fec!R$8)</f>
        <v>0.66552265612514183</v>
      </c>
      <c r="S84" s="337">
        <f>IF(S$8=0,0,S$8/TEL_fec!S$8)</f>
        <v>0.66552265612514161</v>
      </c>
      <c r="T84" s="337">
        <f>IF(T$8=0,0,T$8/TEL_fec!T$8)</f>
        <v>0.6655226561251415</v>
      </c>
      <c r="U84" s="337">
        <f>IF(U$8=0,0,U$8/TEL_fec!U$8)</f>
        <v>0.66552265612514183</v>
      </c>
      <c r="V84" s="337">
        <f>IF(V$8=0,0,V$8/TEL_fec!V$8)</f>
        <v>0.66552265612514172</v>
      </c>
      <c r="W84" s="337">
        <f>IF(W$8=0,0,W$8/TEL_fec!W$8)</f>
        <v>0.66552265612514172</v>
      </c>
      <c r="DA84" s="174"/>
    </row>
    <row r="85" spans="1:105" ht="12" customHeight="1" x14ac:dyDescent="0.25">
      <c r="A85" s="202" t="s">
        <v>95</v>
      </c>
      <c r="B85" s="337">
        <f>IF(B$9=0,0,B$9/TEL_fec!B$9)</f>
        <v>0.47842104344435499</v>
      </c>
      <c r="C85" s="337">
        <f>IF(C$9=0,0,C$9/TEL_fec!C$9)</f>
        <v>0.47842104344435521</v>
      </c>
      <c r="D85" s="337">
        <f>IF(D$9=0,0,D$9/TEL_fec!D$9)</f>
        <v>0.47842104344435515</v>
      </c>
      <c r="E85" s="337">
        <f>IF(E$9=0,0,E$9/TEL_fec!E$9)</f>
        <v>0.47842104344435504</v>
      </c>
      <c r="F85" s="337">
        <f>IF(F$9=0,0,F$9/TEL_fec!F$9)</f>
        <v>0.47842104344435532</v>
      </c>
      <c r="G85" s="337">
        <f>IF(G$9=0,0,G$9/TEL_fec!G$9)</f>
        <v>0.47842104344435499</v>
      </c>
      <c r="H85" s="337">
        <f>IF(H$9=0,0,H$9/TEL_fec!H$9)</f>
        <v>0.4784210434443551</v>
      </c>
      <c r="I85" s="337">
        <f>IF(I$9=0,0,I$9/TEL_fec!I$9)</f>
        <v>0.47842104344435515</v>
      </c>
      <c r="J85" s="337">
        <f>IF(J$9=0,0,J$9/TEL_fec!J$9)</f>
        <v>0.4784210434443551</v>
      </c>
      <c r="K85" s="337">
        <f>IF(K$9=0,0,K$9/TEL_fec!K$9)</f>
        <v>0.47842104344435493</v>
      </c>
      <c r="L85" s="337">
        <f>IF(L$9=0,0,L$9/TEL_fec!L$9)</f>
        <v>0.47842104344435515</v>
      </c>
      <c r="M85" s="337">
        <f>IF(M$9=0,0,M$9/TEL_fec!M$9)</f>
        <v>0.47842104344435515</v>
      </c>
      <c r="N85" s="337">
        <f>IF(N$9=0,0,N$9/TEL_fec!N$9)</f>
        <v>0.47842104344435493</v>
      </c>
      <c r="O85" s="337">
        <f>IF(O$9=0,0,O$9/TEL_fec!O$9)</f>
        <v>0.47842104344435493</v>
      </c>
      <c r="P85" s="337">
        <f>IF(P$9=0,0,P$9/TEL_fec!P$9)</f>
        <v>0.47842104344435515</v>
      </c>
      <c r="Q85" s="337">
        <f>IF(Q$9=0,0,Q$9/TEL_fec!Q$9)</f>
        <v>0.47842104344435499</v>
      </c>
      <c r="R85" s="337">
        <f>IF(R$9=0,0,R$9/TEL_fec!R$9)</f>
        <v>0.47842104344435493</v>
      </c>
      <c r="S85" s="337">
        <f>IF(S$9=0,0,S$9/TEL_fec!S$9)</f>
        <v>0.47842104344435493</v>
      </c>
      <c r="T85" s="337">
        <f>IF(T$9=0,0,T$9/TEL_fec!T$9)</f>
        <v>0.47842104344435521</v>
      </c>
      <c r="U85" s="337">
        <f>IF(U$9=0,0,U$9/TEL_fec!U$9)</f>
        <v>0.47842104344435527</v>
      </c>
      <c r="V85" s="337">
        <f>IF(V$9=0,0,V$9/TEL_fec!V$9)</f>
        <v>0.47842104344435527</v>
      </c>
      <c r="W85" s="337">
        <f>IF(W$9=0,0,W$9/TEL_fec!W$9)</f>
        <v>0.47842104344435493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0.67011693380225323</v>
      </c>
      <c r="C86" s="338">
        <f>IF(C$10=0,0,C$10/TEL_fec!C$10)</f>
        <v>0.67155277571342553</v>
      </c>
      <c r="D86" s="338">
        <f>IF(D$10=0,0,D$10/TEL_fec!D$10)</f>
        <v>0.67400013204758269</v>
      </c>
      <c r="E86" s="338">
        <f>IF(E$10=0,0,E$10/TEL_fec!E$10)</f>
        <v>0.67385641648890215</v>
      </c>
      <c r="F86" s="338">
        <f>IF(F$10=0,0,F$10/TEL_fec!F$10)</f>
        <v>0.67438548555335043</v>
      </c>
      <c r="G86" s="338">
        <f>IF(G$10=0,0,G$10/TEL_fec!G$10)</f>
        <v>0.67404384174976162</v>
      </c>
      <c r="H86" s="338">
        <f>IF(H$10=0,0,H$10/TEL_fec!H$10)</f>
        <v>0.67545828685136522</v>
      </c>
      <c r="I86" s="338">
        <f>IF(I$10=0,0,I$10/TEL_fec!I$10)</f>
        <v>0.67453861645531066</v>
      </c>
      <c r="J86" s="338">
        <f>IF(J$10=0,0,J$10/TEL_fec!J$10)</f>
        <v>0.67352389232585042</v>
      </c>
      <c r="K86" s="338">
        <f>IF(K$10=0,0,K$10/TEL_fec!K$10)</f>
        <v>0.67274332975779594</v>
      </c>
      <c r="L86" s="338">
        <f>IF(L$10=0,0,L$10/TEL_fec!L$10)</f>
        <v>0.67420822666443925</v>
      </c>
      <c r="M86" s="338">
        <f>IF(M$10=0,0,M$10/TEL_fec!M$10)</f>
        <v>0.67591402381638044</v>
      </c>
      <c r="N86" s="338">
        <f>IF(N$10=0,0,N$10/TEL_fec!N$10)</f>
        <v>0.67444310890742332</v>
      </c>
      <c r="O86" s="338">
        <f>IF(O$10=0,0,O$10/TEL_fec!O$10)</f>
        <v>0.67636050381280699</v>
      </c>
      <c r="P86" s="338">
        <f>IF(P$10=0,0,P$10/TEL_fec!P$10)</f>
        <v>0.67955308579113227</v>
      </c>
      <c r="Q86" s="338">
        <f>IF(Q$10=0,0,Q$10/TEL_fec!Q$10)</f>
        <v>0.67703021236861494</v>
      </c>
      <c r="R86" s="338">
        <f>IF(R$10=0,0,R$10/TEL_fec!R$10)</f>
        <v>0.67658391362755177</v>
      </c>
      <c r="S86" s="338">
        <f>IF(S$10=0,0,S$10/TEL_fec!S$10)</f>
        <v>0.67853422606212355</v>
      </c>
      <c r="T86" s="338">
        <f>IF(T$10=0,0,T$10/TEL_fec!T$10)</f>
        <v>0.68110348680731547</v>
      </c>
      <c r="U86" s="338">
        <f>IF(U$10=0,0,U$10/TEL_fec!U$10)</f>
        <v>0.67597180635823806</v>
      </c>
      <c r="V86" s="338">
        <f>IF(V$10=0,0,V$10/TEL_fec!V$10)</f>
        <v>0.69063385092729568</v>
      </c>
      <c r="W86" s="338">
        <f>IF(W$10=0,0,W$10/TEL_fec!W$10)</f>
        <v>0.69085446186826049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0.54017420332440491</v>
      </c>
      <c r="C87" s="351">
        <f>IF(C$16=0,0,C$16/TEL_fec!C$16)</f>
        <v>0.54518912792332264</v>
      </c>
      <c r="D87" s="351">
        <f>IF(D$16=0,0,D$16/TEL_fec!D$16)</f>
        <v>0.54352035115522224</v>
      </c>
      <c r="E87" s="351">
        <f>IF(E$16=0,0,E$16/TEL_fec!E$16)</f>
        <v>0.54243877319146649</v>
      </c>
      <c r="F87" s="351">
        <f>IF(F$16=0,0,F$16/TEL_fec!F$16)</f>
        <v>0.54326070170849461</v>
      </c>
      <c r="G87" s="351">
        <f>IF(G$16=0,0,G$16/TEL_fec!G$16)</f>
        <v>0.5417124564579151</v>
      </c>
      <c r="H87" s="351">
        <f>IF(H$16=0,0,H$16/TEL_fec!H$16)</f>
        <v>0.54326395397055316</v>
      </c>
      <c r="I87" s="351">
        <f>IF(I$16=0,0,I$16/TEL_fec!I$16)</f>
        <v>0.54351872755807162</v>
      </c>
      <c r="J87" s="351">
        <f>IF(J$16=0,0,J$16/TEL_fec!J$16)</f>
        <v>0.54352765251351143</v>
      </c>
      <c r="K87" s="351">
        <f>IF(K$16=0,0,K$16/TEL_fec!K$16)</f>
        <v>0.54359687884556396</v>
      </c>
      <c r="L87" s="351">
        <f>IF(L$16=0,0,L$16/TEL_fec!L$16)</f>
        <v>0.54347343317649432</v>
      </c>
      <c r="M87" s="351">
        <f>IF(M$16=0,0,M$16/TEL_fec!M$16)</f>
        <v>0.54336673222731047</v>
      </c>
      <c r="N87" s="351">
        <f>IF(N$16=0,0,N$16/TEL_fec!N$16)</f>
        <v>0.54283536778200037</v>
      </c>
      <c r="O87" s="351">
        <f>IF(O$16=0,0,O$16/TEL_fec!O$16)</f>
        <v>0.54275943453816899</v>
      </c>
      <c r="P87" s="351">
        <f>IF(P$16=0,0,P$16/TEL_fec!P$16)</f>
        <v>0.54453528523101613</v>
      </c>
      <c r="Q87" s="351">
        <f>IF(Q$16=0,0,Q$16/TEL_fec!Q$16)</f>
        <v>0.54460046032606102</v>
      </c>
      <c r="R87" s="351">
        <f>IF(R$16=0,0,R$16/TEL_fec!R$16)</f>
        <v>0.54453930033453946</v>
      </c>
      <c r="S87" s="351">
        <f>IF(S$16=0,0,S$16/TEL_fec!S$16)</f>
        <v>0.54430265308570636</v>
      </c>
      <c r="T87" s="351">
        <f>IF(T$16=0,0,T$16/TEL_fec!T$16)</f>
        <v>0.54562336498698794</v>
      </c>
      <c r="U87" s="351">
        <f>IF(U$16=0,0,U$16/TEL_fec!U$16)</f>
        <v>0.54542966851210195</v>
      </c>
      <c r="V87" s="351">
        <f>IF(V$16=0,0,V$16/TEL_fec!V$16)</f>
        <v>0.54582230952159638</v>
      </c>
      <c r="W87" s="351">
        <f>IF(W$16=0,0,W$16/TEL_fec!W$16)</f>
        <v>0.54387131142293166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0.47784641063312738</v>
      </c>
      <c r="C88" s="351">
        <f>IF(C$27=0,0,C$27/TEL_fec!C$27)</f>
        <v>0.48228269008601604</v>
      </c>
      <c r="D88" s="351">
        <f>IF(D$27=0,0,D$27/TEL_fec!D$27)</f>
        <v>0.4808064644834657</v>
      </c>
      <c r="E88" s="351">
        <f>IF(E$27=0,0,E$27/TEL_fec!E$27)</f>
        <v>0.47984968397706634</v>
      </c>
      <c r="F88" s="351">
        <f>IF(F$27=0,0,F$27/TEL_fec!F$27)</f>
        <v>0.48057677458828346</v>
      </c>
      <c r="G88" s="351">
        <f>IF(G$27=0,0,G$27/TEL_fec!G$27)</f>
        <v>0.47920717302046334</v>
      </c>
      <c r="H88" s="351">
        <f>IF(H$27=0,0,H$27/TEL_fec!H$27)</f>
        <v>0.48057965158933524</v>
      </c>
      <c r="I88" s="351">
        <f>IF(I$27=0,0,I$27/TEL_fec!I$27)</f>
        <v>0.48080502822444759</v>
      </c>
      <c r="J88" s="351">
        <f>IF(J$27=0,0,J$27/TEL_fec!J$27)</f>
        <v>0.48081292337733711</v>
      </c>
      <c r="K88" s="351">
        <f>IF(K$27=0,0,K$27/TEL_fec!K$27)</f>
        <v>0.48087416205569117</v>
      </c>
      <c r="L88" s="351">
        <f>IF(L$27=0,0,L$27/TEL_fec!L$27)</f>
        <v>0.48076496011766812</v>
      </c>
      <c r="M88" s="351">
        <f>IF(M$27=0,0,M$27/TEL_fec!M$27)</f>
        <v>0.48067057081646686</v>
      </c>
      <c r="N88" s="351">
        <f>IF(N$27=0,0,N$27/TEL_fec!N$27)</f>
        <v>0.48020051765330779</v>
      </c>
      <c r="O88" s="351">
        <f>IF(O$27=0,0,O$27/TEL_fec!O$27)</f>
        <v>0.48013334593761092</v>
      </c>
      <c r="P88" s="351">
        <f>IF(P$27=0,0,P$27/TEL_fec!P$27)</f>
        <v>0.48170429078128363</v>
      </c>
      <c r="Q88" s="351">
        <f>IF(Q$27=0,0,Q$27/TEL_fec!Q$27)</f>
        <v>0.48176194567305408</v>
      </c>
      <c r="R88" s="351">
        <f>IF(R$27=0,0,R$27/TEL_fec!R$27)</f>
        <v>0.48170784260363092</v>
      </c>
      <c r="S88" s="351">
        <f>IF(S$27=0,0,S$27/TEL_fec!S$27)</f>
        <v>0.4814985008065864</v>
      </c>
      <c r="T88" s="351">
        <f>IF(T$27=0,0,T$27/TEL_fec!T$27)</f>
        <v>0.4826668228731047</v>
      </c>
      <c r="U88" s="351">
        <f>IF(U$27=0,0,U$27/TEL_fec!U$27)</f>
        <v>0.48249547599147463</v>
      </c>
      <c r="V88" s="351">
        <f>IF(V$27=0,0,V$27/TEL_fec!V$27)</f>
        <v>0.48284281226910464</v>
      </c>
      <c r="W88" s="351">
        <f>IF(W$27=0,0,W$27/TEL_fec!W$27)</f>
        <v>0.48111692933567024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0.58728809392999448</v>
      </c>
      <c r="C89" s="351">
        <f>IF(C$38=0,0,C$38/TEL_fec!C$38)</f>
        <v>0.58728809392999426</v>
      </c>
      <c r="D89" s="351">
        <f>IF(D$38=0,0,D$38/TEL_fec!D$38)</f>
        <v>0.58728809392999426</v>
      </c>
      <c r="E89" s="351">
        <f>IF(E$38=0,0,E$38/TEL_fec!E$38)</f>
        <v>0.58728809392999426</v>
      </c>
      <c r="F89" s="351">
        <f>IF(F$38=0,0,F$38/TEL_fec!F$38)</f>
        <v>0.58728809392999448</v>
      </c>
      <c r="G89" s="351">
        <f>IF(G$38=0,0,G$38/TEL_fec!G$38)</f>
        <v>0.58728809392999426</v>
      </c>
      <c r="H89" s="351">
        <f>IF(H$38=0,0,H$38/TEL_fec!H$38)</f>
        <v>0.58728809392999437</v>
      </c>
      <c r="I89" s="351">
        <f>IF(I$38=0,0,I$38/TEL_fec!I$38)</f>
        <v>0.58728809392999426</v>
      </c>
      <c r="J89" s="351">
        <f>IF(J$38=0,0,J$38/TEL_fec!J$38)</f>
        <v>0.58728809392999437</v>
      </c>
      <c r="K89" s="351">
        <f>IF(K$38=0,0,K$38/TEL_fec!K$38)</f>
        <v>0.58728809392999437</v>
      </c>
      <c r="L89" s="351">
        <f>IF(L$38=0,0,L$38/TEL_fec!L$38)</f>
        <v>0.58728809392999437</v>
      </c>
      <c r="M89" s="351">
        <f>IF(M$38=0,0,M$38/TEL_fec!M$38)</f>
        <v>0.58728809392999437</v>
      </c>
      <c r="N89" s="351">
        <f>IF(N$38=0,0,N$38/TEL_fec!N$38)</f>
        <v>0.58728809392999426</v>
      </c>
      <c r="O89" s="351">
        <f>IF(O$38=0,0,O$38/TEL_fec!O$38)</f>
        <v>0.58728809392999437</v>
      </c>
      <c r="P89" s="351">
        <f>IF(P$38=0,0,P$38/TEL_fec!P$38)</f>
        <v>0.58728809392999437</v>
      </c>
      <c r="Q89" s="351">
        <f>IF(Q$38=0,0,Q$38/TEL_fec!Q$38)</f>
        <v>0.58728809392999437</v>
      </c>
      <c r="R89" s="351">
        <f>IF(R$38=0,0,R$38/TEL_fec!R$38)</f>
        <v>0.58728809392999437</v>
      </c>
      <c r="S89" s="351">
        <f>IF(S$38=0,0,S$38/TEL_fec!S$38)</f>
        <v>0.58728809392999415</v>
      </c>
      <c r="T89" s="351">
        <f>IF(T$38=0,0,T$38/TEL_fec!T$38)</f>
        <v>0.58728809392999437</v>
      </c>
      <c r="U89" s="351">
        <f>IF(U$38=0,0,U$38/TEL_fec!U$38)</f>
        <v>0.58728809392999437</v>
      </c>
      <c r="V89" s="351">
        <f>IF(V$38=0,0,V$38/TEL_fec!V$38)</f>
        <v>0.58728809392999437</v>
      </c>
      <c r="W89" s="351">
        <f>IF(W$38=0,0,W$38/TEL_fec!W$38)</f>
        <v>0.58728809392999437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0.40346761780651436</v>
      </c>
      <c r="C90" s="351">
        <f>IF(C$39=0,0,C$39/TEL_fec!C$39)</f>
        <v>0.4049007856220741</v>
      </c>
      <c r="D90" s="351">
        <f>IF(D$39=0,0,D$39/TEL_fec!D$39)</f>
        <v>0.4058174037861364</v>
      </c>
      <c r="E90" s="351">
        <f>IF(E$39=0,0,E$39/TEL_fec!E$39)</f>
        <v>0.40602146652193105</v>
      </c>
      <c r="F90" s="351">
        <f>IF(F$39=0,0,F$39/TEL_fec!F$39)</f>
        <v>0.40657230671232014</v>
      </c>
      <c r="G90" s="351">
        <f>IF(G$39=0,0,G$39/TEL_fec!G$39)</f>
        <v>0.40567402418220561</v>
      </c>
      <c r="H90" s="351">
        <f>IF(H$39=0,0,H$39/TEL_fec!H$39)</f>
        <v>0.40670380261014472</v>
      </c>
      <c r="I90" s="351">
        <f>IF(I$39=0,0,I$39/TEL_fec!I$39)</f>
        <v>0.40666047301647024</v>
      </c>
      <c r="J90" s="351">
        <f>IF(J$39=0,0,J$39/TEL_fec!J$39)</f>
        <v>0.40613923916463424</v>
      </c>
      <c r="K90" s="351">
        <f>IF(K$39=0,0,K$39/TEL_fec!K$39)</f>
        <v>0.40567470001318151</v>
      </c>
      <c r="L90" s="351">
        <f>IF(L$39=0,0,L$39/TEL_fec!L$39)</f>
        <v>0.40635476602576326</v>
      </c>
      <c r="M90" s="351">
        <f>IF(M$39=0,0,M$39/TEL_fec!M$39)</f>
        <v>0.40708454177369313</v>
      </c>
      <c r="N90" s="351">
        <f>IF(N$39=0,0,N$39/TEL_fec!N$39)</f>
        <v>0.40657601029853213</v>
      </c>
      <c r="O90" s="351">
        <f>IF(O$39=0,0,O$39/TEL_fec!O$39)</f>
        <v>0.40738822946220299</v>
      </c>
      <c r="P90" s="351">
        <f>IF(P$39=0,0,P$39/TEL_fec!P$39)</f>
        <v>0.40848210790044087</v>
      </c>
      <c r="Q90" s="351">
        <f>IF(Q$39=0,0,Q$39/TEL_fec!Q$39)</f>
        <v>0.40769168858724297</v>
      </c>
      <c r="R90" s="351">
        <f>IF(R$39=0,0,R$39/TEL_fec!R$39)</f>
        <v>0.40748332874937931</v>
      </c>
      <c r="S90" s="351">
        <f>IF(S$39=0,0,S$39/TEL_fec!S$39)</f>
        <v>0.40811404803160867</v>
      </c>
      <c r="T90" s="351">
        <f>IF(T$39=0,0,T$39/TEL_fec!T$39)</f>
        <v>0.40887638654180264</v>
      </c>
      <c r="U90" s="351">
        <f>IF(U$39=0,0,U$39/TEL_fec!U$39)</f>
        <v>0.40736409159461623</v>
      </c>
      <c r="V90" s="351">
        <f>IF(V$39=0,0,V$39/TEL_fec!V$39)</f>
        <v>0.41060216401852861</v>
      </c>
      <c r="W90" s="351">
        <f>IF(W$39=0,0,W$39/TEL_fec!W$39)</f>
        <v>0.41058898383143078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0.46461863595672398</v>
      </c>
      <c r="C91" s="339">
        <f>IF(C$59=0,0,C$59/TEL_fec!C$59)</f>
        <v>0.46461863595672387</v>
      </c>
      <c r="D91" s="339">
        <f>IF(D$59=0,0,D$59/TEL_fec!D$59)</f>
        <v>0.4646186359567242</v>
      </c>
      <c r="E91" s="339">
        <f>IF(E$59=0,0,E$59/TEL_fec!E$59)</f>
        <v>0.46461863595672404</v>
      </c>
      <c r="F91" s="339">
        <f>IF(F$59=0,0,F$59/TEL_fec!F$59)</f>
        <v>0.46461863595672409</v>
      </c>
      <c r="G91" s="339">
        <f>IF(G$59=0,0,G$59/TEL_fec!G$59)</f>
        <v>0.46461863595672404</v>
      </c>
      <c r="H91" s="339">
        <f>IF(H$59=0,0,H$59/TEL_fec!H$59)</f>
        <v>0.46461863595672387</v>
      </c>
      <c r="I91" s="339">
        <f>IF(I$59=0,0,I$59/TEL_fec!I$59)</f>
        <v>0.46461863595672415</v>
      </c>
      <c r="J91" s="339">
        <f>IF(J$59=0,0,J$59/TEL_fec!J$59)</f>
        <v>0.46461863595672404</v>
      </c>
      <c r="K91" s="339">
        <f>IF(K$59=0,0,K$59/TEL_fec!K$59)</f>
        <v>0.46461863595672426</v>
      </c>
      <c r="L91" s="339">
        <f>IF(L$59=0,0,L$59/TEL_fec!L$59)</f>
        <v>0.46461863595672381</v>
      </c>
      <c r="M91" s="339">
        <f>IF(M$59=0,0,M$59/TEL_fec!M$59)</f>
        <v>0.4646186359567242</v>
      </c>
      <c r="N91" s="339">
        <f>IF(N$59=0,0,N$59/TEL_fec!N$59)</f>
        <v>0.46461863595672404</v>
      </c>
      <c r="O91" s="339">
        <f>IF(O$59=0,0,O$59/TEL_fec!O$59)</f>
        <v>0.46461863595672392</v>
      </c>
      <c r="P91" s="339">
        <f>IF(P$59=0,0,P$59/TEL_fec!P$59)</f>
        <v>0.46461863595672387</v>
      </c>
      <c r="Q91" s="339">
        <f>IF(Q$59=0,0,Q$59/TEL_fec!Q$59)</f>
        <v>0.46461863595672409</v>
      </c>
      <c r="R91" s="339">
        <f>IF(R$59=0,0,R$59/TEL_fec!R$59)</f>
        <v>0.46461863595672387</v>
      </c>
      <c r="S91" s="339">
        <f>IF(S$59=0,0,S$59/TEL_fec!S$59)</f>
        <v>0.46461863595672387</v>
      </c>
      <c r="T91" s="339">
        <f>IF(T$59=0,0,T$59/TEL_fec!T$59)</f>
        <v>0.46461863595672392</v>
      </c>
      <c r="U91" s="339">
        <f>IF(U$59=0,0,U$59/TEL_fec!U$59)</f>
        <v>0.46461863595672387</v>
      </c>
      <c r="V91" s="339">
        <f>IF(V$59=0,0,V$59/TEL_fec!V$59)</f>
        <v>0.46461863595672387</v>
      </c>
      <c r="W91" s="339">
        <f>IF(W$59=0,0,W$59/TEL_fec!W$59)</f>
        <v>0.46461863595672381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NL: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361.52244395810789</v>
      </c>
      <c r="C5" s="225">
        <v>288.93679271863863</v>
      </c>
      <c r="D5" s="225">
        <v>277.76822327888038</v>
      </c>
      <c r="E5" s="225">
        <v>276.33305951770211</v>
      </c>
      <c r="F5" s="225">
        <v>241.29090215807679</v>
      </c>
      <c r="G5" s="225">
        <v>203.88261275833</v>
      </c>
      <c r="H5" s="225">
        <v>178.98874343868681</v>
      </c>
      <c r="I5" s="225">
        <v>185.09573411854251</v>
      </c>
      <c r="J5" s="225">
        <v>181.2080041184521</v>
      </c>
      <c r="K5" s="225">
        <v>171.56441411843701</v>
      </c>
      <c r="L5" s="225">
        <v>187.7455407584826</v>
      </c>
      <c r="M5" s="225">
        <v>162.14711075885111</v>
      </c>
      <c r="N5" s="225">
        <v>169.99922411865131</v>
      </c>
      <c r="O5" s="225">
        <v>166.46492411886081</v>
      </c>
      <c r="P5" s="225">
        <v>127.73929607855899</v>
      </c>
      <c r="Q5" s="225">
        <v>142.32807791809671</v>
      </c>
      <c r="R5" s="225">
        <v>139.27658831807511</v>
      </c>
      <c r="S5" s="225">
        <v>137.5395663583395</v>
      </c>
      <c r="T5" s="225">
        <v>129.09235535867711</v>
      </c>
      <c r="U5" s="225">
        <v>150.6941099989358</v>
      </c>
      <c r="V5" s="225">
        <v>123.9964988384378</v>
      </c>
      <c r="W5" s="225">
        <v>130.78897739839539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54.829611499547632</v>
      </c>
      <c r="C10" s="262">
        <v>48.229548000943147</v>
      </c>
      <c r="D10" s="262">
        <v>43.677872703442759</v>
      </c>
      <c r="E10" s="262">
        <v>41.350448597736239</v>
      </c>
      <c r="F10" s="262">
        <v>36.27005882495213</v>
      </c>
      <c r="G10" s="262">
        <v>30.437739216080359</v>
      </c>
      <c r="H10" s="262">
        <v>27.046593742691549</v>
      </c>
      <c r="I10" s="262">
        <v>27.960134357542731</v>
      </c>
      <c r="J10" s="262">
        <v>27.66426065075704</v>
      </c>
      <c r="K10" s="262">
        <v>26.46593414729929</v>
      </c>
      <c r="L10" s="262">
        <v>28.49693529656275</v>
      </c>
      <c r="M10" s="262">
        <v>24.16070542666672</v>
      </c>
      <c r="N10" s="262">
        <v>25.272699413074729</v>
      </c>
      <c r="O10" s="262">
        <v>24.26781815602541</v>
      </c>
      <c r="P10" s="262">
        <v>18.968614177043861</v>
      </c>
      <c r="Q10" s="262">
        <v>21.61602288420778</v>
      </c>
      <c r="R10" s="262">
        <v>21.216251774671878</v>
      </c>
      <c r="S10" s="262">
        <v>20.490122747146192</v>
      </c>
      <c r="T10" s="262">
        <v>19.513542092215172</v>
      </c>
      <c r="U10" s="262">
        <v>23.594086849085141</v>
      </c>
      <c r="V10" s="262">
        <v>17.67794154608136</v>
      </c>
      <c r="W10" s="262">
        <v>17.702956329030009</v>
      </c>
      <c r="DA10" s="68" t="s">
        <v>2820</v>
      </c>
    </row>
    <row r="11" spans="1:105" ht="12" customHeight="1" x14ac:dyDescent="0.25">
      <c r="A11" s="37" t="s">
        <v>160</v>
      </c>
      <c r="B11" s="228">
        <v>0.99366909434030193</v>
      </c>
      <c r="C11" s="228">
        <v>0.54435102443634864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8.7782902293425495E-3</v>
      </c>
      <c r="R11" s="228">
        <v>4.9160852548578383E-4</v>
      </c>
      <c r="S11" s="228">
        <v>4.8063754119981219E-4</v>
      </c>
      <c r="T11" s="228">
        <v>1.0734965254472619E-2</v>
      </c>
      <c r="U11" s="228">
        <v>1.003249357448465E-3</v>
      </c>
      <c r="V11" s="228">
        <v>3.0248463005419609E-2</v>
      </c>
      <c r="W11" s="228">
        <v>4.360164720343186E-4</v>
      </c>
      <c r="DA11" s="69" t="s">
        <v>2821</v>
      </c>
    </row>
    <row r="12" spans="1:105" ht="12" customHeight="1" x14ac:dyDescent="0.25">
      <c r="A12" s="37" t="s">
        <v>162</v>
      </c>
      <c r="B12" s="228">
        <v>53.835942405207327</v>
      </c>
      <c r="C12" s="228">
        <v>47.685196976506809</v>
      </c>
      <c r="D12" s="228">
        <v>43.677872703442759</v>
      </c>
      <c r="E12" s="228">
        <v>41.350448597736239</v>
      </c>
      <c r="F12" s="228">
        <v>36.27005882495213</v>
      </c>
      <c r="G12" s="228">
        <v>30.437739216080359</v>
      </c>
      <c r="H12" s="228">
        <v>27.046593742691549</v>
      </c>
      <c r="I12" s="228">
        <v>27.960134357542731</v>
      </c>
      <c r="J12" s="228">
        <v>27.66426065075704</v>
      </c>
      <c r="K12" s="228">
        <v>26.46593414729929</v>
      </c>
      <c r="L12" s="228">
        <v>28.49693529656275</v>
      </c>
      <c r="M12" s="228">
        <v>24.16070542666672</v>
      </c>
      <c r="N12" s="228">
        <v>25.272699413074729</v>
      </c>
      <c r="O12" s="228">
        <v>24.26781815602541</v>
      </c>
      <c r="P12" s="228">
        <v>18.968614177043861</v>
      </c>
      <c r="Q12" s="228">
        <v>21.607244593978429</v>
      </c>
      <c r="R12" s="228">
        <v>21.215760166146389</v>
      </c>
      <c r="S12" s="228">
        <v>20.48964210960499</v>
      </c>
      <c r="T12" s="228">
        <v>19.5028071269607</v>
      </c>
      <c r="U12" s="228">
        <v>23.593083599727699</v>
      </c>
      <c r="V12" s="228">
        <v>17.647693083075939</v>
      </c>
      <c r="W12" s="228">
        <v>17.702520312557979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25.215753164614821</v>
      </c>
      <c r="C16" s="263">
        <v>19.329493919871709</v>
      </c>
      <c r="D16" s="263">
        <v>18.935460787164011</v>
      </c>
      <c r="E16" s="263">
        <v>19.239375231161091</v>
      </c>
      <c r="F16" s="263">
        <v>16.771136143427452</v>
      </c>
      <c r="G16" s="263">
        <v>14.17537932287774</v>
      </c>
      <c r="H16" s="263">
        <v>12.36799040514596</v>
      </c>
      <c r="I16" s="263">
        <v>12.83726075586976</v>
      </c>
      <c r="J16" s="263">
        <v>12.543311295407101</v>
      </c>
      <c r="K16" s="263">
        <v>11.8492552932224</v>
      </c>
      <c r="L16" s="263">
        <v>12.99572843203819</v>
      </c>
      <c r="M16" s="263">
        <v>11.26434745034774</v>
      </c>
      <c r="N16" s="263">
        <v>11.86379965393823</v>
      </c>
      <c r="O16" s="263">
        <v>11.66070942722305</v>
      </c>
      <c r="P16" s="263">
        <v>8.8380276303473089</v>
      </c>
      <c r="Q16" s="263">
        <v>9.8017434001794062</v>
      </c>
      <c r="R16" s="263">
        <v>9.5858275607597516</v>
      </c>
      <c r="S16" s="263">
        <v>9.5162342673871549</v>
      </c>
      <c r="T16" s="263">
        <v>8.8431569948791466</v>
      </c>
      <c r="U16" s="263">
        <v>10.274281199853171</v>
      </c>
      <c r="V16" s="263">
        <v>8.5674964691075974</v>
      </c>
      <c r="W16" s="263">
        <v>9.2161210740501414</v>
      </c>
      <c r="DA16" s="70" t="s">
        <v>2826</v>
      </c>
    </row>
    <row r="17" spans="1:105" ht="12" customHeight="1" x14ac:dyDescent="0.25">
      <c r="A17" s="46" t="s">
        <v>30</v>
      </c>
      <c r="B17" s="231">
        <v>0.2360697239617647</v>
      </c>
      <c r="C17" s="231">
        <v>0.23075237294277251</v>
      </c>
      <c r="D17" s="231">
        <v>0.46489844835769051</v>
      </c>
      <c r="E17" s="231">
        <v>0.23582090786145951</v>
      </c>
      <c r="F17" s="231">
        <v>0</v>
      </c>
      <c r="G17" s="231">
        <v>0.47079331102383759</v>
      </c>
      <c r="H17" s="231">
        <v>0.23444876004049001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0.23272282163590161</v>
      </c>
      <c r="M19" s="231">
        <v>0.23280039945025749</v>
      </c>
      <c r="N19" s="231">
        <v>0</v>
      </c>
      <c r="O19" s="231">
        <v>0</v>
      </c>
      <c r="P19" s="231">
        <v>0</v>
      </c>
      <c r="Q19" s="231">
        <v>3.5876011211979197E-2</v>
      </c>
      <c r="R19" s="231">
        <v>9.1464289187851822E-2</v>
      </c>
      <c r="S19" s="231">
        <v>8.7170518617188802E-2</v>
      </c>
      <c r="T19" s="231">
        <v>4.5571632788717377E-2</v>
      </c>
      <c r="U19" s="231">
        <v>1.037495271533812E-2</v>
      </c>
      <c r="V19" s="231">
        <v>5.4696219849225118E-2</v>
      </c>
      <c r="W19" s="231">
        <v>6.6701464586131645E-2</v>
      </c>
      <c r="DA19" s="73" t="s">
        <v>2829</v>
      </c>
    </row>
    <row r="20" spans="1:105" ht="12" customHeight="1" x14ac:dyDescent="0.25">
      <c r="A20" s="46" t="s">
        <v>160</v>
      </c>
      <c r="B20" s="231">
        <v>0.44207358426237409</v>
      </c>
      <c r="C20" s="231">
        <v>0.21225122150597919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3.965929289622405E-3</v>
      </c>
      <c r="R20" s="231">
        <v>2.1999691453209239E-4</v>
      </c>
      <c r="S20" s="231">
        <v>2.2117788516695349E-4</v>
      </c>
      <c r="T20" s="231">
        <v>4.8383513754501903E-3</v>
      </c>
      <c r="U20" s="231">
        <v>4.364338155240616E-4</v>
      </c>
      <c r="V20" s="231">
        <v>1.456612596783351E-2</v>
      </c>
      <c r="W20" s="231">
        <v>2.253464102342218E-4</v>
      </c>
      <c r="DA20" s="73" t="s">
        <v>2830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0.58652980693695855</v>
      </c>
      <c r="C22" s="231">
        <v>0.29326490346862533</v>
      </c>
      <c r="D22" s="231">
        <v>0.29326490346882378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2.6455570977636589E-3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23.951080049453719</v>
      </c>
      <c r="C23" s="231">
        <v>18.59322542195433</v>
      </c>
      <c r="D23" s="231">
        <v>18.17729743533749</v>
      </c>
      <c r="E23" s="231">
        <v>19.003554323299628</v>
      </c>
      <c r="F23" s="231">
        <v>16.771136143427452</v>
      </c>
      <c r="G23" s="231">
        <v>13.7045860118539</v>
      </c>
      <c r="H23" s="231">
        <v>12.133541645105471</v>
      </c>
      <c r="I23" s="231">
        <v>12.83726075586976</v>
      </c>
      <c r="J23" s="231">
        <v>12.543311295407101</v>
      </c>
      <c r="K23" s="231">
        <v>11.8492552932224</v>
      </c>
      <c r="L23" s="231">
        <v>12.76300561040229</v>
      </c>
      <c r="M23" s="231">
        <v>11.03154705089748</v>
      </c>
      <c r="N23" s="231">
        <v>11.86379965393823</v>
      </c>
      <c r="O23" s="231">
        <v>11.66070942722305</v>
      </c>
      <c r="P23" s="231">
        <v>8.8380276303473089</v>
      </c>
      <c r="Q23" s="231">
        <v>9.7619014596778051</v>
      </c>
      <c r="R23" s="231">
        <v>9.4941432746573682</v>
      </c>
      <c r="S23" s="231">
        <v>9.4288425708847985</v>
      </c>
      <c r="T23" s="231">
        <v>8.7901014536172166</v>
      </c>
      <c r="U23" s="231">
        <v>10.263469813322301</v>
      </c>
      <c r="V23" s="231">
        <v>8.4982341232905387</v>
      </c>
      <c r="W23" s="231">
        <v>9.1491942630537757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214.33390189922599</v>
      </c>
      <c r="C27" s="263">
        <v>164.30069831890961</v>
      </c>
      <c r="D27" s="263">
        <v>160.95141669089409</v>
      </c>
      <c r="E27" s="263">
        <v>163.5346894648693</v>
      </c>
      <c r="F27" s="263">
        <v>142.5546572191333</v>
      </c>
      <c r="G27" s="263">
        <v>120.49072424446069</v>
      </c>
      <c r="H27" s="263">
        <v>105.1279184437407</v>
      </c>
      <c r="I27" s="263">
        <v>109.116716424893</v>
      </c>
      <c r="J27" s="263">
        <v>106.6181460109604</v>
      </c>
      <c r="K27" s="263">
        <v>100.7186699923904</v>
      </c>
      <c r="L27" s="263">
        <v>110.4636916723247</v>
      </c>
      <c r="M27" s="263">
        <v>95.746953327955794</v>
      </c>
      <c r="N27" s="263">
        <v>100.842297058475</v>
      </c>
      <c r="O27" s="263">
        <v>99.116030131395831</v>
      </c>
      <c r="P27" s="263">
        <v>75.123234857952141</v>
      </c>
      <c r="Q27" s="263">
        <v>83.314818901524959</v>
      </c>
      <c r="R27" s="263">
        <v>81.47953426645789</v>
      </c>
      <c r="S27" s="263">
        <v>80.887991272790813</v>
      </c>
      <c r="T27" s="263">
        <v>75.166834456472742</v>
      </c>
      <c r="U27" s="263">
        <v>87.33139019875189</v>
      </c>
      <c r="V27" s="263">
        <v>72.823719987414577</v>
      </c>
      <c r="W27" s="263">
        <v>78.337029129426227</v>
      </c>
      <c r="DA27" s="70" t="s">
        <v>2837</v>
      </c>
    </row>
    <row r="28" spans="1:105" ht="12" customHeight="1" x14ac:dyDescent="0.25">
      <c r="A28" s="46" t="s">
        <v>30</v>
      </c>
      <c r="B28" s="231">
        <v>2.0065926536749998</v>
      </c>
      <c r="C28" s="231">
        <v>1.961395170013567</v>
      </c>
      <c r="D28" s="231">
        <v>3.9516368110403701</v>
      </c>
      <c r="E28" s="231">
        <v>2.0044777168224059</v>
      </c>
      <c r="F28" s="231">
        <v>0</v>
      </c>
      <c r="G28" s="231">
        <v>4.0017431437026181</v>
      </c>
      <c r="H28" s="231">
        <v>1.9928144603441651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</v>
      </c>
      <c r="H30" s="231">
        <v>0</v>
      </c>
      <c r="I30" s="231">
        <v>0</v>
      </c>
      <c r="J30" s="231">
        <v>0</v>
      </c>
      <c r="K30" s="231">
        <v>0</v>
      </c>
      <c r="L30" s="231">
        <v>1.978143983905164</v>
      </c>
      <c r="M30" s="231">
        <v>1.9788033953271891</v>
      </c>
      <c r="N30" s="231">
        <v>0</v>
      </c>
      <c r="O30" s="231">
        <v>0</v>
      </c>
      <c r="P30" s="231">
        <v>0</v>
      </c>
      <c r="Q30" s="231">
        <v>0.30494609530182321</v>
      </c>
      <c r="R30" s="231">
        <v>0.77744645809674062</v>
      </c>
      <c r="S30" s="231">
        <v>0.740949408246105</v>
      </c>
      <c r="T30" s="231">
        <v>0.38735887870409791</v>
      </c>
      <c r="U30" s="231">
        <v>8.8187098080374018E-2</v>
      </c>
      <c r="V30" s="231">
        <v>0.46491786871841351</v>
      </c>
      <c r="W30" s="231">
        <v>0.56696244898211889</v>
      </c>
      <c r="DA30" s="73" t="s">
        <v>2840</v>
      </c>
    </row>
    <row r="31" spans="1:105" ht="12" customHeight="1" x14ac:dyDescent="0.25">
      <c r="A31" s="46" t="s">
        <v>160</v>
      </c>
      <c r="B31" s="231">
        <v>3.7576254662301811</v>
      </c>
      <c r="C31" s="231">
        <v>1.8041353828008231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3.3710398961790448E-2</v>
      </c>
      <c r="R31" s="231">
        <v>1.869973773522786E-3</v>
      </c>
      <c r="S31" s="231">
        <v>1.880012023919104E-3</v>
      </c>
      <c r="T31" s="231">
        <v>4.1125986691326631E-2</v>
      </c>
      <c r="U31" s="231">
        <v>3.7096874319545239E-3</v>
      </c>
      <c r="V31" s="231">
        <v>0.1238120707265849</v>
      </c>
      <c r="W31" s="231">
        <v>1.915444486990885E-3</v>
      </c>
      <c r="DA31" s="73" t="s">
        <v>2841</v>
      </c>
    </row>
    <row r="32" span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
      <c r="E32" s="231">
        <v>0</v>
      </c>
      <c r="F32" s="231">
        <v>0</v>
      </c>
      <c r="G32" s="231">
        <v>0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4.9855033589641486</v>
      </c>
      <c r="C33" s="231">
        <v>2.492751679483316</v>
      </c>
      <c r="D33" s="231">
        <v>2.4927516794850031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2.24872353309911E-2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203.58418042035669</v>
      </c>
      <c r="C34" s="231">
        <v>158.04241608661181</v>
      </c>
      <c r="D34" s="231">
        <v>154.50702820036869</v>
      </c>
      <c r="E34" s="231">
        <v>161.5302117480469</v>
      </c>
      <c r="F34" s="231">
        <v>142.5546572191333</v>
      </c>
      <c r="G34" s="231">
        <v>116.4889811007581</v>
      </c>
      <c r="H34" s="231">
        <v>103.1351039833965</v>
      </c>
      <c r="I34" s="231">
        <v>109.116716424893</v>
      </c>
      <c r="J34" s="231">
        <v>106.6181460109604</v>
      </c>
      <c r="K34" s="231">
        <v>100.7186699923904</v>
      </c>
      <c r="L34" s="231">
        <v>108.4855476884195</v>
      </c>
      <c r="M34" s="231">
        <v>93.768149932628603</v>
      </c>
      <c r="N34" s="231">
        <v>100.842297058475</v>
      </c>
      <c r="O34" s="231">
        <v>99.116030131395831</v>
      </c>
      <c r="P34" s="231">
        <v>75.123234857952141</v>
      </c>
      <c r="Q34" s="231">
        <v>82.976162407261342</v>
      </c>
      <c r="R34" s="231">
        <v>80.700217834587633</v>
      </c>
      <c r="S34" s="231">
        <v>80.145161852520786</v>
      </c>
      <c r="T34" s="231">
        <v>74.715862355746339</v>
      </c>
      <c r="U34" s="231">
        <v>87.239493413239558</v>
      </c>
      <c r="V34" s="231">
        <v>72.234990047969575</v>
      </c>
      <c r="W34" s="231">
        <v>77.76815123595712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67.143177394719544</v>
      </c>
      <c r="C39" s="263">
        <f t="shared" si="0"/>
        <v>57.077052478914126</v>
      </c>
      <c r="D39" s="263">
        <f t="shared" si="0"/>
        <v>54.2034730973796</v>
      </c>
      <c r="E39" s="263">
        <f t="shared" si="0"/>
        <v>52.208546223935414</v>
      </c>
      <c r="F39" s="263">
        <f t="shared" si="0"/>
        <v>45.6950499705639</v>
      </c>
      <c r="G39" s="263">
        <f t="shared" si="0"/>
        <v>38.778769974911121</v>
      </c>
      <c r="H39" s="263">
        <f t="shared" si="0"/>
        <v>34.446240847108669</v>
      </c>
      <c r="I39" s="263">
        <f t="shared" si="0"/>
        <v>35.181622580236997</v>
      </c>
      <c r="J39" s="263">
        <f t="shared" si="0"/>
        <v>34.382286161327542</v>
      </c>
      <c r="K39" s="263">
        <f t="shared" si="0"/>
        <v>32.530554685524919</v>
      </c>
      <c r="L39" s="263">
        <f t="shared" si="0"/>
        <v>35.789185357556917</v>
      </c>
      <c r="M39" s="263">
        <f t="shared" si="0"/>
        <v>30.97510455388079</v>
      </c>
      <c r="N39" s="263">
        <f t="shared" si="0"/>
        <v>32.020427993163324</v>
      </c>
      <c r="O39" s="263">
        <f t="shared" si="0"/>
        <v>31.420366404216487</v>
      </c>
      <c r="P39" s="263">
        <f t="shared" si="0"/>
        <v>24.809419413215664</v>
      </c>
      <c r="Q39" s="263">
        <f t="shared" si="0"/>
        <v>27.59549273218451</v>
      </c>
      <c r="R39" s="263">
        <f t="shared" si="0"/>
        <v>26.994974716185549</v>
      </c>
      <c r="S39" s="263">
        <f t="shared" si="0"/>
        <v>26.645218071015378</v>
      </c>
      <c r="T39" s="263">
        <f t="shared" si="0"/>
        <v>25.56882181511002</v>
      </c>
      <c r="U39" s="263">
        <f t="shared" si="0"/>
        <v>29.494351751245603</v>
      </c>
      <c r="V39" s="263">
        <f t="shared" si="0"/>
        <v>24.927340835834329</v>
      </c>
      <c r="W39" s="263">
        <f t="shared" si="0"/>
        <v>25.532870865889031</v>
      </c>
      <c r="DA39" s="70"/>
    </row>
    <row r="40" spans="1:105" ht="12" customHeight="1" x14ac:dyDescent="0.25">
      <c r="A40" s="60" t="s">
        <v>2736</v>
      </c>
      <c r="B40" s="331">
        <v>40.246374019130407</v>
      </c>
      <c r="C40" s="331">
        <v>36.458925631050967</v>
      </c>
      <c r="D40" s="331">
        <v>34.005648257737988</v>
      </c>
      <c r="E40" s="331">
        <v>31.686545977363579</v>
      </c>
      <c r="F40" s="331">
        <v>27.80583808424128</v>
      </c>
      <c r="G40" s="331">
        <v>23.65836536384154</v>
      </c>
      <c r="H40" s="331">
        <v>21.253717748286299</v>
      </c>
      <c r="I40" s="331">
        <v>21.488544440642588</v>
      </c>
      <c r="J40" s="331">
        <v>21.0027541128933</v>
      </c>
      <c r="K40" s="331">
        <v>19.891349039421019</v>
      </c>
      <c r="L40" s="331">
        <v>21.927075030049512</v>
      </c>
      <c r="M40" s="331">
        <v>18.959800606843199</v>
      </c>
      <c r="N40" s="331">
        <v>19.365708362295869</v>
      </c>
      <c r="O40" s="331">
        <v>18.98227634851191</v>
      </c>
      <c r="P40" s="331">
        <v>15.382189940845199</v>
      </c>
      <c r="Q40" s="331">
        <v>17.140299771993138</v>
      </c>
      <c r="R40" s="331">
        <v>16.770091984708479</v>
      </c>
      <c r="S40" s="331">
        <v>16.494568185802411</v>
      </c>
      <c r="T40" s="331">
        <v>16.136121020572261</v>
      </c>
      <c r="U40" s="331">
        <v>18.535118471402221</v>
      </c>
      <c r="V40" s="331">
        <v>15.78867793545289</v>
      </c>
      <c r="W40" s="331">
        <v>15.702341720235539</v>
      </c>
      <c r="DA40" s="72" t="s">
        <v>2849</v>
      </c>
    </row>
    <row r="41" spans="1:105" ht="12" customHeight="1" x14ac:dyDescent="0.25">
      <c r="A41" s="59" t="s">
        <v>30</v>
      </c>
      <c r="B41" s="232">
        <v>0.38575923678877411</v>
      </c>
      <c r="C41" s="232">
        <v>0.44194591255756632</v>
      </c>
      <c r="D41" s="232">
        <v>0.8480317023300239</v>
      </c>
      <c r="E41" s="232">
        <v>0.38838839357284072</v>
      </c>
      <c r="F41" s="232">
        <v>0</v>
      </c>
      <c r="G41" s="232">
        <v>0.78574265346667782</v>
      </c>
      <c r="H41" s="232">
        <v>0.40288742221719642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</v>
      </c>
      <c r="H42" s="297">
        <v>0</v>
      </c>
      <c r="I42" s="297">
        <v>0</v>
      </c>
      <c r="J42" s="297">
        <v>0</v>
      </c>
      <c r="K42" s="297">
        <v>0</v>
      </c>
      <c r="L42" s="297">
        <v>0.3926621580237899</v>
      </c>
      <c r="M42" s="297">
        <v>0.39184241912158618</v>
      </c>
      <c r="N42" s="297">
        <v>0</v>
      </c>
      <c r="O42" s="297">
        <v>0</v>
      </c>
      <c r="P42" s="297">
        <v>0</v>
      </c>
      <c r="Q42" s="297">
        <v>6.2736348187349522E-2</v>
      </c>
      <c r="R42" s="297">
        <v>0.16001378423238419</v>
      </c>
      <c r="S42" s="297">
        <v>0.15109338659836949</v>
      </c>
      <c r="T42" s="297">
        <v>8.3179506859884414E-2</v>
      </c>
      <c r="U42" s="297">
        <v>1.8716732973664031E-2</v>
      </c>
      <c r="V42" s="297">
        <v>0.1007973569175095</v>
      </c>
      <c r="W42" s="297">
        <v>0.1136453375293331</v>
      </c>
      <c r="DA42" s="122" t="s">
        <v>2851</v>
      </c>
    </row>
    <row r="43" spans="1:105" ht="12" customHeight="1" x14ac:dyDescent="0.25">
      <c r="A43" s="59" t="s">
        <v>160</v>
      </c>
      <c r="B43" s="297">
        <v>0.72238813858719142</v>
      </c>
      <c r="C43" s="297">
        <v>0.40651178830209372</v>
      </c>
      <c r="D43" s="297">
        <v>0</v>
      </c>
      <c r="E43" s="297">
        <v>0</v>
      </c>
      <c r="F43" s="297">
        <v>0</v>
      </c>
      <c r="G43" s="297">
        <v>0</v>
      </c>
      <c r="H43" s="297">
        <v>0</v>
      </c>
      <c r="I43" s="297">
        <v>0</v>
      </c>
      <c r="J43" s="297">
        <v>0</v>
      </c>
      <c r="K43" s="297">
        <v>0</v>
      </c>
      <c r="L43" s="297">
        <v>0</v>
      </c>
      <c r="M43" s="297">
        <v>0</v>
      </c>
      <c r="N43" s="297">
        <v>0</v>
      </c>
      <c r="O43" s="297">
        <v>0</v>
      </c>
      <c r="P43" s="297">
        <v>0</v>
      </c>
      <c r="Q43" s="297">
        <v>6.9352169428768774E-3</v>
      </c>
      <c r="R43" s="297">
        <v>3.8487741091420468E-4</v>
      </c>
      <c r="S43" s="297">
        <v>3.8336947216407422E-4</v>
      </c>
      <c r="T43" s="297">
        <v>8.8311885442127289E-3</v>
      </c>
      <c r="U43" s="297">
        <v>7.8733999180207294E-4</v>
      </c>
      <c r="V43" s="297">
        <v>2.6843299265148751E-2</v>
      </c>
      <c r="W43" s="297">
        <v>3.839431264514747E-4</v>
      </c>
      <c r="DA43" s="122" t="s">
        <v>2852</v>
      </c>
    </row>
    <row r="44" spans="1:105" ht="12" customHeight="1" x14ac:dyDescent="0.25">
      <c r="A44" s="59" t="s">
        <v>70</v>
      </c>
      <c r="B44" s="297">
        <v>0</v>
      </c>
      <c r="C44" s="297">
        <v>0</v>
      </c>
      <c r="D44" s="297">
        <v>0</v>
      </c>
      <c r="E44" s="297">
        <v>0</v>
      </c>
      <c r="F44" s="297">
        <v>0</v>
      </c>
      <c r="G44" s="297">
        <v>0</v>
      </c>
      <c r="H44" s="297">
        <v>0</v>
      </c>
      <c r="I44" s="297">
        <v>0</v>
      </c>
      <c r="J44" s="297">
        <v>0</v>
      </c>
      <c r="K44" s="297">
        <v>0</v>
      </c>
      <c r="L44" s="297">
        <v>0</v>
      </c>
      <c r="M44" s="297">
        <v>0</v>
      </c>
      <c r="N44" s="297">
        <v>0</v>
      </c>
      <c r="O44" s="297">
        <v>0</v>
      </c>
      <c r="P44" s="297">
        <v>0</v>
      </c>
      <c r="Q44" s="297">
        <v>0</v>
      </c>
      <c r="R44" s="297">
        <v>0</v>
      </c>
      <c r="S44" s="297">
        <v>0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39.138226643754443</v>
      </c>
      <c r="C45" s="297">
        <v>35.610467930191312</v>
      </c>
      <c r="D45" s="297">
        <v>33.157616555407962</v>
      </c>
      <c r="E45" s="297">
        <v>31.29815758379074</v>
      </c>
      <c r="F45" s="297">
        <v>27.80583808424128</v>
      </c>
      <c r="G45" s="297">
        <v>22.872622710374859</v>
      </c>
      <c r="H45" s="297">
        <v>20.850830326069101</v>
      </c>
      <c r="I45" s="297">
        <v>21.488544440642588</v>
      </c>
      <c r="J45" s="297">
        <v>21.0027541128933</v>
      </c>
      <c r="K45" s="297">
        <v>19.891349039421019</v>
      </c>
      <c r="L45" s="297">
        <v>21.534412872025719</v>
      </c>
      <c r="M45" s="297">
        <v>18.567958187721612</v>
      </c>
      <c r="N45" s="297">
        <v>19.365708362295869</v>
      </c>
      <c r="O45" s="297">
        <v>18.98227634851191</v>
      </c>
      <c r="P45" s="297">
        <v>15.382189940845199</v>
      </c>
      <c r="Q45" s="297">
        <v>17.070628206862921</v>
      </c>
      <c r="R45" s="297">
        <v>16.60969332306518</v>
      </c>
      <c r="S45" s="297">
        <v>16.343091429731871</v>
      </c>
      <c r="T45" s="297">
        <v>16.04411032516817</v>
      </c>
      <c r="U45" s="297">
        <v>18.51561439843676</v>
      </c>
      <c r="V45" s="297">
        <v>15.66103727927023</v>
      </c>
      <c r="W45" s="297">
        <v>15.588312439579759</v>
      </c>
      <c r="DA45" s="122" t="s">
        <v>2854</v>
      </c>
    </row>
    <row r="46" spans="1:105" ht="12" customHeight="1" x14ac:dyDescent="0.25">
      <c r="A46" s="60" t="s">
        <v>2743</v>
      </c>
      <c r="B46" s="331">
        <v>26.89680337558914</v>
      </c>
      <c r="C46" s="331">
        <v>20.618126847863159</v>
      </c>
      <c r="D46" s="331">
        <v>20.197824839641608</v>
      </c>
      <c r="E46" s="331">
        <v>20.522000246571839</v>
      </c>
      <c r="F46" s="331">
        <v>17.88921188632262</v>
      </c>
      <c r="G46" s="331">
        <v>15.12040461106958</v>
      </c>
      <c r="H46" s="331">
        <v>13.19252309882237</v>
      </c>
      <c r="I46" s="331">
        <v>13.693078139594411</v>
      </c>
      <c r="J46" s="331">
        <v>13.379532048434241</v>
      </c>
      <c r="K46" s="331">
        <v>12.6392056461039</v>
      </c>
      <c r="L46" s="331">
        <v>13.862110327507409</v>
      </c>
      <c r="M46" s="331">
        <v>12.015303947037591</v>
      </c>
      <c r="N46" s="331">
        <v>12.654719630867451</v>
      </c>
      <c r="O46" s="331">
        <v>12.438090055704579</v>
      </c>
      <c r="P46" s="331">
        <v>9.427229472370465</v>
      </c>
      <c r="Q46" s="331">
        <v>10.45519296019137</v>
      </c>
      <c r="R46" s="331">
        <v>10.22488273147707</v>
      </c>
      <c r="S46" s="331">
        <v>10.150649885212969</v>
      </c>
      <c r="T46" s="331">
        <v>9.432700794537757</v>
      </c>
      <c r="U46" s="331">
        <v>10.95923327984338</v>
      </c>
      <c r="V46" s="331">
        <v>9.1386629003814388</v>
      </c>
      <c r="W46" s="331">
        <v>9.8305291456534896</v>
      </c>
      <c r="DA46" s="72" t="s">
        <v>2855</v>
      </c>
    </row>
    <row r="47" spans="1:105" ht="12" customHeight="1" x14ac:dyDescent="0.25">
      <c r="A47" s="64" t="s">
        <v>30</v>
      </c>
      <c r="B47" s="231">
        <v>0.25180770555921572</v>
      </c>
      <c r="C47" s="231">
        <v>0.24613586447229069</v>
      </c>
      <c r="D47" s="231">
        <v>0.49589167824820318</v>
      </c>
      <c r="E47" s="231">
        <v>0.25154230171889019</v>
      </c>
      <c r="F47" s="231">
        <v>0</v>
      </c>
      <c r="G47" s="231">
        <v>0.50217953175876007</v>
      </c>
      <c r="H47" s="231">
        <v>0.25007867737652278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0.24823767641162839</v>
      </c>
      <c r="M49" s="231">
        <v>0.24832042608027469</v>
      </c>
      <c r="N49" s="231">
        <v>0</v>
      </c>
      <c r="O49" s="231">
        <v>0</v>
      </c>
      <c r="P49" s="231">
        <v>0</v>
      </c>
      <c r="Q49" s="231">
        <v>3.8267745292777808E-2</v>
      </c>
      <c r="R49" s="231">
        <v>9.7561908467041963E-2</v>
      </c>
      <c r="S49" s="231">
        <v>9.2981886525001445E-2</v>
      </c>
      <c r="T49" s="231">
        <v>4.8609741641298561E-2</v>
      </c>
      <c r="U49" s="231">
        <v>1.1066616229693991E-2</v>
      </c>
      <c r="V49" s="231">
        <v>5.8342634505840131E-2</v>
      </c>
      <c r="W49" s="231">
        <v>7.1148228891873791E-2</v>
      </c>
      <c r="DA49" s="73" t="s">
        <v>2858</v>
      </c>
    </row>
    <row r="50" spans="1:105" ht="12" customHeight="1" x14ac:dyDescent="0.25">
      <c r="A50" s="64" t="s">
        <v>160</v>
      </c>
      <c r="B50" s="231">
        <v>0.4715451565465324</v>
      </c>
      <c r="C50" s="231">
        <v>0.2264013029397112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4.2303245755972328E-3</v>
      </c>
      <c r="R50" s="231">
        <v>2.346633755008986E-4</v>
      </c>
      <c r="S50" s="231">
        <v>2.359230775114171E-4</v>
      </c>
      <c r="T50" s="231">
        <v>5.160908133813538E-3</v>
      </c>
      <c r="U50" s="231">
        <v>4.6552940322566581E-4</v>
      </c>
      <c r="V50" s="231">
        <v>1.5537201032355759E-2</v>
      </c>
      <c r="W50" s="231">
        <v>2.403695042498367E-4</v>
      </c>
      <c r="DA50" s="73" t="s">
        <v>2859</v>
      </c>
    </row>
    <row r="51" spans="1:105" ht="12" customHeight="1" x14ac:dyDescent="0.25">
      <c r="A51" s="64" t="s">
        <v>70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0.62563179406608915</v>
      </c>
      <c r="C52" s="231">
        <v>0.3128158970332004</v>
      </c>
      <c r="D52" s="231">
        <v>0.31281589703341212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2.8219275709479028E-3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25.547818719417311</v>
      </c>
      <c r="C53" s="231">
        <v>19.832773783417949</v>
      </c>
      <c r="D53" s="231">
        <v>19.389117264359999</v>
      </c>
      <c r="E53" s="231">
        <v>20.27045794485295</v>
      </c>
      <c r="F53" s="231">
        <v>17.88921188632262</v>
      </c>
      <c r="G53" s="231">
        <v>14.618225079310831</v>
      </c>
      <c r="H53" s="231">
        <v>12.94244442144584</v>
      </c>
      <c r="I53" s="231">
        <v>13.693078139594411</v>
      </c>
      <c r="J53" s="231">
        <v>13.379532048434241</v>
      </c>
      <c r="K53" s="231">
        <v>12.6392056461039</v>
      </c>
      <c r="L53" s="231">
        <v>13.613872651095781</v>
      </c>
      <c r="M53" s="231">
        <v>11.76698352095732</v>
      </c>
      <c r="N53" s="231">
        <v>12.654719630867451</v>
      </c>
      <c r="O53" s="231">
        <v>12.438090055704579</v>
      </c>
      <c r="P53" s="231">
        <v>9.427229472370465</v>
      </c>
      <c r="Q53" s="231">
        <v>10.412694890322991</v>
      </c>
      <c r="R53" s="231">
        <v>10.12708615963453</v>
      </c>
      <c r="S53" s="231">
        <v>10.05743207561046</v>
      </c>
      <c r="T53" s="231">
        <v>9.3761082171916978</v>
      </c>
      <c r="U53" s="231">
        <v>10.94770113421046</v>
      </c>
      <c r="V53" s="231">
        <v>9.0647830648432421</v>
      </c>
      <c r="W53" s="231">
        <v>9.7591405472573651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0.99999999999999989</v>
      </c>
      <c r="D63" s="234">
        <f t="shared" si="1"/>
        <v>1.0000000000000004</v>
      </c>
      <c r="E63" s="234">
        <f t="shared" si="1"/>
        <v>0.99999999999999978</v>
      </c>
      <c r="F63" s="234">
        <f t="shared" si="1"/>
        <v>1</v>
      </c>
      <c r="G63" s="234">
        <f t="shared" si="1"/>
        <v>0.99999999999999956</v>
      </c>
      <c r="H63" s="234">
        <f t="shared" si="1"/>
        <v>1.0000000000000002</v>
      </c>
      <c r="I63" s="234">
        <f t="shared" si="1"/>
        <v>1</v>
      </c>
      <c r="J63" s="234">
        <f t="shared" si="1"/>
        <v>1</v>
      </c>
      <c r="K63" s="234">
        <f t="shared" si="1"/>
        <v>1</v>
      </c>
      <c r="L63" s="234">
        <f t="shared" si="1"/>
        <v>0.99999999999999967</v>
      </c>
      <c r="M63" s="234">
        <f t="shared" si="1"/>
        <v>0.99999999999999944</v>
      </c>
      <c r="N63" s="234">
        <f t="shared" si="1"/>
        <v>0.99999999999999956</v>
      </c>
      <c r="O63" s="234">
        <f t="shared" si="1"/>
        <v>0.99999999999999978</v>
      </c>
      <c r="P63" s="234">
        <f t="shared" si="1"/>
        <v>0.99999999999999978</v>
      </c>
      <c r="Q63" s="234">
        <f t="shared" si="1"/>
        <v>0.99999999999999967</v>
      </c>
      <c r="R63" s="234">
        <f t="shared" si="1"/>
        <v>0.99999999999999978</v>
      </c>
      <c r="S63" s="234">
        <f t="shared" si="1"/>
        <v>1.0000000000000002</v>
      </c>
      <c r="T63" s="234">
        <f t="shared" si="1"/>
        <v>0.99999999999999978</v>
      </c>
      <c r="U63" s="234">
        <f t="shared" si="1"/>
        <v>1</v>
      </c>
      <c r="V63" s="234">
        <f t="shared" si="1"/>
        <v>1.0000000000000007</v>
      </c>
      <c r="W63" s="234">
        <f t="shared" si="1"/>
        <v>1.0000000000000002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0.15166309150615589</v>
      </c>
      <c r="C68" s="302">
        <f t="shared" si="6"/>
        <v>0.16692075642961884</v>
      </c>
      <c r="D68" s="302">
        <f t="shared" si="6"/>
        <v>0.15724575038804925</v>
      </c>
      <c r="E68" s="302">
        <f t="shared" si="6"/>
        <v>0.14963988988471824</v>
      </c>
      <c r="F68" s="302">
        <f t="shared" si="6"/>
        <v>0.15031672765345519</v>
      </c>
      <c r="G68" s="302">
        <f t="shared" si="6"/>
        <v>0.14929050988844939</v>
      </c>
      <c r="H68" s="302">
        <f t="shared" si="6"/>
        <v>0.15110779160230514</v>
      </c>
      <c r="I68" s="302">
        <f t="shared" si="6"/>
        <v>0.15105769179767251</v>
      </c>
      <c r="J68" s="302">
        <f t="shared" si="6"/>
        <v>0.15266577646687979</v>
      </c>
      <c r="K68" s="302">
        <f t="shared" si="6"/>
        <v>0.15426237593204448</v>
      </c>
      <c r="L68" s="302">
        <f t="shared" si="6"/>
        <v>0.1517848849109095</v>
      </c>
      <c r="M68" s="302">
        <f t="shared" si="6"/>
        <v>0.1490048469787357</v>
      </c>
      <c r="N68" s="302">
        <f t="shared" si="6"/>
        <v>0.14866361622589286</v>
      </c>
      <c r="O68" s="302">
        <f t="shared" si="6"/>
        <v>0.14578337319096413</v>
      </c>
      <c r="P68" s="302">
        <f t="shared" si="6"/>
        <v>0.14849474483856764</v>
      </c>
      <c r="Q68" s="302">
        <f t="shared" si="6"/>
        <v>0.15187462094897966</v>
      </c>
      <c r="R68" s="302">
        <f t="shared" si="6"/>
        <v>0.15233178835641012</v>
      </c>
      <c r="S68" s="302">
        <f t="shared" si="6"/>
        <v>0.14897620582692644</v>
      </c>
      <c r="T68" s="302">
        <f t="shared" si="6"/>
        <v>0.15115954804603032</v>
      </c>
      <c r="U68" s="302">
        <f t="shared" si="6"/>
        <v>0.15656940307256709</v>
      </c>
      <c r="V68" s="302">
        <f t="shared" si="6"/>
        <v>0.14256807016071454</v>
      </c>
      <c r="W68" s="302">
        <f t="shared" si="6"/>
        <v>0.13535510928497557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6.9748790389170812E-2</v>
      </c>
      <c r="C69" s="303">
        <f t="shared" si="7"/>
        <v>6.6898693440867588E-2</v>
      </c>
      <c r="D69" s="303">
        <f t="shared" si="7"/>
        <v>6.8170003622598452E-2</v>
      </c>
      <c r="E69" s="303">
        <f t="shared" si="7"/>
        <v>6.9623863553425466E-2</v>
      </c>
      <c r="F69" s="303">
        <f t="shared" si="7"/>
        <v>6.9505878561638368E-2</v>
      </c>
      <c r="G69" s="303">
        <f t="shared" si="7"/>
        <v>6.9527161394975695E-2</v>
      </c>
      <c r="H69" s="303">
        <f t="shared" si="7"/>
        <v>6.9099263828189594E-2</v>
      </c>
      <c r="I69" s="303">
        <f t="shared" si="7"/>
        <v>6.9354708886204153E-2</v>
      </c>
      <c r="J69" s="303">
        <f t="shared" si="7"/>
        <v>6.9220514603801853E-2</v>
      </c>
      <c r="K69" s="303">
        <f t="shared" si="7"/>
        <v>6.9065926952907836E-2</v>
      </c>
      <c r="L69" s="303">
        <f t="shared" si="7"/>
        <v>6.9219904662108603E-2</v>
      </c>
      <c r="M69" s="303">
        <f t="shared" si="7"/>
        <v>6.9469923932843528E-2</v>
      </c>
      <c r="N69" s="303">
        <f t="shared" si="7"/>
        <v>6.9787375298006452E-2</v>
      </c>
      <c r="O69" s="303">
        <f t="shared" si="7"/>
        <v>7.004904780358992E-2</v>
      </c>
      <c r="P69" s="303">
        <f t="shared" si="7"/>
        <v>6.9188009497969744E-2</v>
      </c>
      <c r="Q69" s="303">
        <f t="shared" si="7"/>
        <v>6.8867250535202623E-2</v>
      </c>
      <c r="R69" s="303">
        <f t="shared" si="7"/>
        <v>6.8825835530002835E-2</v>
      </c>
      <c r="S69" s="303">
        <f t="shared" si="7"/>
        <v>6.9189066967057164E-2</v>
      </c>
      <c r="T69" s="303">
        <f t="shared" si="7"/>
        <v>6.8502561366309001E-2</v>
      </c>
      <c r="U69" s="303">
        <f t="shared" si="7"/>
        <v>6.817971319466784E-2</v>
      </c>
      <c r="V69" s="303">
        <f t="shared" si="7"/>
        <v>6.9094664360408134E-2</v>
      </c>
      <c r="W69" s="303">
        <f t="shared" si="7"/>
        <v>7.0465579419410701E-2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0.59286471830795195</v>
      </c>
      <c r="C70" s="303">
        <f t="shared" si="8"/>
        <v>0.56863889424737479</v>
      </c>
      <c r="D70" s="303">
        <f t="shared" si="8"/>
        <v>0.57944503079208687</v>
      </c>
      <c r="E70" s="303">
        <f t="shared" si="8"/>
        <v>0.59180284020411655</v>
      </c>
      <c r="F70" s="303">
        <f t="shared" si="8"/>
        <v>0.59079996777392607</v>
      </c>
      <c r="G70" s="303">
        <f t="shared" si="8"/>
        <v>0.59098087185729287</v>
      </c>
      <c r="H70" s="303">
        <f t="shared" si="8"/>
        <v>0.58734374253961175</v>
      </c>
      <c r="I70" s="303">
        <f t="shared" si="8"/>
        <v>0.58951502553273549</v>
      </c>
      <c r="J70" s="303">
        <f t="shared" si="8"/>
        <v>0.58837437413231608</v>
      </c>
      <c r="K70" s="303">
        <f t="shared" si="8"/>
        <v>0.58706037909971664</v>
      </c>
      <c r="L70" s="303">
        <f t="shared" si="8"/>
        <v>0.58836918962792351</v>
      </c>
      <c r="M70" s="303">
        <f t="shared" si="8"/>
        <v>0.59049435342916989</v>
      </c>
      <c r="N70" s="303">
        <f t="shared" si="8"/>
        <v>0.59319269003305508</v>
      </c>
      <c r="O70" s="303">
        <f t="shared" si="8"/>
        <v>0.59541690633051381</v>
      </c>
      <c r="P70" s="303">
        <f t="shared" si="8"/>
        <v>0.58809808073274294</v>
      </c>
      <c r="Q70" s="303">
        <f t="shared" si="8"/>
        <v>0.58537162954922228</v>
      </c>
      <c r="R70" s="303">
        <f t="shared" si="8"/>
        <v>0.58501960200502412</v>
      </c>
      <c r="S70" s="303">
        <f t="shared" si="8"/>
        <v>0.5881070692199859</v>
      </c>
      <c r="T70" s="303">
        <f t="shared" si="8"/>
        <v>0.58227177161362642</v>
      </c>
      <c r="U70" s="303">
        <f t="shared" si="8"/>
        <v>0.57952756215467627</v>
      </c>
      <c r="V70" s="303">
        <f t="shared" si="8"/>
        <v>0.58730464706346919</v>
      </c>
      <c r="W70" s="303">
        <f t="shared" si="8"/>
        <v>0.59895742506499117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0.18572339979672159</v>
      </c>
      <c r="C72" s="303">
        <f t="shared" si="10"/>
        <v>0.19754165588213862</v>
      </c>
      <c r="D72" s="303">
        <f t="shared" si="10"/>
        <v>0.19513921519726574</v>
      </c>
      <c r="E72" s="303">
        <f t="shared" si="10"/>
        <v>0.18893340635773945</v>
      </c>
      <c r="F72" s="303">
        <f t="shared" si="10"/>
        <v>0.1893774260109804</v>
      </c>
      <c r="G72" s="303">
        <f t="shared" si="10"/>
        <v>0.19020145685928161</v>
      </c>
      <c r="H72" s="303">
        <f t="shared" si="10"/>
        <v>0.19244920202989382</v>
      </c>
      <c r="I72" s="303">
        <f t="shared" si="10"/>
        <v>0.19007257378338777</v>
      </c>
      <c r="J72" s="303">
        <f t="shared" si="10"/>
        <v>0.18973933479700222</v>
      </c>
      <c r="K72" s="303">
        <f t="shared" si="10"/>
        <v>0.1896113180153311</v>
      </c>
      <c r="L72" s="303">
        <f t="shared" si="10"/>
        <v>0.1906260207990581</v>
      </c>
      <c r="M72" s="303">
        <f t="shared" si="10"/>
        <v>0.19103087565925039</v>
      </c>
      <c r="N72" s="303">
        <f t="shared" si="10"/>
        <v>0.18835631844304537</v>
      </c>
      <c r="O72" s="303">
        <f t="shared" si="10"/>
        <v>0.18875067267493198</v>
      </c>
      <c r="P72" s="303">
        <f t="shared" si="10"/>
        <v>0.19421916493071953</v>
      </c>
      <c r="Q72" s="303">
        <f t="shared" si="10"/>
        <v>0.19388649896659499</v>
      </c>
      <c r="R72" s="303">
        <f t="shared" si="10"/>
        <v>0.19382277410856266</v>
      </c>
      <c r="S72" s="303">
        <f t="shared" si="10"/>
        <v>0.19372765798603078</v>
      </c>
      <c r="T72" s="303">
        <f t="shared" si="10"/>
        <v>0.19806611897403403</v>
      </c>
      <c r="U72" s="303">
        <f t="shared" si="10"/>
        <v>0.19572332157808883</v>
      </c>
      <c r="V72" s="303">
        <f t="shared" si="10"/>
        <v>0.20103261841540865</v>
      </c>
      <c r="W72" s="303">
        <f t="shared" si="10"/>
        <v>0.19522188623062273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0.11132469004827272</v>
      </c>
      <c r="C73" s="304">
        <f t="shared" si="11"/>
        <v>0.12618304954521317</v>
      </c>
      <c r="D73" s="304">
        <f t="shared" si="11"/>
        <v>0.12242454466649406</v>
      </c>
      <c r="E73" s="304">
        <f t="shared" si="11"/>
        <v>0.11466795190075227</v>
      </c>
      <c r="F73" s="304">
        <f t="shared" si="11"/>
        <v>0.11523782221189946</v>
      </c>
      <c r="G73" s="304">
        <f t="shared" si="11"/>
        <v>0.11603915137130758</v>
      </c>
      <c r="H73" s="304">
        <f t="shared" si="11"/>
        <v>0.11874332061315818</v>
      </c>
      <c r="I73" s="304">
        <f t="shared" si="11"/>
        <v>0.11609421763810336</v>
      </c>
      <c r="J73" s="304">
        <f t="shared" si="11"/>
        <v>0.11590411921961358</v>
      </c>
      <c r="K73" s="304">
        <f t="shared" si="11"/>
        <v>0.11594099593222935</v>
      </c>
      <c r="L73" s="304">
        <f t="shared" si="11"/>
        <v>0.11679145582614225</v>
      </c>
      <c r="M73" s="304">
        <f t="shared" si="11"/>
        <v>0.1169296234642173</v>
      </c>
      <c r="N73" s="304">
        <f t="shared" si="11"/>
        <v>0.11391645145850508</v>
      </c>
      <c r="O73" s="304">
        <f t="shared" si="11"/>
        <v>0.11403168835110279</v>
      </c>
      <c r="P73" s="304">
        <f t="shared" si="11"/>
        <v>0.12041862146621846</v>
      </c>
      <c r="Q73" s="304">
        <f t="shared" si="11"/>
        <v>0.12042809839571217</v>
      </c>
      <c r="R73" s="304">
        <f t="shared" si="11"/>
        <v>0.12040854954322629</v>
      </c>
      <c r="S73" s="304">
        <f t="shared" si="11"/>
        <v>0.11992598655450311</v>
      </c>
      <c r="T73" s="304">
        <f t="shared" si="11"/>
        <v>0.12499672018330442</v>
      </c>
      <c r="U73" s="304">
        <f t="shared" si="11"/>
        <v>0.12299829417044313</v>
      </c>
      <c r="V73" s="304">
        <f t="shared" si="11"/>
        <v>0.12733164309763997</v>
      </c>
      <c r="W73" s="304">
        <f t="shared" si="11"/>
        <v>0.12005860151658458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7.4398709748448866E-2</v>
      </c>
      <c r="C74" s="304">
        <f t="shared" si="12"/>
        <v>7.1358606336925437E-2</v>
      </c>
      <c r="D74" s="304">
        <f t="shared" si="12"/>
        <v>7.2714670530771672E-2</v>
      </c>
      <c r="E74" s="304">
        <f t="shared" si="12"/>
        <v>7.4265454456987193E-2</v>
      </c>
      <c r="F74" s="304">
        <f t="shared" si="12"/>
        <v>7.4139603799080953E-2</v>
      </c>
      <c r="G74" s="304">
        <f t="shared" si="12"/>
        <v>7.416230548797402E-2</v>
      </c>
      <c r="H74" s="304">
        <f t="shared" si="12"/>
        <v>7.3705881416735647E-2</v>
      </c>
      <c r="I74" s="304">
        <f t="shared" si="12"/>
        <v>7.3978356145284418E-2</v>
      </c>
      <c r="J74" s="304">
        <f t="shared" si="12"/>
        <v>7.3835215577388646E-2</v>
      </c>
      <c r="K74" s="304">
        <f t="shared" si="12"/>
        <v>7.367032208310173E-2</v>
      </c>
      <c r="L74" s="304">
        <f t="shared" si="12"/>
        <v>7.3834564972915878E-2</v>
      </c>
      <c r="M74" s="304">
        <f t="shared" si="12"/>
        <v>7.4101252195033093E-2</v>
      </c>
      <c r="N74" s="304">
        <f t="shared" si="12"/>
        <v>7.4439866984540248E-2</v>
      </c>
      <c r="O74" s="304">
        <f t="shared" si="12"/>
        <v>7.4718984323829216E-2</v>
      </c>
      <c r="P74" s="304">
        <f t="shared" si="12"/>
        <v>7.3800543464501073E-2</v>
      </c>
      <c r="Q74" s="304">
        <f t="shared" si="12"/>
        <v>7.345840057088282E-2</v>
      </c>
      <c r="R74" s="304">
        <f t="shared" si="12"/>
        <v>7.3414224565336361E-2</v>
      </c>
      <c r="S74" s="304">
        <f t="shared" si="12"/>
        <v>7.3801671431527674E-2</v>
      </c>
      <c r="T74" s="304">
        <f t="shared" si="12"/>
        <v>7.3069398790729601E-2</v>
      </c>
      <c r="U74" s="304">
        <f t="shared" si="12"/>
        <v>7.2725027407645679E-2</v>
      </c>
      <c r="V74" s="304">
        <f t="shared" si="12"/>
        <v>7.3700975317768688E-2</v>
      </c>
      <c r="W74" s="304">
        <f t="shared" si="12"/>
        <v>7.5163284714038117E-2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1.8083733537171471</v>
      </c>
      <c r="C81" s="324">
        <f>IF(C$5=0,0,C$5/TEL_fec!C$5)</f>
        <v>1.5495768597992985</v>
      </c>
      <c r="D81" s="324">
        <f>IF(D$5=0,0,D$5/TEL_fec!D$5)</f>
        <v>1.5534127035969199</v>
      </c>
      <c r="E81" s="324">
        <f>IF(E$5=0,0,E$5/TEL_fec!E$5)</f>
        <v>1.6531458126734488</v>
      </c>
      <c r="F81" s="324">
        <f>IF(F$5=0,0,F$5/TEL_fec!F$5)</f>
        <v>1.6217014042881288</v>
      </c>
      <c r="G81" s="324">
        <f>IF(G$5=0,0,G$5/TEL_fec!G$5)</f>
        <v>1.6458763364527595</v>
      </c>
      <c r="H81" s="324">
        <f>IF(H$5=0,0,H$5/TEL_fec!H$5)</f>
        <v>1.5649821418200307</v>
      </c>
      <c r="I81" s="324">
        <f>IF(I$5=0,0,I$5/TEL_fec!I$5)</f>
        <v>1.6060696901499265</v>
      </c>
      <c r="J81" s="324">
        <f>IF(J$5=0,0,J$5/TEL_fec!J$5)</f>
        <v>1.6342832344449314</v>
      </c>
      <c r="K81" s="324">
        <f>IF(K$5=0,0,K$5/TEL_fec!K$5)</f>
        <v>1.6561549967399909</v>
      </c>
      <c r="L81" s="324">
        <f>IF(L$5=0,0,L$5/TEL_fec!L$5)</f>
        <v>1.6104395458580345</v>
      </c>
      <c r="M81" s="324">
        <f>IF(M$5=0,0,M$5/TEL_fec!M$5)</f>
        <v>1.5720272680043901</v>
      </c>
      <c r="N81" s="324">
        <f>IF(N$5=0,0,N$5/TEL_fec!N$5)</f>
        <v>1.6391193239710093</v>
      </c>
      <c r="O81" s="324">
        <f>IF(O$5=0,0,O$5/TEL_fec!O$5)</f>
        <v>1.5954153484780833</v>
      </c>
      <c r="P81" s="324">
        <f>IF(P$5=0,0,P$5/TEL_fec!P$5)</f>
        <v>1.4601402472019447</v>
      </c>
      <c r="Q81" s="324">
        <f>IF(Q$5=0,0,Q$5/TEL_fec!Q$5)</f>
        <v>1.500375299855123</v>
      </c>
      <c r="R81" s="324">
        <f>IF(R$5=0,0,R$5/TEL_fec!R$5)</f>
        <v>1.510576568002348</v>
      </c>
      <c r="S81" s="324">
        <f>IF(S$5=0,0,S$5/TEL_fec!S$5)</f>
        <v>1.4841219529313803</v>
      </c>
      <c r="T81" s="324">
        <f>IF(T$5=0,0,T$5/TEL_fec!T$5)</f>
        <v>1.3890697519782675</v>
      </c>
      <c r="U81" s="324">
        <f>IF(U$5=0,0,U$5/TEL_fec!U$5)</f>
        <v>1.48699516314918</v>
      </c>
      <c r="V81" s="324">
        <f>IF(V$5=0,0,V$5/TEL_fec!V$5)</f>
        <v>1.2733423234933157</v>
      </c>
      <c r="W81" s="324">
        <f>IF(W$5=0,0,W$5/TEL_fec!W$5)</f>
        <v>1.345090846271418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2.3183909870075485</v>
      </c>
      <c r="C86" s="338">
        <f>IF(C$10=0,0,C$10/TEL_fec!C$10)</f>
        <v>2.2988479928813343</v>
      </c>
      <c r="D86" s="338">
        <f>IF(D$10=0,0,D$10/TEL_fec!D$10)</f>
        <v>2.2654499592575643</v>
      </c>
      <c r="E86" s="338">
        <f>IF(E$10=0,0,E$10/TEL_fec!E$10)</f>
        <v>2.2675035184512282</v>
      </c>
      <c r="F86" s="338">
        <f>IF(F$10=0,0,F$10/TEL_fec!F$10)</f>
        <v>2.2599436227005114</v>
      </c>
      <c r="G86" s="338">
        <f>IF(G$10=0,0,G$10/TEL_fec!G$10)</f>
        <v>2.2648253890190584</v>
      </c>
      <c r="H86" s="338">
        <f>IF(H$10=0,0,H$10/TEL_fec!H$10)</f>
        <v>2.2446143084026353</v>
      </c>
      <c r="I86" s="338">
        <f>IF(I$10=0,0,I$10/TEL_fec!I$10)</f>
        <v>2.2577555271704233</v>
      </c>
      <c r="J86" s="338">
        <f>IF(J$10=0,0,J$10/TEL_fec!J$10)</f>
        <v>2.2722549737454161</v>
      </c>
      <c r="K86" s="338">
        <f>IF(K$10=0,0,K$10/TEL_fec!K$10)</f>
        <v>2.283408473426118</v>
      </c>
      <c r="L86" s="338">
        <f>IF(L$10=0,0,L$10/TEL_fec!L$10)</f>
        <v>2.2624764843080132</v>
      </c>
      <c r="M86" s="338">
        <f>IF(M$10=0,0,M$10/TEL_fec!M$10)</f>
        <v>2.2381022588862809</v>
      </c>
      <c r="N86" s="338">
        <f>IF(N$10=0,0,N$10/TEL_fec!N$10)</f>
        <v>2.2591202395566685</v>
      </c>
      <c r="O86" s="338">
        <f>IF(O$10=0,0,O$10/TEL_fec!O$10)</f>
        <v>2.2317224826820468</v>
      </c>
      <c r="P86" s="338">
        <f>IF(P$10=0,0,P$10/TEL_fec!P$10)</f>
        <v>2.186103510503254</v>
      </c>
      <c r="Q86" s="338">
        <f>IF(Q$10=0,0,Q$10/TEL_fec!Q$10)</f>
        <v>2.2220982958377431</v>
      </c>
      <c r="R86" s="338">
        <f>IF(R$10=0,0,R$10/TEL_fec!R$10)</f>
        <v>2.2285270387618028</v>
      </c>
      <c r="S86" s="338">
        <f>IF(S$10=0,0,S$10/TEL_fec!S$10)</f>
        <v>2.2006589226061086</v>
      </c>
      <c r="T86" s="338">
        <f>IF(T$10=0,0,T$10/TEL_fec!T$10)</f>
        <v>2.16387760869973</v>
      </c>
      <c r="U86" s="338">
        <f>IF(U$10=0,0,U$10/TEL_fec!U$10)</f>
        <v>2.2372708360517399</v>
      </c>
      <c r="V86" s="338">
        <f>IF(V$10=0,0,V$10/TEL_fec!V$10)</f>
        <v>2.0275596292291636</v>
      </c>
      <c r="W86" s="338">
        <f>IF(W$10=0,0,W$10/TEL_fec!W$10)</f>
        <v>2.0246145301218132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2.3670314548871074</v>
      </c>
      <c r="C87" s="351">
        <f>IF(C$16=0,0,C$16/TEL_fec!C$16)</f>
        <v>1.9513739817097688</v>
      </c>
      <c r="D87" s="351">
        <f>IF(D$16=0,0,D$16/TEL_fec!D$16)</f>
        <v>2.0726066677828965</v>
      </c>
      <c r="E87" s="351">
        <f>IF(E$16=0,0,E$16/TEL_fec!E$16)</f>
        <v>2.2839216325315896</v>
      </c>
      <c r="F87" s="351">
        <f>IF(F$16=0,0,F$16/TEL_fec!F$16)</f>
        <v>2.2545827552896855</v>
      </c>
      <c r="G87" s="351">
        <f>IF(G$16=0,0,G$16/TEL_fec!G$16)</f>
        <v>2.2697921525067239</v>
      </c>
      <c r="H87" s="351">
        <f>IF(H$16=0,0,H$16/TEL_fec!H$16)</f>
        <v>2.1811581753897733</v>
      </c>
      <c r="I87" s="351">
        <f>IF(I$16=0,0,I$16/TEL_fec!I$16)</f>
        <v>2.2298322269275079</v>
      </c>
      <c r="J87" s="351">
        <f>IF(J$16=0,0,J$16/TEL_fec!J$16)</f>
        <v>2.2289761213740826</v>
      </c>
      <c r="K87" s="351">
        <f>IF(K$16=0,0,K$16/TEL_fec!K$16)</f>
        <v>2.2223357467849292</v>
      </c>
      <c r="L87" s="351">
        <f>IF(L$16=0,0,L$16/TEL_fec!L$16)</f>
        <v>2.2139071871729139</v>
      </c>
      <c r="M87" s="351">
        <f>IF(M$16=0,0,M$16/TEL_fec!M$16)</f>
        <v>2.2209445127313998</v>
      </c>
      <c r="N87" s="351">
        <f>IF(N$16=0,0,N$16/TEL_fec!N$16)</f>
        <v>2.295381921064541</v>
      </c>
      <c r="O87" s="351">
        <f>IF(O$16=0,0,O$16/TEL_fec!O$16)</f>
        <v>2.302665640537461</v>
      </c>
      <c r="P87" s="351">
        <f>IF(P$16=0,0,P$16/TEL_fec!P$16)</f>
        <v>2.1323213009592124</v>
      </c>
      <c r="Q87" s="351">
        <f>IF(Q$16=0,0,Q$16/TEL_fec!Q$16)</f>
        <v>2.1214921897884298</v>
      </c>
      <c r="R87" s="351">
        <f>IF(R$16=0,0,R$16/TEL_fec!R$16)</f>
        <v>2.1215520242245192</v>
      </c>
      <c r="S87" s="351">
        <f>IF(S$16=0,0,S$16/TEL_fec!S$16)</f>
        <v>2.1445570318088922</v>
      </c>
      <c r="T87" s="351">
        <f>IF(T$16=0,0,T$16/TEL_fec!T$16)</f>
        <v>2.0205805450467111</v>
      </c>
      <c r="U87" s="351">
        <f>IF(U$16=0,0,U$16/TEL_fec!U$16)</f>
        <v>2.0454121891364805</v>
      </c>
      <c r="V87" s="351">
        <f>IF(V$16=0,0,V$16/TEL_fec!V$16)</f>
        <v>1.9999329841065898</v>
      </c>
      <c r="W87" s="351">
        <f>IF(W$16=0,0,W$16/TEL_fec!W$16)</f>
        <v>2.1878777524980859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2.3670314548871074</v>
      </c>
      <c r="C88" s="351">
        <f>IF(C$27=0,0,C$27/TEL_fec!C$27)</f>
        <v>1.9513739817097695</v>
      </c>
      <c r="D88" s="351">
        <f>IF(D$27=0,0,D$27/TEL_fec!D$27)</f>
        <v>2.0726066677828956</v>
      </c>
      <c r="E88" s="351">
        <f>IF(E$27=0,0,E$27/TEL_fec!E$27)</f>
        <v>2.2839216325315892</v>
      </c>
      <c r="F88" s="351">
        <f>IF(F$27=0,0,F$27/TEL_fec!F$27)</f>
        <v>2.2545827552896851</v>
      </c>
      <c r="G88" s="351">
        <f>IF(G$27=0,0,G$27/TEL_fec!G$27)</f>
        <v>2.2697921525067231</v>
      </c>
      <c r="H88" s="351">
        <f>IF(H$27=0,0,H$27/TEL_fec!H$27)</f>
        <v>2.1811581753897742</v>
      </c>
      <c r="I88" s="351">
        <f>IF(I$27=0,0,I$27/TEL_fec!I$27)</f>
        <v>2.2298322269275075</v>
      </c>
      <c r="J88" s="351">
        <f>IF(J$27=0,0,J$27/TEL_fec!J$27)</f>
        <v>2.2289761213740831</v>
      </c>
      <c r="K88" s="351">
        <f>IF(K$27=0,0,K$27/TEL_fec!K$27)</f>
        <v>2.2223357467849292</v>
      </c>
      <c r="L88" s="351">
        <f>IF(L$27=0,0,L$27/TEL_fec!L$27)</f>
        <v>2.2139071871729148</v>
      </c>
      <c r="M88" s="351">
        <f>IF(M$27=0,0,M$27/TEL_fec!M$27)</f>
        <v>2.2209445127313994</v>
      </c>
      <c r="N88" s="351">
        <f>IF(N$27=0,0,N$27/TEL_fec!N$27)</f>
        <v>2.295381921064541</v>
      </c>
      <c r="O88" s="351">
        <f>IF(O$27=0,0,O$27/TEL_fec!O$27)</f>
        <v>2.3026656405374597</v>
      </c>
      <c r="P88" s="351">
        <f>IF(P$27=0,0,P$27/TEL_fec!P$27)</f>
        <v>2.1323213009592128</v>
      </c>
      <c r="Q88" s="351">
        <f>IF(Q$27=0,0,Q$27/TEL_fec!Q$27)</f>
        <v>2.1214921897884302</v>
      </c>
      <c r="R88" s="351">
        <f>IF(R$27=0,0,R$27/TEL_fec!R$27)</f>
        <v>2.1215520242245187</v>
      </c>
      <c r="S88" s="351">
        <f>IF(S$27=0,0,S$27/TEL_fec!S$27)</f>
        <v>2.1445570318088922</v>
      </c>
      <c r="T88" s="351">
        <f>IF(T$27=0,0,T$27/TEL_fec!T$27)</f>
        <v>2.0205805450467111</v>
      </c>
      <c r="U88" s="351">
        <f>IF(U$27=0,0,U$27/TEL_fec!U$27)</f>
        <v>2.0454121891364787</v>
      </c>
      <c r="V88" s="351">
        <f>IF(V$27=0,0,V$27/TEL_fec!V$27)</f>
        <v>1.9999329841065905</v>
      </c>
      <c r="W88" s="351">
        <f>IF(W$27=0,0,W$27/TEL_fec!W$27)</f>
        <v>2.1878777524980855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1.4216650536283746</v>
      </c>
      <c r="C90" s="351">
        <f>IF(C$39=0,0,C$39/TEL_fec!C$39)</f>
        <v>1.287925241346396</v>
      </c>
      <c r="D90" s="351">
        <f>IF(D$39=0,0,D$39/TEL_fec!D$39)</f>
        <v>1.2393331899599855</v>
      </c>
      <c r="E90" s="351">
        <f>IF(E$39=0,0,E$39/TEL_fec!E$39)</f>
        <v>1.2674762497666929</v>
      </c>
      <c r="F90" s="351">
        <f>IF(F$39=0,0,F$39/TEL_fec!F$39)</f>
        <v>1.2394889627089667</v>
      </c>
      <c r="G90" s="351">
        <f>IF(G$39=0,0,G$39/TEL_fec!G$39)</f>
        <v>1.269847241708431</v>
      </c>
      <c r="H90" s="351">
        <f>IF(H$39=0,0,H$39/TEL_fec!H$39)</f>
        <v>1.2072684826357583</v>
      </c>
      <c r="I90" s="351">
        <f>IF(I$39=0,0,I$39/TEL_fec!I$39)</f>
        <v>1.2311070254611243</v>
      </c>
      <c r="J90" s="351">
        <f>IF(J$39=0,0,J$39/TEL_fec!J$39)</f>
        <v>1.2645845933285995</v>
      </c>
      <c r="K90" s="351">
        <f>IF(K$39=0,0,K$39/TEL_fec!K$39)</f>
        <v>1.2937419838596849</v>
      </c>
      <c r="L90" s="351">
        <f>IF(L$39=0,0,L$39/TEL_fec!L$39)</f>
        <v>1.2440369915014284</v>
      </c>
      <c r="M90" s="351">
        <f>IF(M$39=0,0,M$39/TEL_fec!M$39)</f>
        <v>1.1972918550084157</v>
      </c>
      <c r="N90" s="351">
        <f>IF(N$39=0,0,N$39/TEL_fec!N$39)</f>
        <v>1.2436707798675624</v>
      </c>
      <c r="O90" s="351">
        <f>IF(O$39=0,0,O$39/TEL_fec!O$39)</f>
        <v>1.1918055824706213</v>
      </c>
      <c r="P90" s="351">
        <f>IF(P$39=0,0,P$39/TEL_fec!P$39)</f>
        <v>1.1040402325710703</v>
      </c>
      <c r="Q90" s="351">
        <f>IF(Q$39=0,0,Q$39/TEL_fec!Q$39)</f>
        <v>1.1522627401818635</v>
      </c>
      <c r="R90" s="351">
        <f>IF(R$39=0,0,R$39/TEL_fec!R$39)</f>
        <v>1.1641902777410624</v>
      </c>
      <c r="S90" s="351">
        <f>IF(S$39=0,0,S$39/TEL_fec!S$39)</f>
        <v>1.1264989441692557</v>
      </c>
      <c r="T90" s="351">
        <f>IF(T$39=0,0,T$39/TEL_fec!T$39)</f>
        <v>1.0661620082743779</v>
      </c>
      <c r="U90" s="351">
        <f>IF(U$39=0,0,U$39/TEL_fec!U$39)</f>
        <v>1.1657044977275848</v>
      </c>
      <c r="V90" s="351">
        <f>IF(V$39=0,0,V$39/TEL_fec!V$39)</f>
        <v>0.95485240488261558</v>
      </c>
      <c r="W90" s="351">
        <f>IF(W$39=0,0,W$39/TEL_fec!W$39)</f>
        <v>0.97282954212781869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NL: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1183.207073906103</v>
      </c>
      <c r="C3" s="205">
        <v>1291.079812206573</v>
      </c>
      <c r="D3" s="205">
        <v>1064.2301088924951</v>
      </c>
      <c r="E3" s="205">
        <v>1115.472723295997</v>
      </c>
      <c r="F3" s="205">
        <v>1108.285919523847</v>
      </c>
      <c r="G3" s="205">
        <v>1064.4489713684491</v>
      </c>
      <c r="H3" s="205">
        <v>1040.5974973248019</v>
      </c>
      <c r="I3" s="205">
        <v>1093.053819277495</v>
      </c>
      <c r="J3" s="205">
        <v>1160.0903803506419</v>
      </c>
      <c r="K3" s="205">
        <v>1017.503987656509</v>
      </c>
      <c r="L3" s="205">
        <v>834.54844414109766</v>
      </c>
      <c r="M3" s="205">
        <v>873.49770784289433</v>
      </c>
      <c r="N3" s="205">
        <v>769.66092216969139</v>
      </c>
      <c r="O3" s="205">
        <v>666.72054307418773</v>
      </c>
      <c r="P3" s="205">
        <v>698.42551473556728</v>
      </c>
      <c r="Q3" s="205">
        <v>792</v>
      </c>
      <c r="R3" s="205">
        <v>892.49209720684871</v>
      </c>
      <c r="S3" s="205">
        <v>975.08125677139765</v>
      </c>
      <c r="T3" s="205">
        <v>1053.0571384568</v>
      </c>
      <c r="U3" s="205">
        <v>1140.8627774754659</v>
      </c>
      <c r="V3" s="205">
        <v>1170.693127580721</v>
      </c>
      <c r="W3" s="205">
        <v>1274.394460560231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545.60932552465215</v>
      </c>
      <c r="C5" s="205">
        <v>393.72432008407969</v>
      </c>
      <c r="D5" s="205">
        <v>387.52499703379777</v>
      </c>
      <c r="E5" s="205">
        <v>333.11040377842761</v>
      </c>
      <c r="F5" s="205">
        <v>288.18675932216212</v>
      </c>
      <c r="G5" s="205">
        <v>327.27957382370221</v>
      </c>
      <c r="H5" s="205">
        <v>355.42878369908902</v>
      </c>
      <c r="I5" s="205">
        <v>353.25393393262982</v>
      </c>
      <c r="J5" s="205">
        <v>331.76404171157401</v>
      </c>
      <c r="K5" s="205">
        <v>321.14690326538869</v>
      </c>
      <c r="L5" s="205">
        <v>292.49698563072792</v>
      </c>
      <c r="M5" s="205">
        <v>292.29088515173652</v>
      </c>
      <c r="N5" s="205">
        <v>259.25548049764637</v>
      </c>
      <c r="O5" s="205">
        <v>211.94082916296719</v>
      </c>
      <c r="P5" s="205">
        <v>273.27399383181012</v>
      </c>
      <c r="Q5" s="205">
        <v>293.23157067771041</v>
      </c>
      <c r="R5" s="205">
        <v>285.20046521027717</v>
      </c>
      <c r="S5" s="205">
        <v>188.6106072960167</v>
      </c>
      <c r="T5" s="205">
        <v>238.35885320492139</v>
      </c>
      <c r="U5" s="205">
        <v>239.70413159474239</v>
      </c>
      <c r="V5" s="205">
        <v>261.24628662973788</v>
      </c>
      <c r="W5" s="205">
        <v>393.1486119380935</v>
      </c>
      <c r="DA5" s="112" t="s">
        <v>2870</v>
      </c>
    </row>
    <row r="6" spans="1:105" ht="12" customHeight="1" x14ac:dyDescent="0.25">
      <c r="A6" s="154" t="s">
        <v>2114</v>
      </c>
      <c r="B6" s="340">
        <v>682.01165690581513</v>
      </c>
      <c r="C6" s="340">
        <v>647.91107406052436</v>
      </c>
      <c r="D6" s="340">
        <v>613.81049121523358</v>
      </c>
      <c r="E6" s="340">
        <v>613.81049121523358</v>
      </c>
      <c r="F6" s="340">
        <v>579.70990836994281</v>
      </c>
      <c r="G6" s="340">
        <v>545.60932552465204</v>
      </c>
      <c r="H6" s="340">
        <v>545.60932552465204</v>
      </c>
      <c r="I6" s="340">
        <v>511.50874267936132</v>
      </c>
      <c r="J6" s="340">
        <v>477.40815983407049</v>
      </c>
      <c r="K6" s="340">
        <v>477.40815983407049</v>
      </c>
      <c r="L6" s="340">
        <v>443.30757698877972</v>
      </c>
      <c r="M6" s="340">
        <v>443.30757698877972</v>
      </c>
      <c r="N6" s="340">
        <v>409.20699414348888</v>
      </c>
      <c r="O6" s="340">
        <v>375.10641129819822</v>
      </c>
      <c r="P6" s="340">
        <v>341.00582845290739</v>
      </c>
      <c r="Q6" s="340">
        <v>341.00582845290739</v>
      </c>
      <c r="R6" s="340">
        <v>306.90524560761662</v>
      </c>
      <c r="S6" s="340">
        <v>272.80466276232579</v>
      </c>
      <c r="T6" s="340">
        <v>272.80466276232579</v>
      </c>
      <c r="U6" s="340">
        <v>272.80466276232579</v>
      </c>
      <c r="V6" s="340">
        <v>306.90524560761662</v>
      </c>
      <c r="W6" s="340">
        <v>443.30757698877972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34.100582845290759</v>
      </c>
      <c r="V7" s="342">
        <v>68.201165690581519</v>
      </c>
      <c r="W7" s="342">
        <v>136.40233138116301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34.100582845290774</v>
      </c>
      <c r="D8" s="344">
        <f t="shared" si="0"/>
        <v>34.100582845290774</v>
      </c>
      <c r="E8" s="344">
        <f t="shared" si="0"/>
        <v>0</v>
      </c>
      <c r="F8" s="344">
        <f t="shared" si="0"/>
        <v>34.100582845290774</v>
      </c>
      <c r="G8" s="344">
        <f t="shared" si="0"/>
        <v>34.100582845290774</v>
      </c>
      <c r="H8" s="344">
        <f t="shared" si="0"/>
        <v>0</v>
      </c>
      <c r="I8" s="344">
        <f t="shared" si="0"/>
        <v>34.100582845290717</v>
      </c>
      <c r="J8" s="344">
        <f t="shared" si="0"/>
        <v>34.10058284529083</v>
      </c>
      <c r="K8" s="344">
        <f t="shared" si="0"/>
        <v>0</v>
      </c>
      <c r="L8" s="344">
        <f t="shared" si="0"/>
        <v>34.100582845290774</v>
      </c>
      <c r="M8" s="344">
        <f t="shared" si="0"/>
        <v>0</v>
      </c>
      <c r="N8" s="344">
        <f t="shared" si="0"/>
        <v>34.10058284529083</v>
      </c>
      <c r="O8" s="344">
        <f t="shared" si="0"/>
        <v>34.10058284529066</v>
      </c>
      <c r="P8" s="344">
        <f t="shared" si="0"/>
        <v>34.10058284529083</v>
      </c>
      <c r="Q8" s="344">
        <f t="shared" si="0"/>
        <v>0</v>
      </c>
      <c r="R8" s="344">
        <f t="shared" si="0"/>
        <v>34.100582845290774</v>
      </c>
      <c r="S8" s="344">
        <f t="shared" si="0"/>
        <v>34.10058284529083</v>
      </c>
      <c r="T8" s="344">
        <f t="shared" si="0"/>
        <v>0</v>
      </c>
      <c r="U8" s="344">
        <f t="shared" si="0"/>
        <v>34.100582845290774</v>
      </c>
      <c r="V8" s="344">
        <f t="shared" si="0"/>
        <v>34.10058284529066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136.40233138116298</v>
      </c>
      <c r="C9" s="345">
        <f t="shared" si="1"/>
        <v>254.18675397644466</v>
      </c>
      <c r="D9" s="345">
        <f t="shared" si="1"/>
        <v>226.28549418143581</v>
      </c>
      <c r="E9" s="345">
        <f t="shared" si="1"/>
        <v>280.70008743680597</v>
      </c>
      <c r="F9" s="345">
        <f t="shared" si="1"/>
        <v>291.52314904778069</v>
      </c>
      <c r="G9" s="345">
        <f t="shared" si="1"/>
        <v>218.32975170094983</v>
      </c>
      <c r="H9" s="345">
        <f t="shared" si="1"/>
        <v>190.18054182556301</v>
      </c>
      <c r="I9" s="345">
        <f t="shared" si="1"/>
        <v>158.2548087467315</v>
      </c>
      <c r="J9" s="345">
        <f t="shared" si="1"/>
        <v>145.64411812249648</v>
      </c>
      <c r="K9" s="345">
        <f t="shared" si="1"/>
        <v>156.2612565686818</v>
      </c>
      <c r="L9" s="345">
        <f t="shared" si="1"/>
        <v>150.81059135805179</v>
      </c>
      <c r="M9" s="345">
        <f t="shared" si="1"/>
        <v>151.0166918370432</v>
      </c>
      <c r="N9" s="345">
        <f t="shared" si="1"/>
        <v>149.95151364584251</v>
      </c>
      <c r="O9" s="345">
        <f t="shared" si="1"/>
        <v>163.16558213523103</v>
      </c>
      <c r="P9" s="345">
        <f t="shared" si="1"/>
        <v>67.731834621097278</v>
      </c>
      <c r="Q9" s="345">
        <f t="shared" si="1"/>
        <v>47.774257775196986</v>
      </c>
      <c r="R9" s="345">
        <f t="shared" si="1"/>
        <v>21.704780397339448</v>
      </c>
      <c r="S9" s="345">
        <f t="shared" si="1"/>
        <v>84.194055466309095</v>
      </c>
      <c r="T9" s="345">
        <f t="shared" si="1"/>
        <v>34.445809557404402</v>
      </c>
      <c r="U9" s="345">
        <f t="shared" si="1"/>
        <v>33.100531167583398</v>
      </c>
      <c r="V9" s="345">
        <f t="shared" si="1"/>
        <v>45.65895897787874</v>
      </c>
      <c r="W9" s="345">
        <f t="shared" si="1"/>
        <v>50.15896505068622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84.962252794496976</v>
      </c>
      <c r="C12" s="212">
        <v>58.808512467755797</v>
      </c>
      <c r="D12" s="212">
        <v>60.996216680997406</v>
      </c>
      <c r="E12" s="212">
        <v>57.717024935511589</v>
      </c>
      <c r="F12" s="212">
        <v>54.657437661220982</v>
      </c>
      <c r="G12" s="212">
        <v>60.236801375752357</v>
      </c>
      <c r="H12" s="212">
        <v>60.36104901117799</v>
      </c>
      <c r="I12" s="212">
        <v>61.751246775580398</v>
      </c>
      <c r="J12" s="212">
        <v>63.504213241616512</v>
      </c>
      <c r="K12" s="212">
        <v>68.863972484952697</v>
      </c>
      <c r="L12" s="212">
        <v>63.950902837489238</v>
      </c>
      <c r="M12" s="212">
        <v>65.751848667239898</v>
      </c>
      <c r="N12" s="212">
        <v>63.186672398968177</v>
      </c>
      <c r="O12" s="212">
        <v>53.92897678417885</v>
      </c>
      <c r="P12" s="212">
        <v>66.962596732588125</v>
      </c>
      <c r="Q12" s="212">
        <v>71.080739466895963</v>
      </c>
      <c r="R12" s="212">
        <v>72.467153912295771</v>
      </c>
      <c r="S12" s="212">
        <v>47.064488392089402</v>
      </c>
      <c r="T12" s="212">
        <v>59.387274290627687</v>
      </c>
      <c r="U12" s="212">
        <v>57.130008598452271</v>
      </c>
      <c r="V12" s="212">
        <v>63.105331040412722</v>
      </c>
      <c r="W12" s="212">
        <v>83.773086844368009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3.0883061049011178</v>
      </c>
      <c r="C14" s="206">
        <f t="shared" si="2"/>
        <v>0</v>
      </c>
      <c r="D14" s="206">
        <f t="shared" si="2"/>
        <v>1.07944969905417</v>
      </c>
      <c r="E14" s="206">
        <f t="shared" si="2"/>
        <v>1.029406706792777</v>
      </c>
      <c r="F14" s="206">
        <f t="shared" si="2"/>
        <v>1.029406706792777</v>
      </c>
      <c r="G14" s="206">
        <f t="shared" si="2"/>
        <v>1.029406706792777</v>
      </c>
      <c r="H14" s="206">
        <f t="shared" si="2"/>
        <v>0</v>
      </c>
      <c r="I14" s="206">
        <f t="shared" si="2"/>
        <v>0</v>
      </c>
      <c r="J14" s="206">
        <f t="shared" si="2"/>
        <v>0</v>
      </c>
      <c r="K14" s="206">
        <f t="shared" si="2"/>
        <v>0</v>
      </c>
      <c r="L14" s="206">
        <f t="shared" si="2"/>
        <v>0</v>
      </c>
      <c r="M14" s="206">
        <f t="shared" si="2"/>
        <v>1.031814273430782</v>
      </c>
      <c r="N14" s="206">
        <f t="shared" si="2"/>
        <v>0</v>
      </c>
      <c r="O14" s="206">
        <f t="shared" si="2"/>
        <v>0</v>
      </c>
      <c r="P14" s="206">
        <f t="shared" si="2"/>
        <v>1.07944969905417</v>
      </c>
      <c r="Q14" s="206">
        <f t="shared" si="2"/>
        <v>0</v>
      </c>
      <c r="R14" s="206">
        <f t="shared" si="2"/>
        <v>9.3895098882201211E-2</v>
      </c>
      <c r="S14" s="206">
        <f t="shared" si="2"/>
        <v>0</v>
      </c>
      <c r="T14" s="206">
        <f t="shared" si="2"/>
        <v>5.7179707652622529E-2</v>
      </c>
      <c r="U14" s="206">
        <f t="shared" si="2"/>
        <v>0.19105760963026661</v>
      </c>
      <c r="V14" s="206">
        <f t="shared" si="2"/>
        <v>0.23387790197764402</v>
      </c>
      <c r="W14" s="206">
        <f t="shared" si="2"/>
        <v>0.21736887360275148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1.07944969905417</v>
      </c>
      <c r="E16" s="206">
        <v>0</v>
      </c>
      <c r="F16" s="206">
        <v>0</v>
      </c>
      <c r="G16" s="206">
        <v>0</v>
      </c>
      <c r="H16" s="206">
        <v>0</v>
      </c>
      <c r="I16" s="206">
        <v>0</v>
      </c>
      <c r="J16" s="206">
        <v>0</v>
      </c>
      <c r="K16" s="206">
        <v>0</v>
      </c>
      <c r="L16" s="206">
        <v>0</v>
      </c>
      <c r="M16" s="206">
        <v>0</v>
      </c>
      <c r="N16" s="206">
        <v>0</v>
      </c>
      <c r="O16" s="206">
        <v>0</v>
      </c>
      <c r="P16" s="206">
        <v>1.07944969905417</v>
      </c>
      <c r="Q16" s="206">
        <v>0</v>
      </c>
      <c r="R16" s="206">
        <v>9.3895098882201211E-2</v>
      </c>
      <c r="S16" s="206">
        <v>0</v>
      </c>
      <c r="T16" s="206">
        <v>5.7179707652622529E-2</v>
      </c>
      <c r="U16" s="206">
        <v>0.19105760963026661</v>
      </c>
      <c r="V16" s="206">
        <v>0.13705932932072229</v>
      </c>
      <c r="W16" s="206">
        <v>6.474634565778159E-2</v>
      </c>
      <c r="DA16" s="71" t="s">
        <v>2876</v>
      </c>
    </row>
    <row r="17" spans="1:105" ht="12" customHeight="1" x14ac:dyDescent="0.25">
      <c r="A17" s="18" t="s">
        <v>69</v>
      </c>
      <c r="B17" s="206">
        <v>3.0883061049011178</v>
      </c>
      <c r="C17" s="206">
        <v>0</v>
      </c>
      <c r="D17" s="206">
        <v>0</v>
      </c>
      <c r="E17" s="206">
        <v>1.029406706792777</v>
      </c>
      <c r="F17" s="206">
        <v>1.029406706792777</v>
      </c>
      <c r="G17" s="206">
        <v>1.029406706792777</v>
      </c>
      <c r="H17" s="206">
        <v>0</v>
      </c>
      <c r="I17" s="206">
        <v>0</v>
      </c>
      <c r="J17" s="206">
        <v>0</v>
      </c>
      <c r="K17" s="206">
        <v>0</v>
      </c>
      <c r="L17" s="206">
        <v>0</v>
      </c>
      <c r="M17" s="206">
        <v>1.031814273430782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9.6818572656921745E-2</v>
      </c>
      <c r="W17" s="206">
        <v>0.15262252794496989</v>
      </c>
      <c r="DA17" s="71" t="s">
        <v>2877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34.888134135855537</v>
      </c>
      <c r="C20" s="206">
        <f t="shared" si="3"/>
        <v>15.563112639724849</v>
      </c>
      <c r="D20" s="206">
        <f t="shared" si="3"/>
        <v>16.680911435941528</v>
      </c>
      <c r="E20" s="206">
        <f t="shared" si="3"/>
        <v>16.465950128976779</v>
      </c>
      <c r="F20" s="206">
        <f t="shared" si="3"/>
        <v>15.197678417884781</v>
      </c>
      <c r="G20" s="206">
        <f t="shared" si="3"/>
        <v>16.18650042992261</v>
      </c>
      <c r="H20" s="206">
        <f t="shared" si="3"/>
        <v>15.04720550300946</v>
      </c>
      <c r="I20" s="206">
        <f t="shared" si="3"/>
        <v>12.55374032674119</v>
      </c>
      <c r="J20" s="206">
        <f t="shared" si="3"/>
        <v>13.75743766122098</v>
      </c>
      <c r="K20" s="206">
        <f t="shared" si="3"/>
        <v>21.109114359415301</v>
      </c>
      <c r="L20" s="206">
        <f t="shared" si="3"/>
        <v>20.055803955288049</v>
      </c>
      <c r="M20" s="206">
        <f t="shared" si="3"/>
        <v>23.022269991401551</v>
      </c>
      <c r="N20" s="206">
        <f t="shared" si="3"/>
        <v>22.119432502149611</v>
      </c>
      <c r="O20" s="206">
        <f t="shared" si="3"/>
        <v>19.281943250214962</v>
      </c>
      <c r="P20" s="206">
        <f t="shared" si="3"/>
        <v>24.247549441100599</v>
      </c>
      <c r="Q20" s="206">
        <f t="shared" si="3"/>
        <v>22.84359415305245</v>
      </c>
      <c r="R20" s="206">
        <f t="shared" si="3"/>
        <v>22.508082545141871</v>
      </c>
      <c r="S20" s="206">
        <f t="shared" si="3"/>
        <v>10.392347377472049</v>
      </c>
      <c r="T20" s="206">
        <f t="shared" si="3"/>
        <v>12.45038693035254</v>
      </c>
      <c r="U20" s="206">
        <f t="shared" si="3"/>
        <v>8.6760963026655205</v>
      </c>
      <c r="V20" s="206">
        <f t="shared" si="3"/>
        <v>6.3402407566637997</v>
      </c>
      <c r="W20" s="206">
        <f t="shared" si="3"/>
        <v>13.457179707652619</v>
      </c>
      <c r="DA20" s="71"/>
    </row>
    <row r="21" spans="1:105" ht="12" customHeight="1" x14ac:dyDescent="0.25">
      <c r="A21" s="18" t="s">
        <v>72</v>
      </c>
      <c r="B21" s="206">
        <v>34.888134135855537</v>
      </c>
      <c r="C21" s="206">
        <v>15.563112639724849</v>
      </c>
      <c r="D21" s="206">
        <v>16.680911435941528</v>
      </c>
      <c r="E21" s="206">
        <v>16.465950128976779</v>
      </c>
      <c r="F21" s="206">
        <v>15.197678417884781</v>
      </c>
      <c r="G21" s="206">
        <v>16.18650042992261</v>
      </c>
      <c r="H21" s="206">
        <v>15.04720550300946</v>
      </c>
      <c r="I21" s="206">
        <v>12.55374032674119</v>
      </c>
      <c r="J21" s="206">
        <v>13.75743766122098</v>
      </c>
      <c r="K21" s="206">
        <v>21.109114359415301</v>
      </c>
      <c r="L21" s="206">
        <v>20.055803955288049</v>
      </c>
      <c r="M21" s="206">
        <v>23.022269991401551</v>
      </c>
      <c r="N21" s="206">
        <v>22.119432502149611</v>
      </c>
      <c r="O21" s="206">
        <v>19.281943250214962</v>
      </c>
      <c r="P21" s="206">
        <v>24.247549441100599</v>
      </c>
      <c r="Q21" s="206">
        <v>22.84359415305245</v>
      </c>
      <c r="R21" s="206">
        <v>22.508082545141871</v>
      </c>
      <c r="S21" s="206">
        <v>10.392347377472049</v>
      </c>
      <c r="T21" s="206">
        <v>12.45038693035254</v>
      </c>
      <c r="U21" s="206">
        <v>8.6760963026655205</v>
      </c>
      <c r="V21" s="206">
        <v>6.3402407566637997</v>
      </c>
      <c r="W21" s="206">
        <v>13.457179707652619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21.400601891659502</v>
      </c>
      <c r="C23" s="206">
        <f t="shared" si="4"/>
        <v>21.23336199484093</v>
      </c>
      <c r="D23" s="206">
        <f t="shared" si="4"/>
        <v>21.018400687876181</v>
      </c>
      <c r="E23" s="206">
        <f t="shared" si="4"/>
        <v>20.875150472914871</v>
      </c>
      <c r="F23" s="206">
        <f t="shared" si="4"/>
        <v>20.684092863284611</v>
      </c>
      <c r="G23" s="206">
        <f t="shared" si="4"/>
        <v>22.045485812553739</v>
      </c>
      <c r="H23" s="206">
        <f t="shared" si="4"/>
        <v>22.642562338779019</v>
      </c>
      <c r="I23" s="206">
        <f t="shared" si="4"/>
        <v>23.239724849527089</v>
      </c>
      <c r="J23" s="206">
        <f t="shared" si="4"/>
        <v>23.168013757523649</v>
      </c>
      <c r="K23" s="206">
        <f t="shared" si="4"/>
        <v>22.929234737747201</v>
      </c>
      <c r="L23" s="206">
        <f t="shared" si="4"/>
        <v>21.520034393809109</v>
      </c>
      <c r="M23" s="206">
        <f t="shared" si="4"/>
        <v>21.30507308684437</v>
      </c>
      <c r="N23" s="206">
        <f t="shared" si="4"/>
        <v>20.039208942390371</v>
      </c>
      <c r="O23" s="206">
        <f t="shared" si="4"/>
        <v>19.036027515047291</v>
      </c>
      <c r="P23" s="206">
        <f t="shared" si="4"/>
        <v>23.95623387790198</v>
      </c>
      <c r="Q23" s="206">
        <f t="shared" si="4"/>
        <v>29.069905417024941</v>
      </c>
      <c r="R23" s="206">
        <f t="shared" si="4"/>
        <v>32.911263972484953</v>
      </c>
      <c r="S23" s="206">
        <f t="shared" si="4"/>
        <v>23.127601031814269</v>
      </c>
      <c r="T23" s="206">
        <f t="shared" si="4"/>
        <v>34.047463456577809</v>
      </c>
      <c r="U23" s="206">
        <f t="shared" si="4"/>
        <v>33.733361994840926</v>
      </c>
      <c r="V23" s="206">
        <f t="shared" si="4"/>
        <v>37.646173688736027</v>
      </c>
      <c r="W23" s="206">
        <f t="shared" si="4"/>
        <v>37.769475494410997</v>
      </c>
      <c r="DA23" s="71"/>
    </row>
    <row r="24" spans="1:105" ht="12" customHeight="1" x14ac:dyDescent="0.25">
      <c r="A24" s="18" t="s">
        <v>73</v>
      </c>
      <c r="B24" s="206">
        <v>21.400601891659502</v>
      </c>
      <c r="C24" s="206">
        <v>21.23336199484093</v>
      </c>
      <c r="D24" s="206">
        <v>21.018400687876181</v>
      </c>
      <c r="E24" s="206">
        <v>20.875150472914871</v>
      </c>
      <c r="F24" s="206">
        <v>20.684092863284611</v>
      </c>
      <c r="G24" s="206">
        <v>22.045485812553739</v>
      </c>
      <c r="H24" s="206">
        <v>22.642562338779019</v>
      </c>
      <c r="I24" s="206">
        <v>23.239724849527089</v>
      </c>
      <c r="J24" s="206">
        <v>23.168013757523649</v>
      </c>
      <c r="K24" s="206">
        <v>22.929234737747201</v>
      </c>
      <c r="L24" s="206">
        <v>21.520034393809109</v>
      </c>
      <c r="M24" s="206">
        <v>21.30507308684437</v>
      </c>
      <c r="N24" s="206">
        <v>20.039208942390371</v>
      </c>
      <c r="O24" s="206">
        <v>19.036027515047291</v>
      </c>
      <c r="P24" s="206">
        <v>23.95623387790198</v>
      </c>
      <c r="Q24" s="206">
        <v>29.069905417024941</v>
      </c>
      <c r="R24" s="206">
        <v>32.911263972484953</v>
      </c>
      <c r="S24" s="206">
        <v>23.127601031814269</v>
      </c>
      <c r="T24" s="206">
        <v>34.047463456577809</v>
      </c>
      <c r="U24" s="206">
        <v>33.733361994840926</v>
      </c>
      <c r="V24" s="206">
        <v>37.646173688736027</v>
      </c>
      <c r="W24" s="206">
        <v>37.769475494410997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0.90765262252794487</v>
      </c>
      <c r="C30" s="206">
        <v>0</v>
      </c>
      <c r="D30" s="206">
        <v>0.1194325021496131</v>
      </c>
      <c r="E30" s="206">
        <v>0</v>
      </c>
      <c r="F30" s="206">
        <v>0.1194325021496131</v>
      </c>
      <c r="G30" s="206">
        <v>0.16715391229578669</v>
      </c>
      <c r="H30" s="206">
        <v>0.14333619948409279</v>
      </c>
      <c r="I30" s="206">
        <v>2.0540842648323299</v>
      </c>
      <c r="J30" s="206">
        <v>1.8152192605331039</v>
      </c>
      <c r="K30" s="206">
        <v>0.40601891659501288</v>
      </c>
      <c r="L30" s="206">
        <v>1.4808254514187451</v>
      </c>
      <c r="M30" s="206">
        <v>1.218142734307825</v>
      </c>
      <c r="N30" s="206">
        <v>0.47773000859845233</v>
      </c>
      <c r="O30" s="206">
        <v>0.90765262252794487</v>
      </c>
      <c r="P30" s="206">
        <v>0.74041272570937233</v>
      </c>
      <c r="Q30" s="206">
        <v>1.461736887360275E-3</v>
      </c>
      <c r="R30" s="206">
        <v>0.57704213241616509</v>
      </c>
      <c r="S30" s="206">
        <v>0</v>
      </c>
      <c r="T30" s="206">
        <v>0</v>
      </c>
      <c r="U30" s="206">
        <v>0</v>
      </c>
      <c r="V30" s="206">
        <v>0</v>
      </c>
      <c r="W30" s="206">
        <v>0.31797076526225282</v>
      </c>
      <c r="DA30" s="71" t="s">
        <v>2888</v>
      </c>
    </row>
    <row r="31" spans="1:105" ht="12" customHeight="1" x14ac:dyDescent="0.25">
      <c r="A31" s="21" t="s">
        <v>38</v>
      </c>
      <c r="B31" s="209">
        <v>24.677558039552881</v>
      </c>
      <c r="C31" s="209">
        <v>22.012037833190021</v>
      </c>
      <c r="D31" s="209">
        <v>22.098022355975921</v>
      </c>
      <c r="E31" s="209">
        <v>19.346517626827168</v>
      </c>
      <c r="F31" s="209">
        <v>17.626827171109198</v>
      </c>
      <c r="G31" s="209">
        <v>20.80825451418745</v>
      </c>
      <c r="H31" s="209">
        <v>22.52794496990542</v>
      </c>
      <c r="I31" s="209">
        <v>23.903697334479791</v>
      </c>
      <c r="J31" s="209">
        <v>24.763542562338781</v>
      </c>
      <c r="K31" s="209">
        <v>24.419604471195179</v>
      </c>
      <c r="L31" s="209">
        <v>20.894239036973339</v>
      </c>
      <c r="M31" s="209">
        <v>19.174548581255369</v>
      </c>
      <c r="N31" s="209">
        <v>20.550300945829751</v>
      </c>
      <c r="O31" s="209">
        <v>14.70335339638865</v>
      </c>
      <c r="P31" s="209">
        <v>16.938950988822011</v>
      </c>
      <c r="Q31" s="209">
        <v>19.165778159931211</v>
      </c>
      <c r="R31" s="209">
        <v>16.37687016337059</v>
      </c>
      <c r="S31" s="209">
        <v>13.544539982803091</v>
      </c>
      <c r="T31" s="209">
        <v>12.83224419604471</v>
      </c>
      <c r="U31" s="209">
        <v>14.529492691315561</v>
      </c>
      <c r="V31" s="209">
        <v>18.885038693035249</v>
      </c>
      <c r="W31" s="209">
        <v>32.01109200343938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91.526286960954479</v>
      </c>
      <c r="C33" s="205">
        <f>WWP_emi!C5</f>
        <v>36.554558040634433</v>
      </c>
      <c r="D33" s="205">
        <f>WWP_emi!D5</f>
        <v>42.031804680602818</v>
      </c>
      <c r="E33" s="205">
        <f>WWP_emi!E5</f>
        <v>41.868788760742312</v>
      </c>
      <c r="F33" s="205">
        <f>WWP_emi!F5</f>
        <v>38.889878760523104</v>
      </c>
      <c r="G33" s="205">
        <f>WWP_emi!G5</f>
        <v>41.212418760896988</v>
      </c>
      <c r="H33" s="205">
        <f>WWP_emi!H5</f>
        <v>35.342798040612728</v>
      </c>
      <c r="I33" s="205">
        <f>WWP_emi!I5</f>
        <v>29.486160000654511</v>
      </c>
      <c r="J33" s="205">
        <f>WWP_emi!J5</f>
        <v>32.313398040732793</v>
      </c>
      <c r="K33" s="205">
        <f>WWP_emi!K5</f>
        <v>49.580978040612841</v>
      </c>
      <c r="L33" s="205">
        <f>WWP_emi!L5</f>
        <v>47.106968040695762</v>
      </c>
      <c r="M33" s="205">
        <f>WWP_emi!M5</f>
        <v>57.275708040590352</v>
      </c>
      <c r="N33" s="205">
        <f>WWP_emi!N5</f>
        <v>51.954008040738181</v>
      </c>
      <c r="O33" s="205">
        <f>WWP_emi!O5</f>
        <v>45.289328040566517</v>
      </c>
      <c r="P33" s="205">
        <f>WWP_emi!P5</f>
        <v>59.80428467916844</v>
      </c>
      <c r="Q33" s="205">
        <f>WWP_emi!Q5</f>
        <v>53.654915159366517</v>
      </c>
      <c r="R33" s="205">
        <f>WWP_emi!R5</f>
        <v>53.114925959557191</v>
      </c>
      <c r="S33" s="205">
        <f>WWP_emi!S5</f>
        <v>24.409491480359819</v>
      </c>
      <c r="T33" s="205">
        <f>WWP_emi!T5</f>
        <v>29.39446547971821</v>
      </c>
      <c r="U33" s="205">
        <f>WWP_emi!U5</f>
        <v>20.883119399623649</v>
      </c>
      <c r="V33" s="205">
        <f>WWP_emi!V5</f>
        <v>15.554389320213019</v>
      </c>
      <c r="W33" s="205">
        <f>WWP_emi!W5</f>
        <v>32.252704200350351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71.806748512762368</v>
      </c>
      <c r="C35" s="286">
        <f t="shared" si="5"/>
        <v>45.549866020479939</v>
      </c>
      <c r="D35" s="286">
        <f t="shared" si="5"/>
        <v>57.314875957112235</v>
      </c>
      <c r="E35" s="286">
        <f t="shared" si="5"/>
        <v>51.742210930061489</v>
      </c>
      <c r="F35" s="286">
        <f t="shared" si="5"/>
        <v>49.317091102901912</v>
      </c>
      <c r="G35" s="286">
        <f t="shared" si="5"/>
        <v>56.589656240930267</v>
      </c>
      <c r="H35" s="286">
        <f t="shared" si="5"/>
        <v>58.006144706628561</v>
      </c>
      <c r="I35" s="286">
        <f t="shared" si="5"/>
        <v>56.494241808146072</v>
      </c>
      <c r="J35" s="286">
        <f t="shared" si="5"/>
        <v>54.740746339455129</v>
      </c>
      <c r="K35" s="286">
        <f t="shared" si="5"/>
        <v>67.679314597634715</v>
      </c>
      <c r="L35" s="286">
        <f t="shared" si="5"/>
        <v>76.62934762679518</v>
      </c>
      <c r="M35" s="286">
        <f t="shared" si="5"/>
        <v>75.274208594793365</v>
      </c>
      <c r="N35" s="286">
        <f t="shared" si="5"/>
        <v>82.096765704101912</v>
      </c>
      <c r="O35" s="286">
        <f t="shared" si="5"/>
        <v>80.88692833059747</v>
      </c>
      <c r="P35" s="286">
        <f t="shared" si="5"/>
        <v>95.876504107873288</v>
      </c>
      <c r="Q35" s="286">
        <f t="shared" si="5"/>
        <v>89.748408417797933</v>
      </c>
      <c r="R35" s="286">
        <f t="shared" si="5"/>
        <v>81.196409625462934</v>
      </c>
      <c r="S35" s="286">
        <f t="shared" si="5"/>
        <v>48.267247539887236</v>
      </c>
      <c r="T35" s="286">
        <f t="shared" si="5"/>
        <v>56.395111074083431</v>
      </c>
      <c r="U35" s="286">
        <f t="shared" si="5"/>
        <v>50.076143885482182</v>
      </c>
      <c r="V35" s="286">
        <f t="shared" si="5"/>
        <v>53.904246598613021</v>
      </c>
      <c r="W35" s="286">
        <f t="shared" si="5"/>
        <v>65.735601838335739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149.36469369023803</v>
      </c>
      <c r="D36" s="346">
        <f t="shared" si="6"/>
        <v>157.39943783723882</v>
      </c>
      <c r="E36" s="346">
        <f t="shared" si="6"/>
        <v>173.26695378119371</v>
      </c>
      <c r="F36" s="346">
        <f t="shared" si="6"/>
        <v>189.65978100374758</v>
      </c>
      <c r="G36" s="346">
        <f t="shared" si="6"/>
        <v>184.05304269981877</v>
      </c>
      <c r="H36" s="346">
        <f t="shared" si="6"/>
        <v>169.82600109922583</v>
      </c>
      <c r="I36" s="346">
        <f t="shared" si="6"/>
        <v>174.80696134967084</v>
      </c>
      <c r="J36" s="346">
        <f t="shared" si="6"/>
        <v>191.41379190462487</v>
      </c>
      <c r="K36" s="346">
        <f t="shared" si="6"/>
        <v>214.43137637246664</v>
      </c>
      <c r="L36" s="346">
        <f t="shared" si="6"/>
        <v>218.63781843627638</v>
      </c>
      <c r="M36" s="346">
        <f t="shared" si="6"/>
        <v>224.95346932596354</v>
      </c>
      <c r="N36" s="346">
        <f t="shared" si="6"/>
        <v>243.72357443584229</v>
      </c>
      <c r="O36" s="346">
        <f t="shared" si="6"/>
        <v>254.4529857562809</v>
      </c>
      <c r="P36" s="346">
        <f t="shared" si="6"/>
        <v>245.03830676914353</v>
      </c>
      <c r="Q36" s="346">
        <f t="shared" si="6"/>
        <v>242.40479735048893</v>
      </c>
      <c r="R36" s="346">
        <f t="shared" si="6"/>
        <v>254.09199055431426</v>
      </c>
      <c r="S36" s="346">
        <f t="shared" si="6"/>
        <v>249.53256376627638</v>
      </c>
      <c r="T36" s="346">
        <f t="shared" si="6"/>
        <v>249.15069649026788</v>
      </c>
      <c r="U36" s="346">
        <f t="shared" si="6"/>
        <v>238.33551895150291</v>
      </c>
      <c r="V36" s="346">
        <f t="shared" si="6"/>
        <v>241.55493980226927</v>
      </c>
      <c r="W36" s="346">
        <f t="shared" si="6"/>
        <v>213.0824942542572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71.257817463758627</v>
      </c>
      <c r="C37" s="346">
        <f>IF(WWP_ued!C$5=0,"",WWP_ued!C$5/C$5*1000)</f>
        <v>67.952051692843256</v>
      </c>
      <c r="D37" s="346">
        <f>IF(WWP_ued!D$5=0,"",WWP_ued!D$5/D$5*1000)</f>
        <v>71.65855532500494</v>
      </c>
      <c r="E37" s="346">
        <f>IF(WWP_ued!E$5=0,"",WWP_ued!E$5/E$5*1000)</f>
        <v>78.380084044914383</v>
      </c>
      <c r="F37" s="346">
        <f>IF(WWP_ued!F$5=0,"",WWP_ued!F$5/F$5*1000)</f>
        <v>85.451404059530901</v>
      </c>
      <c r="G37" s="346">
        <f>IF(WWP_ued!G$5=0,"",WWP_ued!G$5/G$5*1000)</f>
        <v>83.308067528610081</v>
      </c>
      <c r="H37" s="346">
        <f>IF(WWP_ued!H$5=0,"",WWP_ued!H$5/H$5*1000)</f>
        <v>77.09217992429258</v>
      </c>
      <c r="I37" s="346">
        <f>IF(WWP_ued!I$5=0,"",WWP_ued!I$5/I$5*1000)</f>
        <v>79.521623219749785</v>
      </c>
      <c r="J37" s="346">
        <f>IF(WWP_ued!J$5=0,"",WWP_ued!J$5/J$5*1000)</f>
        <v>87.243799721323313</v>
      </c>
      <c r="K37" s="346">
        <f>IF(WWP_ued!K$5=0,"",WWP_ued!K$5/K$5*1000)</f>
        <v>97.753641664332321</v>
      </c>
      <c r="L37" s="346">
        <f>IF(WWP_ued!L$5=0,"",WWP_ued!L$5/L$5*1000)</f>
        <v>99.332251947591075</v>
      </c>
      <c r="M37" s="346">
        <f>IF(WWP_ued!M$5=0,"",WWP_ued!M$5/M$5*1000)</f>
        <v>101.92202111216324</v>
      </c>
      <c r="N37" s="346">
        <f>IF(WWP_ued!N$5=0,"",WWP_ued!N$5/N$5*1000)</f>
        <v>111.02198259131075</v>
      </c>
      <c r="O37" s="346">
        <f>IF(WWP_ued!O$5=0,"",WWP_ued!O$5/O$5*1000)</f>
        <v>114.65735182736793</v>
      </c>
      <c r="P37" s="346">
        <f>IF(WWP_ued!P$5=0,"",WWP_ued!P$5/P$5*1000)</f>
        <v>110.07087622324997</v>
      </c>
      <c r="Q37" s="346">
        <f>IF(WWP_ued!Q$5=0,"",WWP_ued!Q$5/Q$5*1000)</f>
        <v>108.21306632000929</v>
      </c>
      <c r="R37" s="346">
        <f>IF(WWP_ued!R$5=0,"",WWP_ued!R$5/R$5*1000)</f>
        <v>112.14688318285199</v>
      </c>
      <c r="S37" s="346">
        <f>IF(WWP_ued!S$5=0,"",WWP_ued!S$5/S$5*1000)</f>
        <v>110.18524187363172</v>
      </c>
      <c r="T37" s="346">
        <f>IF(WWP_ued!T$5=0,"",WWP_ued!T$5/T$5*1000)</f>
        <v>107.76630525179205</v>
      </c>
      <c r="U37" s="346">
        <f>IF(WWP_ued!U$5=0,"",WWP_ued!U$5/U$5*1000)</f>
        <v>103.2663217429882</v>
      </c>
      <c r="V37" s="346">
        <f>IF(WWP_ued!V$5=0,"",WWP_ued!V$5/V$5*1000)</f>
        <v>105.22429275487158</v>
      </c>
      <c r="W37" s="346">
        <f>IF(WWP_ued!W$5=0,"",WWP_ued!W$5/W$5*1000)</f>
        <v>95.768362426565659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1.0772582405781341</v>
      </c>
      <c r="C38" s="347">
        <f t="shared" si="7"/>
        <v>0.62158617021093643</v>
      </c>
      <c r="D38" s="347">
        <f t="shared" si="7"/>
        <v>0.68908871677113859</v>
      </c>
      <c r="E38" s="347">
        <f t="shared" si="7"/>
        <v>0.72541488074832627</v>
      </c>
      <c r="F38" s="347">
        <f t="shared" si="7"/>
        <v>0.71152034242020756</v>
      </c>
      <c r="G38" s="347">
        <f t="shared" si="7"/>
        <v>0.68417342587328323</v>
      </c>
      <c r="H38" s="347">
        <f t="shared" si="7"/>
        <v>0.58552325745809608</v>
      </c>
      <c r="I38" s="347">
        <f t="shared" si="7"/>
        <v>0.47749902293980639</v>
      </c>
      <c r="J38" s="347">
        <f t="shared" si="7"/>
        <v>0.50883864851279981</v>
      </c>
      <c r="K38" s="347">
        <f t="shared" si="7"/>
        <v>0.71998428570827311</v>
      </c>
      <c r="L38" s="347">
        <f t="shared" si="7"/>
        <v>0.73661146208370276</v>
      </c>
      <c r="M38" s="347">
        <f t="shared" si="7"/>
        <v>0.87108893820543354</v>
      </c>
      <c r="N38" s="347">
        <f t="shared" si="7"/>
        <v>0.8222304810212886</v>
      </c>
      <c r="O38" s="347">
        <f t="shared" si="7"/>
        <v>0.8397957970130272</v>
      </c>
      <c r="P38" s="347">
        <f t="shared" si="7"/>
        <v>0.89309984375298268</v>
      </c>
      <c r="Q38" s="347">
        <f t="shared" si="7"/>
        <v>0.75484463951525038</v>
      </c>
      <c r="R38" s="347">
        <f t="shared" si="7"/>
        <v>0.73295173181273487</v>
      </c>
      <c r="S38" s="347">
        <f t="shared" si="7"/>
        <v>0.51863926102854574</v>
      </c>
      <c r="T38" s="347">
        <f t="shared" si="7"/>
        <v>0.49496236072173383</v>
      </c>
      <c r="U38" s="347">
        <f t="shared" si="7"/>
        <v>0.36553678026558883</v>
      </c>
      <c r="V38" s="347">
        <f t="shared" si="7"/>
        <v>0.2464829684555806</v>
      </c>
      <c r="W38" s="347">
        <f t="shared" si="7"/>
        <v>0.38500078504053203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NL: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84.962252794497005</v>
      </c>
      <c r="C5" s="225">
        <v>58.808512467755797</v>
      </c>
      <c r="D5" s="225">
        <v>60.996216680997421</v>
      </c>
      <c r="E5" s="225">
        <v>57.717024935511581</v>
      </c>
      <c r="F5" s="225">
        <v>54.657437661220989</v>
      </c>
      <c r="G5" s="225">
        <v>60.23680137575235</v>
      </c>
      <c r="H5" s="225">
        <v>60.361049011177997</v>
      </c>
      <c r="I5" s="225">
        <v>61.751246775580398</v>
      </c>
      <c r="J5" s="225">
        <v>63.504213241616519</v>
      </c>
      <c r="K5" s="225">
        <v>68.863972484952711</v>
      </c>
      <c r="L5" s="225">
        <v>63.950902837489231</v>
      </c>
      <c r="M5" s="225">
        <v>65.751848667239898</v>
      </c>
      <c r="N5" s="225">
        <v>63.186672398968199</v>
      </c>
      <c r="O5" s="225">
        <v>53.928976784178857</v>
      </c>
      <c r="P5" s="225">
        <v>66.962596732588139</v>
      </c>
      <c r="Q5" s="225">
        <v>71.080739466895963</v>
      </c>
      <c r="R5" s="225">
        <v>72.467153912295771</v>
      </c>
      <c r="S5" s="225">
        <v>47.064488392089409</v>
      </c>
      <c r="T5" s="225">
        <v>59.387274290627673</v>
      </c>
      <c r="U5" s="225">
        <v>57.130008598452292</v>
      </c>
      <c r="V5" s="225">
        <v>63.105331040412707</v>
      </c>
      <c r="W5" s="225">
        <v>83.773086844367995</v>
      </c>
      <c r="DA5" s="89" t="s">
        <v>2873</v>
      </c>
    </row>
    <row r="6" spans="1:105" ht="12" customHeight="1" x14ac:dyDescent="0.25">
      <c r="A6" s="55" t="s">
        <v>92</v>
      </c>
      <c r="B6" s="261">
        <v>1.056113270165409</v>
      </c>
      <c r="C6" s="261">
        <v>0.92336710146834899</v>
      </c>
      <c r="D6" s="261">
        <v>0.92854755559382207</v>
      </c>
      <c r="E6" s="261">
        <v>0.81669887476306602</v>
      </c>
      <c r="F6" s="261">
        <v>0.74491461687309024</v>
      </c>
      <c r="G6" s="261">
        <v>0.87644734578574202</v>
      </c>
      <c r="H6" s="261">
        <v>0.94414639968880532</v>
      </c>
      <c r="I6" s="261">
        <v>0.99758271307683144</v>
      </c>
      <c r="J6" s="261">
        <v>1.0342430139640411</v>
      </c>
      <c r="K6" s="261">
        <v>1.02891903941679</v>
      </c>
      <c r="L6" s="261">
        <v>0.88349433637798014</v>
      </c>
      <c r="M6" s="261">
        <v>0.81714432503320822</v>
      </c>
      <c r="N6" s="261">
        <v>0.87100128219307549</v>
      </c>
      <c r="O6" s="261">
        <v>0.6281189054258336</v>
      </c>
      <c r="P6" s="261">
        <v>0.72618521096095479</v>
      </c>
      <c r="Q6" s="261">
        <v>0.81733794367229773</v>
      </c>
      <c r="R6" s="261">
        <v>0.70320805319484547</v>
      </c>
      <c r="S6" s="261">
        <v>0.57158082126637355</v>
      </c>
      <c r="T6" s="261">
        <v>0.54746678287151185</v>
      </c>
      <c r="U6" s="261">
        <v>0.61141755696451738</v>
      </c>
      <c r="V6" s="261">
        <v>0.78527543271497191</v>
      </c>
      <c r="W6" s="261">
        <v>1.33217103943434</v>
      </c>
      <c r="DA6" s="67" t="s">
        <v>2890</v>
      </c>
    </row>
    <row r="7" spans="1:105" ht="12" customHeight="1" x14ac:dyDescent="0.25">
      <c r="A7" s="202" t="s">
        <v>93</v>
      </c>
      <c r="B7" s="226">
        <v>1.147949206701532</v>
      </c>
      <c r="C7" s="226">
        <v>1.003659892900379</v>
      </c>
      <c r="D7" s="226">
        <v>1.009290821297633</v>
      </c>
      <c r="E7" s="226">
        <v>0.88771616822072419</v>
      </c>
      <c r="F7" s="226">
        <v>0.80968980094901133</v>
      </c>
      <c r="G7" s="226">
        <v>0.95266015846276353</v>
      </c>
      <c r="H7" s="226">
        <v>1.0262460866182661</v>
      </c>
      <c r="I7" s="226">
        <v>1.0843290359530779</v>
      </c>
      <c r="J7" s="226">
        <v>1.124177189091349</v>
      </c>
      <c r="K7" s="226">
        <v>1.118390260235641</v>
      </c>
      <c r="L7" s="226">
        <v>0.96031993084563072</v>
      </c>
      <c r="M7" s="226">
        <v>0.88820035329696556</v>
      </c>
      <c r="N7" s="226">
        <v>0.94674052412290799</v>
      </c>
      <c r="O7" s="226">
        <v>0.68273794068025384</v>
      </c>
      <c r="P7" s="226">
        <v>0.78933175104451614</v>
      </c>
      <c r="Q7" s="226">
        <v>0.88841080833945407</v>
      </c>
      <c r="R7" s="226">
        <v>0.76435657955961489</v>
      </c>
      <c r="S7" s="226">
        <v>0.62128350137649302</v>
      </c>
      <c r="T7" s="226">
        <v>0.59507259007773028</v>
      </c>
      <c r="U7" s="226">
        <v>0.66458430104838861</v>
      </c>
      <c r="V7" s="226">
        <v>0.85356025295105642</v>
      </c>
      <c r="W7" s="226">
        <v>1.4480119993851519</v>
      </c>
      <c r="DA7" s="174" t="s">
        <v>2891</v>
      </c>
    </row>
    <row r="8" spans="1:105" ht="12" customHeight="1" x14ac:dyDescent="0.25">
      <c r="A8" s="202" t="s">
        <v>94</v>
      </c>
      <c r="B8" s="226">
        <v>2.8469140326197988</v>
      </c>
      <c r="C8" s="226">
        <v>2.48907653439294</v>
      </c>
      <c r="D8" s="226">
        <v>2.5030412368181292</v>
      </c>
      <c r="E8" s="226">
        <v>2.201536097187395</v>
      </c>
      <c r="F8" s="226">
        <v>2.008030706353547</v>
      </c>
      <c r="G8" s="226">
        <v>2.362597192987653</v>
      </c>
      <c r="H8" s="226">
        <v>2.545090294813301</v>
      </c>
      <c r="I8" s="226">
        <v>2.689136009163632</v>
      </c>
      <c r="J8" s="226">
        <v>2.7879594289465448</v>
      </c>
      <c r="K8" s="226">
        <v>2.773607845384388</v>
      </c>
      <c r="L8" s="226">
        <v>2.381593428497164</v>
      </c>
      <c r="M8" s="226">
        <v>2.2027368761764752</v>
      </c>
      <c r="N8" s="226">
        <v>2.3479164998248119</v>
      </c>
      <c r="O8" s="226">
        <v>1.69319009288703</v>
      </c>
      <c r="P8" s="226">
        <v>1.9575427425904</v>
      </c>
      <c r="Q8" s="226">
        <v>2.203258804681846</v>
      </c>
      <c r="R8" s="226">
        <v>1.895604317307845</v>
      </c>
      <c r="S8" s="226">
        <v>1.5407830834137031</v>
      </c>
      <c r="T8" s="226">
        <v>1.4757800233927709</v>
      </c>
      <c r="U8" s="226">
        <v>1.648169066600004</v>
      </c>
      <c r="V8" s="226">
        <v>2.1168294273186201</v>
      </c>
      <c r="W8" s="226">
        <v>3.5910697584751778</v>
      </c>
      <c r="DA8" s="174" t="s">
        <v>2892</v>
      </c>
    </row>
    <row r="9" spans="1:105" ht="12" customHeight="1" x14ac:dyDescent="0.25">
      <c r="A9" s="202" t="s">
        <v>95</v>
      </c>
      <c r="B9" s="226">
        <v>8.7244139709316428</v>
      </c>
      <c r="C9" s="226">
        <v>7.6278151860428851</v>
      </c>
      <c r="D9" s="226">
        <v>7.6706102418620086</v>
      </c>
      <c r="E9" s="226">
        <v>6.7466428784775019</v>
      </c>
      <c r="F9" s="226">
        <v>6.153642487212486</v>
      </c>
      <c r="G9" s="226">
        <v>7.2402172043170001</v>
      </c>
      <c r="H9" s="226">
        <v>7.7994702582988236</v>
      </c>
      <c r="I9" s="226">
        <v>8.2409006732433898</v>
      </c>
      <c r="J9" s="226">
        <v>8.5437466370942516</v>
      </c>
      <c r="K9" s="226">
        <v>8.4997659777908687</v>
      </c>
      <c r="L9" s="226">
        <v>7.298431474426792</v>
      </c>
      <c r="M9" s="226">
        <v>6.7503226850569389</v>
      </c>
      <c r="N9" s="226">
        <v>7.1952279833341031</v>
      </c>
      <c r="O9" s="226">
        <v>5.1888083491699284</v>
      </c>
      <c r="P9" s="226">
        <v>5.998921307938323</v>
      </c>
      <c r="Q9" s="226">
        <v>6.7519221433798524</v>
      </c>
      <c r="R9" s="226">
        <v>5.809110004653073</v>
      </c>
      <c r="S9" s="226">
        <v>4.7217546104613461</v>
      </c>
      <c r="T9" s="226">
        <v>4.5225516845907503</v>
      </c>
      <c r="U9" s="226">
        <v>5.050840687967753</v>
      </c>
      <c r="V9" s="226">
        <v>6.4870579224280274</v>
      </c>
      <c r="W9" s="226">
        <v>11.004891195327151</v>
      </c>
      <c r="DA9" s="174" t="s">
        <v>2893</v>
      </c>
    </row>
    <row r="10" spans="1:105" ht="12" customHeight="1" x14ac:dyDescent="0.25">
      <c r="A10" s="56" t="s">
        <v>96</v>
      </c>
      <c r="B10" s="262">
        <v>1.783594049320691</v>
      </c>
      <c r="C10" s="262">
        <v>1.442788446954826</v>
      </c>
      <c r="D10" s="262">
        <v>1.4584646218882269</v>
      </c>
      <c r="E10" s="262">
        <v>1.30010902074879</v>
      </c>
      <c r="F10" s="262">
        <v>1.2040230225068249</v>
      </c>
      <c r="G10" s="262">
        <v>1.387250258245057</v>
      </c>
      <c r="H10" s="262">
        <v>1.4839943013302539</v>
      </c>
      <c r="I10" s="262">
        <v>1.58863575192895</v>
      </c>
      <c r="J10" s="262">
        <v>1.636286849095909</v>
      </c>
      <c r="K10" s="262">
        <v>1.6078168729400479</v>
      </c>
      <c r="L10" s="262">
        <v>1.4169847463506851</v>
      </c>
      <c r="M10" s="262">
        <v>1.378746808365245</v>
      </c>
      <c r="N10" s="262">
        <v>1.391597501036528</v>
      </c>
      <c r="O10" s="262">
        <v>1.1052814998908671</v>
      </c>
      <c r="P10" s="262">
        <v>1.3508646327643881</v>
      </c>
      <c r="Q10" s="262">
        <v>1.445306379034726</v>
      </c>
      <c r="R10" s="262">
        <v>1.410635027978109</v>
      </c>
      <c r="S10" s="262">
        <v>0.97342523910011858</v>
      </c>
      <c r="T10" s="262">
        <v>1.0893007568547459</v>
      </c>
      <c r="U10" s="262">
        <v>1.086500296515301</v>
      </c>
      <c r="V10" s="262">
        <v>1.337392066751538</v>
      </c>
      <c r="W10" s="262">
        <v>2.1637405323049199</v>
      </c>
      <c r="DA10" s="68" t="s">
        <v>2894</v>
      </c>
    </row>
    <row r="11" spans="1:105" ht="12" customHeight="1" x14ac:dyDescent="0.25">
      <c r="A11" s="37" t="s">
        <v>160</v>
      </c>
      <c r="B11" s="228">
        <v>7.8252329694723802E-2</v>
      </c>
      <c r="C11" s="228">
        <v>0</v>
      </c>
      <c r="D11" s="228">
        <v>0</v>
      </c>
      <c r="E11" s="228">
        <v>2.3638727333965891E-2</v>
      </c>
      <c r="F11" s="228">
        <v>2.5618968530463321E-2</v>
      </c>
      <c r="G11" s="228">
        <v>2.2530237996968659E-2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2.841501587548944E-2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2.8682990148656651E-3</v>
      </c>
      <c r="W11" s="228">
        <v>2.7435974095318138E-3</v>
      </c>
      <c r="DA11" s="69" t="s">
        <v>2895</v>
      </c>
    </row>
    <row r="12" spans="1:105" ht="12" customHeight="1" x14ac:dyDescent="0.25">
      <c r="A12" s="37" t="s">
        <v>162</v>
      </c>
      <c r="B12" s="228">
        <v>0.8840049147006841</v>
      </c>
      <c r="C12" s="228">
        <v>0.2884090447192596</v>
      </c>
      <c r="D12" s="228">
        <v>0.33512039836308249</v>
      </c>
      <c r="E12" s="228">
        <v>0.37811498878442512</v>
      </c>
      <c r="F12" s="228">
        <v>0.37822645078440209</v>
      </c>
      <c r="G12" s="228">
        <v>0.35426785605507483</v>
      </c>
      <c r="H12" s="228">
        <v>0.28308500576629331</v>
      </c>
      <c r="I12" s="228">
        <v>0.21903071187915429</v>
      </c>
      <c r="J12" s="228">
        <v>0.2349449604826149</v>
      </c>
      <c r="K12" s="228">
        <v>0.43015143442129861</v>
      </c>
      <c r="L12" s="228">
        <v>0.4797303848942065</v>
      </c>
      <c r="M12" s="228">
        <v>0.63400767380386858</v>
      </c>
      <c r="N12" s="228">
        <v>0.51607943194028161</v>
      </c>
      <c r="O12" s="228">
        <v>0.59031489204895815</v>
      </c>
      <c r="P12" s="228">
        <v>0.81549036073349013</v>
      </c>
      <c r="Q12" s="228">
        <v>0.74212627305337675</v>
      </c>
      <c r="R12" s="228">
        <v>0.91831755789407343</v>
      </c>
      <c r="S12" s="228">
        <v>0.34015046903100071</v>
      </c>
      <c r="T12" s="228">
        <v>0.62361709827492118</v>
      </c>
      <c r="U12" s="228">
        <v>0.36813271498996841</v>
      </c>
      <c r="V12" s="228">
        <v>0.18783282811647381</v>
      </c>
      <c r="W12" s="228">
        <v>0.2419110984639975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0.8213368049252836</v>
      </c>
      <c r="C15" s="228">
        <v>1.154379402235566</v>
      </c>
      <c r="D15" s="228">
        <v>1.1233442235251441</v>
      </c>
      <c r="E15" s="228">
        <v>0.89835530463039848</v>
      </c>
      <c r="F15" s="228">
        <v>0.80017760319195963</v>
      </c>
      <c r="G15" s="228">
        <v>1.0104521641930131</v>
      </c>
      <c r="H15" s="228">
        <v>1.2009092955639611</v>
      </c>
      <c r="I15" s="228">
        <v>1.3696050400497961</v>
      </c>
      <c r="J15" s="228">
        <v>1.401341888613294</v>
      </c>
      <c r="K15" s="228">
        <v>1.1776654385187499</v>
      </c>
      <c r="L15" s="228">
        <v>0.93725436145647911</v>
      </c>
      <c r="M15" s="228">
        <v>0.71632411868588686</v>
      </c>
      <c r="N15" s="228">
        <v>0.87551806909624685</v>
      </c>
      <c r="O15" s="228">
        <v>0.51496660784190906</v>
      </c>
      <c r="P15" s="228">
        <v>0.53537427203089816</v>
      </c>
      <c r="Q15" s="228">
        <v>0.70318010598134972</v>
      </c>
      <c r="R15" s="228">
        <v>0.4923174700840352</v>
      </c>
      <c r="S15" s="228">
        <v>0.63327477006911792</v>
      </c>
      <c r="T15" s="228">
        <v>0.46568365857982519</v>
      </c>
      <c r="U15" s="228">
        <v>0.71836758152533309</v>
      </c>
      <c r="V15" s="228">
        <v>1.146690939620199</v>
      </c>
      <c r="W15" s="228">
        <v>1.919085836431391</v>
      </c>
      <c r="DA15" s="69" t="s">
        <v>2899</v>
      </c>
    </row>
    <row r="16" spans="1:105" ht="12" customHeight="1" x14ac:dyDescent="0.25">
      <c r="A16" s="57" t="s">
        <v>2900</v>
      </c>
      <c r="B16" s="263">
        <v>50.523309022724277</v>
      </c>
      <c r="C16" s="263">
        <v>31.178946981695351</v>
      </c>
      <c r="D16" s="263">
        <v>32.913624715372741</v>
      </c>
      <c r="E16" s="263">
        <v>32.410011648812038</v>
      </c>
      <c r="F16" s="263">
        <v>31.276174183531872</v>
      </c>
      <c r="G16" s="263">
        <v>33.345334912060878</v>
      </c>
      <c r="H16" s="263">
        <v>32.086142308160532</v>
      </c>
      <c r="I16" s="263">
        <v>32.207876010718103</v>
      </c>
      <c r="J16" s="263">
        <v>32.93586344015241</v>
      </c>
      <c r="K16" s="263">
        <v>37.555949750445812</v>
      </c>
      <c r="L16" s="263">
        <v>36.338203710842379</v>
      </c>
      <c r="M16" s="263">
        <v>39.159427431800893</v>
      </c>
      <c r="N16" s="263">
        <v>35.918592320352182</v>
      </c>
      <c r="O16" s="263">
        <v>32.965527533920778</v>
      </c>
      <c r="P16" s="263">
        <v>41.978816706020879</v>
      </c>
      <c r="Q16" s="263">
        <v>43.704330699014022</v>
      </c>
      <c r="R16" s="263">
        <v>47.166650294290228</v>
      </c>
      <c r="S16" s="263">
        <v>28.43390187339352</v>
      </c>
      <c r="T16" s="263">
        <v>39.450281273245587</v>
      </c>
      <c r="U16" s="263">
        <v>36.390233892489732</v>
      </c>
      <c r="V16" s="263">
        <v>38.137726303191187</v>
      </c>
      <c r="W16" s="263">
        <v>44.210083660148719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0.82761388835307825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0.84258904769355925</v>
      </c>
      <c r="Q19" s="231">
        <v>0</v>
      </c>
      <c r="R19" s="231">
        <v>7.0097946427212329E-2</v>
      </c>
      <c r="S19" s="231">
        <v>0</v>
      </c>
      <c r="T19" s="231">
        <v>3.8272866356328428E-2</v>
      </c>
      <c r="U19" s="231">
        <v>0.1165576384853861</v>
      </c>
      <c r="V19" s="231">
        <v>7.1131313583597297E-2</v>
      </c>
      <c r="W19" s="231">
        <v>4.3278831209365848E-2</v>
      </c>
      <c r="DA19" s="73" t="s">
        <v>2904</v>
      </c>
    </row>
    <row r="20" spans="1:105" ht="12" customHeight="1" x14ac:dyDescent="0.25">
      <c r="A20" s="46" t="s">
        <v>160</v>
      </c>
      <c r="B20" s="231">
        <v>2.430452061568857</v>
      </c>
      <c r="C20" s="231">
        <v>0</v>
      </c>
      <c r="D20" s="231">
        <v>0</v>
      </c>
      <c r="E20" s="231">
        <v>0.77074849244258736</v>
      </c>
      <c r="F20" s="231">
        <v>0.76326374203035641</v>
      </c>
      <c r="G20" s="231">
        <v>0.76520573655752078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0.78602636095615541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4.875849319278288E-2</v>
      </c>
      <c r="W20" s="231">
        <v>0.1001845721265367</v>
      </c>
      <c r="DA20" s="73" t="s">
        <v>2905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27.456454980357542</v>
      </c>
      <c r="C23" s="231">
        <v>11.536881608366739</v>
      </c>
      <c r="D23" s="231">
        <v>12.532315021872661</v>
      </c>
      <c r="E23" s="231">
        <v>12.32856377833804</v>
      </c>
      <c r="F23" s="231">
        <v>11.26846835450413</v>
      </c>
      <c r="G23" s="231">
        <v>12.032176303142061</v>
      </c>
      <c r="H23" s="231">
        <v>11.007892486613249</v>
      </c>
      <c r="I23" s="231">
        <v>8.8096665190702694</v>
      </c>
      <c r="J23" s="231">
        <v>9.8249544705917256</v>
      </c>
      <c r="K23" s="231">
        <v>15.969515256898591</v>
      </c>
      <c r="L23" s="231">
        <v>15.06110247593911</v>
      </c>
      <c r="M23" s="231">
        <v>17.538147676637479</v>
      </c>
      <c r="N23" s="231">
        <v>16.939258937700391</v>
      </c>
      <c r="O23" s="231">
        <v>14.516491100582011</v>
      </c>
      <c r="P23" s="231">
        <v>18.290427394005739</v>
      </c>
      <c r="Q23" s="231">
        <v>16.811665550163472</v>
      </c>
      <c r="R23" s="231">
        <v>16.117967896825029</v>
      </c>
      <c r="S23" s="231">
        <v>7.039557845130596</v>
      </c>
      <c r="T23" s="231">
        <v>7.9161716593644096</v>
      </c>
      <c r="U23" s="231">
        <v>5.0684011920670331</v>
      </c>
      <c r="V23" s="231">
        <v>3.1929884658581091</v>
      </c>
      <c r="W23" s="231">
        <v>8.8335700449621797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19.79677177281814</v>
      </c>
      <c r="C25" s="231">
        <v>19.642065373328609</v>
      </c>
      <c r="D25" s="231">
        <v>19.443213959856308</v>
      </c>
      <c r="E25" s="231">
        <v>19.310699378031408</v>
      </c>
      <c r="F25" s="231">
        <v>19.13396024170676</v>
      </c>
      <c r="G25" s="231">
        <v>20.39332601329232</v>
      </c>
      <c r="H25" s="231">
        <v>20.945655699084941</v>
      </c>
      <c r="I25" s="231">
        <v>21.49806492564969</v>
      </c>
      <c r="J25" s="231">
        <v>21.431728094145029</v>
      </c>
      <c r="K25" s="231">
        <v>21.210843943898819</v>
      </c>
      <c r="L25" s="231">
        <v>19.907253618202311</v>
      </c>
      <c r="M25" s="231">
        <v>19.70840220469902</v>
      </c>
      <c r="N25" s="231">
        <v>18.537406001489011</v>
      </c>
      <c r="O25" s="231">
        <v>17.609406225357041</v>
      </c>
      <c r="P25" s="231">
        <v>22.16087645599189</v>
      </c>
      <c r="Q25" s="231">
        <v>26.8913129592394</v>
      </c>
      <c r="R25" s="231">
        <v>30.444787716892481</v>
      </c>
      <c r="S25" s="231">
        <v>21.394344028262928</v>
      </c>
      <c r="T25" s="231">
        <v>31.495836747524852</v>
      </c>
      <c r="U25" s="231">
        <v>31.2052750619373</v>
      </c>
      <c r="V25" s="231">
        <v>34.824848030556701</v>
      </c>
      <c r="W25" s="231">
        <v>34.938909201135317</v>
      </c>
      <c r="DA25" s="73" t="s">
        <v>2910</v>
      </c>
    </row>
    <row r="26" spans="1:105" ht="12" customHeight="1" x14ac:dyDescent="0.25">
      <c r="A26" s="46" t="s">
        <v>79</v>
      </c>
      <c r="B26" s="231">
        <v>0.83963020797973498</v>
      </c>
      <c r="C26" s="231">
        <v>0</v>
      </c>
      <c r="D26" s="231">
        <v>0.11048184529070219</v>
      </c>
      <c r="E26" s="231">
        <v>0</v>
      </c>
      <c r="F26" s="231">
        <v>0.1104818452906213</v>
      </c>
      <c r="G26" s="231">
        <v>0.15462685906899379</v>
      </c>
      <c r="H26" s="231">
        <v>0.1325941224623369</v>
      </c>
      <c r="I26" s="231">
        <v>1.90014456599814</v>
      </c>
      <c r="J26" s="231">
        <v>1.679180875415655</v>
      </c>
      <c r="K26" s="231">
        <v>0.37559054964840138</v>
      </c>
      <c r="L26" s="231">
        <v>1.3698476167009499</v>
      </c>
      <c r="M26" s="231">
        <v>1.126851189508234</v>
      </c>
      <c r="N26" s="231">
        <v>0.44192738116278052</v>
      </c>
      <c r="O26" s="231">
        <v>0.83963020798173749</v>
      </c>
      <c r="P26" s="231">
        <v>0.68492380832970035</v>
      </c>
      <c r="Q26" s="231">
        <v>1.3521896111519059E-3</v>
      </c>
      <c r="R26" s="231">
        <v>0.53379673414550544</v>
      </c>
      <c r="S26" s="231">
        <v>0</v>
      </c>
      <c r="T26" s="231">
        <v>0</v>
      </c>
      <c r="U26" s="231">
        <v>0</v>
      </c>
      <c r="V26" s="231">
        <v>0</v>
      </c>
      <c r="W26" s="231">
        <v>0.29414101071531479</v>
      </c>
      <c r="DA26" s="73" t="s">
        <v>2911</v>
      </c>
    </row>
    <row r="27" spans="1:105" ht="12" customHeight="1" x14ac:dyDescent="0.25">
      <c r="A27" s="57" t="s">
        <v>2912</v>
      </c>
      <c r="B27" s="263">
        <v>5.3724022873631716</v>
      </c>
      <c r="C27" s="263">
        <v>4.6971282987737757</v>
      </c>
      <c r="D27" s="263">
        <v>4.7234810436729227</v>
      </c>
      <c r="E27" s="263">
        <v>4.1545116672729909</v>
      </c>
      <c r="F27" s="263">
        <v>3.789348268441374</v>
      </c>
      <c r="G27" s="263">
        <v>4.4584495416057326</v>
      </c>
      <c r="H27" s="263">
        <v>4.802831685373488</v>
      </c>
      <c r="I27" s="263">
        <v>5.0746598882604044</v>
      </c>
      <c r="J27" s="263">
        <v>5.2611492449475126</v>
      </c>
      <c r="K27" s="263">
        <v>5.2340664179027989</v>
      </c>
      <c r="L27" s="263">
        <v>4.4942972763575524</v>
      </c>
      <c r="M27" s="263">
        <v>4.1567776534298009</v>
      </c>
      <c r="N27" s="263">
        <v>4.4307456528952116</v>
      </c>
      <c r="O27" s="263">
        <v>3.1952135623835889</v>
      </c>
      <c r="P27" s="263">
        <v>3.6940725948883371</v>
      </c>
      <c r="Q27" s="263">
        <v>4.1577625830286449</v>
      </c>
      <c r="R27" s="263">
        <v>3.577188792338998</v>
      </c>
      <c r="S27" s="263">
        <v>2.9076067864419879</v>
      </c>
      <c r="T27" s="263">
        <v>2.7849397215637781</v>
      </c>
      <c r="U27" s="263">
        <v>3.110254528906458</v>
      </c>
      <c r="V27" s="263">
        <v>3.9946619838109449</v>
      </c>
      <c r="W27" s="263">
        <v>6.7766961571225144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9.2583081711440727</v>
      </c>
      <c r="C28" s="263">
        <f t="shared" si="0"/>
        <v>5.7305825659672553</v>
      </c>
      <c r="D28" s="263">
        <f t="shared" si="0"/>
        <v>6.0531655403766056</v>
      </c>
      <c r="E28" s="263">
        <f t="shared" si="0"/>
        <v>5.9138284117432427</v>
      </c>
      <c r="F28" s="263">
        <f t="shared" si="0"/>
        <v>5.6744668081599112</v>
      </c>
      <c r="G28" s="263">
        <f t="shared" si="0"/>
        <v>6.087477919721751</v>
      </c>
      <c r="H28" s="263">
        <f t="shared" si="0"/>
        <v>5.874375162668354</v>
      </c>
      <c r="I28" s="263">
        <f t="shared" si="0"/>
        <v>5.8543743337520899</v>
      </c>
      <c r="J28" s="263">
        <f t="shared" si="0"/>
        <v>6.0195331551839582</v>
      </c>
      <c r="K28" s="263">
        <f t="shared" si="0"/>
        <v>6.9056229335481101</v>
      </c>
      <c r="L28" s="263">
        <f t="shared" si="0"/>
        <v>6.6228576777728572</v>
      </c>
      <c r="M28" s="263">
        <f t="shared" si="0"/>
        <v>7.1107301063163373</v>
      </c>
      <c r="N28" s="263">
        <f t="shared" si="0"/>
        <v>6.5803959111160157</v>
      </c>
      <c r="O28" s="263">
        <f t="shared" si="0"/>
        <v>5.9428761385985407</v>
      </c>
      <c r="P28" s="263">
        <f t="shared" si="0"/>
        <v>7.545071376713941</v>
      </c>
      <c r="Q28" s="263">
        <f t="shared" si="0"/>
        <v>7.8238686575957912</v>
      </c>
      <c r="R28" s="263">
        <f t="shared" si="0"/>
        <v>8.3110585280751739</v>
      </c>
      <c r="S28" s="263">
        <f t="shared" si="0"/>
        <v>4.994409467940625</v>
      </c>
      <c r="T28" s="263">
        <f t="shared" si="0"/>
        <v>6.7191607585990596</v>
      </c>
      <c r="U28" s="263">
        <f t="shared" si="0"/>
        <v>6.107983019199418</v>
      </c>
      <c r="V28" s="263">
        <f t="shared" si="0"/>
        <v>6.2332890189227381</v>
      </c>
      <c r="W28" s="263">
        <f t="shared" si="0"/>
        <v>7.8864612852459448</v>
      </c>
      <c r="DA28" s="70"/>
    </row>
    <row r="29" spans="1:105" ht="12" customHeight="1" x14ac:dyDescent="0.25">
      <c r="A29" s="60" t="s">
        <v>2915</v>
      </c>
      <c r="B29" s="331">
        <v>4.7059962517615768</v>
      </c>
      <c r="C29" s="331">
        <v>2.8031646389316212</v>
      </c>
      <c r="D29" s="331">
        <v>2.982960793836356</v>
      </c>
      <c r="E29" s="331">
        <v>2.933053603020916</v>
      </c>
      <c r="F29" s="331">
        <v>2.816760082404155</v>
      </c>
      <c r="G29" s="331">
        <v>3.00495055331371</v>
      </c>
      <c r="H29" s="331">
        <v>2.8644265737592698</v>
      </c>
      <c r="I29" s="331">
        <v>2.8113303420704558</v>
      </c>
      <c r="J29" s="331">
        <v>2.901572197243746</v>
      </c>
      <c r="K29" s="331">
        <v>3.4156817023719102</v>
      </c>
      <c r="L29" s="331">
        <v>3.2947999448999101</v>
      </c>
      <c r="M29" s="331">
        <v>3.5829595265783301</v>
      </c>
      <c r="N29" s="331">
        <v>3.291764644417043</v>
      </c>
      <c r="O29" s="331">
        <v>2.9990876514768821</v>
      </c>
      <c r="P29" s="331">
        <v>3.8284361771995159</v>
      </c>
      <c r="Q29" s="331">
        <v>3.9278097849945519</v>
      </c>
      <c r="R29" s="331">
        <v>4.1841224599708609</v>
      </c>
      <c r="S29" s="331">
        <v>2.4423311856666561</v>
      </c>
      <c r="T29" s="331">
        <v>3.2850778387289221</v>
      </c>
      <c r="U29" s="331">
        <v>2.8940043271299132</v>
      </c>
      <c r="V29" s="331">
        <v>2.802147320347939</v>
      </c>
      <c r="W29" s="331">
        <v>3.725588496658232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0.18478689504867871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0.1685985271863181</v>
      </c>
      <c r="Q31" s="297">
        <v>0</v>
      </c>
      <c r="R31" s="297">
        <v>1.8118186254239291E-2</v>
      </c>
      <c r="S31" s="297">
        <v>0</v>
      </c>
      <c r="T31" s="297">
        <v>1.580617536337851E-2</v>
      </c>
      <c r="U31" s="297">
        <v>6.5057085535395173E-2</v>
      </c>
      <c r="V31" s="297">
        <v>6.0165331578150967E-2</v>
      </c>
      <c r="W31" s="297">
        <v>1.7961291626132379E-2</v>
      </c>
      <c r="DA31" s="122" t="s">
        <v>2918</v>
      </c>
    </row>
    <row r="32" spans="1:105" ht="12" customHeight="1" x14ac:dyDescent="0.25">
      <c r="A32" s="59" t="s">
        <v>160</v>
      </c>
      <c r="B32" s="297">
        <v>0.38269929624313531</v>
      </c>
      <c r="C32" s="297">
        <v>0</v>
      </c>
      <c r="D32" s="297">
        <v>0</v>
      </c>
      <c r="E32" s="297">
        <v>0.17257750605917499</v>
      </c>
      <c r="F32" s="297">
        <v>0.17868839030390121</v>
      </c>
      <c r="G32" s="297">
        <v>0.17967779615660559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0.15369318324262091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4.1241624291770029E-2</v>
      </c>
      <c r="W32" s="297">
        <v>4.1577932354481109E-2</v>
      </c>
      <c r="DA32" s="122" t="s">
        <v>2919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2920</v>
      </c>
    </row>
    <row r="34" spans="1:105" ht="12" customHeight="1" x14ac:dyDescent="0.25">
      <c r="A34" s="59" t="s">
        <v>162</v>
      </c>
      <c r="B34" s="297">
        <v>4.3232969555184413</v>
      </c>
      <c r="C34" s="297">
        <v>2.8031646389316212</v>
      </c>
      <c r="D34" s="297">
        <v>2.798173898787677</v>
      </c>
      <c r="E34" s="297">
        <v>2.760476096961741</v>
      </c>
      <c r="F34" s="297">
        <v>2.6380716921002541</v>
      </c>
      <c r="G34" s="297">
        <v>2.825272757157105</v>
      </c>
      <c r="H34" s="297">
        <v>2.8644265737592698</v>
      </c>
      <c r="I34" s="297">
        <v>2.8113303420704558</v>
      </c>
      <c r="J34" s="297">
        <v>2.901572197243746</v>
      </c>
      <c r="K34" s="297">
        <v>3.4156817023719102</v>
      </c>
      <c r="L34" s="297">
        <v>3.2947999448999101</v>
      </c>
      <c r="M34" s="297">
        <v>3.4292663433357089</v>
      </c>
      <c r="N34" s="297">
        <v>3.291764644417043</v>
      </c>
      <c r="O34" s="297">
        <v>2.9990876514768821</v>
      </c>
      <c r="P34" s="297">
        <v>3.6598376500131979</v>
      </c>
      <c r="Q34" s="297">
        <v>3.9278097849945519</v>
      </c>
      <c r="R34" s="297">
        <v>4.1660042737166219</v>
      </c>
      <c r="S34" s="297">
        <v>2.4423311856666561</v>
      </c>
      <c r="T34" s="297">
        <v>3.2692716633655432</v>
      </c>
      <c r="U34" s="297">
        <v>2.828947241594518</v>
      </c>
      <c r="V34" s="297">
        <v>2.7007403644780181</v>
      </c>
      <c r="W34" s="297">
        <v>3.6660492726776179</v>
      </c>
      <c r="DA34" s="122" t="s">
        <v>2921</v>
      </c>
    </row>
    <row r="35" spans="1:105" ht="12" customHeight="1" x14ac:dyDescent="0.25">
      <c r="A35" s="60" t="s">
        <v>2922</v>
      </c>
      <c r="B35" s="331">
        <v>4.0931322367018836</v>
      </c>
      <c r="C35" s="331">
        <v>2.525953969875482</v>
      </c>
      <c r="D35" s="331">
        <v>2.666488418021197</v>
      </c>
      <c r="E35" s="331">
        <v>2.6256883414340368</v>
      </c>
      <c r="F35" s="331">
        <v>2.5338308053761511</v>
      </c>
      <c r="G35" s="331">
        <v>2.701463303022936</v>
      </c>
      <c r="H35" s="331">
        <v>2.5994501542617772</v>
      </c>
      <c r="I35" s="331">
        <v>2.609312377300403</v>
      </c>
      <c r="J35" s="331">
        <v>2.6682900823036722</v>
      </c>
      <c r="K35" s="331">
        <v>3.042585127081944</v>
      </c>
      <c r="L35" s="331">
        <v>2.943929760534695</v>
      </c>
      <c r="M35" s="331">
        <v>3.1724904384192212</v>
      </c>
      <c r="N35" s="331">
        <v>2.9099350570498088</v>
      </c>
      <c r="O35" s="331">
        <v>2.6706933108495572</v>
      </c>
      <c r="P35" s="331">
        <v>3.400902499096619</v>
      </c>
      <c r="Q35" s="331">
        <v>3.5406945492654578</v>
      </c>
      <c r="R35" s="331">
        <v>3.8211934362804678</v>
      </c>
      <c r="S35" s="331">
        <v>2.3035648817233718</v>
      </c>
      <c r="T35" s="331">
        <v>3.196053883839046</v>
      </c>
      <c r="U35" s="331">
        <v>2.9481449716501502</v>
      </c>
      <c r="V35" s="331">
        <v>3.0897175973943769</v>
      </c>
      <c r="W35" s="331">
        <v>3.5816679888336518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6.7048915668539114E-2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6.8262124158479862E-2</v>
      </c>
      <c r="Q38" s="231">
        <v>0</v>
      </c>
      <c r="R38" s="231">
        <v>5.678966199913274E-3</v>
      </c>
      <c r="S38" s="231">
        <v>0</v>
      </c>
      <c r="T38" s="231">
        <v>3.1006659323048399E-3</v>
      </c>
      <c r="U38" s="231">
        <v>9.4428856056082006E-3</v>
      </c>
      <c r="V38" s="231">
        <v>5.7626841610279311E-3</v>
      </c>
      <c r="W38" s="231">
        <v>3.5062228230173641E-3</v>
      </c>
      <c r="DA38" s="73" t="s">
        <v>2926</v>
      </c>
    </row>
    <row r="39" spans="1:105" ht="12" customHeight="1" x14ac:dyDescent="0.25">
      <c r="A39" s="64" t="s">
        <v>160</v>
      </c>
      <c r="B39" s="231">
        <v>0.19690241742660941</v>
      </c>
      <c r="C39" s="231">
        <v>0</v>
      </c>
      <c r="D39" s="231">
        <v>0</v>
      </c>
      <c r="E39" s="231">
        <v>6.2441980975299648E-2</v>
      </c>
      <c r="F39" s="231">
        <v>6.1835605941902863E-2</v>
      </c>
      <c r="G39" s="231">
        <v>6.1992936104087189E-2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6.3679713367151725E-2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3.9501561588261092E-3</v>
      </c>
      <c r="W39" s="231">
        <v>8.1164260560778433E-3</v>
      </c>
      <c r="DA39" s="73" t="s">
        <v>2927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2.224377285642714</v>
      </c>
      <c r="C42" s="231">
        <v>0.9346573479773379</v>
      </c>
      <c r="D42" s="231">
        <v>1.015302117156623</v>
      </c>
      <c r="E42" s="231">
        <v>0.99879526518450612</v>
      </c>
      <c r="F42" s="231">
        <v>0.91291192070041682</v>
      </c>
      <c r="G42" s="231">
        <v>0.97478351392067397</v>
      </c>
      <c r="H42" s="231">
        <v>0.89180143713151527</v>
      </c>
      <c r="I42" s="231">
        <v>0.71371275399996426</v>
      </c>
      <c r="J42" s="231">
        <v>0.79596603321487758</v>
      </c>
      <c r="K42" s="231">
        <v>1.293765965984419</v>
      </c>
      <c r="L42" s="231">
        <v>1.220171149851041</v>
      </c>
      <c r="M42" s="231">
        <v>1.420848297861792</v>
      </c>
      <c r="N42" s="231">
        <v>1.3723294884061701</v>
      </c>
      <c r="O42" s="231">
        <v>1.176049606348297</v>
      </c>
      <c r="P42" s="231">
        <v>1.4817940360119219</v>
      </c>
      <c r="Q42" s="231">
        <v>1.361992544571345</v>
      </c>
      <c r="R42" s="231">
        <v>1.3057928165185579</v>
      </c>
      <c r="S42" s="231">
        <v>0.57030787779699599</v>
      </c>
      <c r="T42" s="231">
        <v>0.64132650922837697</v>
      </c>
      <c r="U42" s="231">
        <v>0.41061515385813119</v>
      </c>
      <c r="V42" s="231">
        <v>0.25867909829783381</v>
      </c>
      <c r="W42" s="231">
        <v>0.71564929169497193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1.603830119074465</v>
      </c>
      <c r="C44" s="231">
        <v>1.5912966218981439</v>
      </c>
      <c r="D44" s="231">
        <v>1.575186728335332</v>
      </c>
      <c r="E44" s="231">
        <v>1.564451095274231</v>
      </c>
      <c r="F44" s="231">
        <v>1.5501326218731339</v>
      </c>
      <c r="G44" s="231">
        <v>1.6521597997675439</v>
      </c>
      <c r="H44" s="231">
        <v>1.696906640105899</v>
      </c>
      <c r="I44" s="231">
        <v>1.7416599244184281</v>
      </c>
      <c r="J44" s="231">
        <v>1.7362856639282791</v>
      </c>
      <c r="K44" s="231">
        <v>1.7183907941456491</v>
      </c>
      <c r="L44" s="231">
        <v>1.6127807759427419</v>
      </c>
      <c r="M44" s="231">
        <v>1.5966708823774169</v>
      </c>
      <c r="N44" s="231">
        <v>1.501802941200828</v>
      </c>
      <c r="O44" s="231">
        <v>1.4266212899430011</v>
      </c>
      <c r="P44" s="231">
        <v>1.795357421557445</v>
      </c>
      <c r="Q44" s="231">
        <v>2.1785924574179232</v>
      </c>
      <c r="R44" s="231">
        <v>2.4664762552965258</v>
      </c>
      <c r="S44" s="231">
        <v>1.7332570039263759</v>
      </c>
      <c r="T44" s="231">
        <v>2.5516267086783642</v>
      </c>
      <c r="U44" s="231">
        <v>2.5280869321864099</v>
      </c>
      <c r="V44" s="231">
        <v>2.8213256587766899</v>
      </c>
      <c r="W44" s="231">
        <v>2.830566293708999</v>
      </c>
      <c r="DA44" s="73" t="s">
        <v>2932</v>
      </c>
    </row>
    <row r="45" spans="1:105" ht="12" customHeight="1" x14ac:dyDescent="0.25">
      <c r="A45" s="64" t="s">
        <v>79</v>
      </c>
      <c r="B45" s="231">
        <v>6.802241455809635E-2</v>
      </c>
      <c r="C45" s="231">
        <v>0</v>
      </c>
      <c r="D45" s="231">
        <v>8.9506568607033762E-3</v>
      </c>
      <c r="E45" s="231">
        <v>0</v>
      </c>
      <c r="F45" s="231">
        <v>8.9506568606968172E-3</v>
      </c>
      <c r="G45" s="231">
        <v>1.2527053230630429E-2</v>
      </c>
      <c r="H45" s="231">
        <v>1.074207702436281E-2</v>
      </c>
      <c r="I45" s="231">
        <v>0.1539396988820097</v>
      </c>
      <c r="J45" s="231">
        <v>0.13603838516051531</v>
      </c>
      <c r="K45" s="231">
        <v>3.04283669518754E-2</v>
      </c>
      <c r="L45" s="231">
        <v>0.1109778347409117</v>
      </c>
      <c r="M45" s="231">
        <v>9.1291544812860198E-2</v>
      </c>
      <c r="N45" s="231">
        <v>3.5802627442811187E-2</v>
      </c>
      <c r="O45" s="231">
        <v>6.8022414558258609E-2</v>
      </c>
      <c r="P45" s="231">
        <v>5.5488917368772803E-2</v>
      </c>
      <c r="Q45" s="231">
        <v>1.095472761898844E-4</v>
      </c>
      <c r="R45" s="231">
        <v>4.3245398265470567E-2</v>
      </c>
      <c r="S45" s="231">
        <v>0</v>
      </c>
      <c r="T45" s="231">
        <v>0</v>
      </c>
      <c r="U45" s="231">
        <v>0</v>
      </c>
      <c r="V45" s="231">
        <v>0</v>
      </c>
      <c r="W45" s="231">
        <v>2.3829754550586061E-2</v>
      </c>
      <c r="DA45" s="73" t="s">
        <v>2933</v>
      </c>
    </row>
    <row r="46" spans="1:105" ht="12" customHeight="1" x14ac:dyDescent="0.25">
      <c r="A46" s="60" t="s">
        <v>2934</v>
      </c>
      <c r="B46" s="331">
        <v>0.45917968268061271</v>
      </c>
      <c r="C46" s="331">
        <v>0.40146395716015171</v>
      </c>
      <c r="D46" s="331">
        <v>0.40371632851905309</v>
      </c>
      <c r="E46" s="331">
        <v>0.35508646728828969</v>
      </c>
      <c r="F46" s="331">
        <v>0.32387592037960461</v>
      </c>
      <c r="G46" s="331">
        <v>0.3810640633851054</v>
      </c>
      <c r="H46" s="331">
        <v>0.41049843464730662</v>
      </c>
      <c r="I46" s="331">
        <v>0.4337316143812312</v>
      </c>
      <c r="J46" s="331">
        <v>0.44967087563653951</v>
      </c>
      <c r="K46" s="331">
        <v>0.44735610409425619</v>
      </c>
      <c r="L46" s="331">
        <v>0.38412797233825219</v>
      </c>
      <c r="M46" s="331">
        <v>0.35528014131878621</v>
      </c>
      <c r="N46" s="331">
        <v>0.37869620964916328</v>
      </c>
      <c r="O46" s="331">
        <v>0.27309517627210161</v>
      </c>
      <c r="P46" s="331">
        <v>0.31573270041780649</v>
      </c>
      <c r="Q46" s="331">
        <v>0.35536432333578161</v>
      </c>
      <c r="R46" s="331">
        <v>0.30574263182384592</v>
      </c>
      <c r="S46" s="331">
        <v>0.2485134005505972</v>
      </c>
      <c r="T46" s="331">
        <v>0.2380290360310921</v>
      </c>
      <c r="U46" s="331">
        <v>0.26583372041935538</v>
      </c>
      <c r="V46" s="331">
        <v>0.34142410118042249</v>
      </c>
      <c r="W46" s="331">
        <v>0.57920479975406092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4.2492487835263937</v>
      </c>
      <c r="C48" s="318">
        <v>3.7151474595600482</v>
      </c>
      <c r="D48" s="318">
        <v>3.7359909041153192</v>
      </c>
      <c r="E48" s="318">
        <v>3.285970168285834</v>
      </c>
      <c r="F48" s="318">
        <v>2.997147767192863</v>
      </c>
      <c r="G48" s="318">
        <v>3.5263668425657682</v>
      </c>
      <c r="H48" s="318">
        <v>3.798752514226178</v>
      </c>
      <c r="I48" s="318">
        <v>4.0137523594839157</v>
      </c>
      <c r="J48" s="318">
        <v>4.1612542831405408</v>
      </c>
      <c r="K48" s="318">
        <v>4.1398333872882507</v>
      </c>
      <c r="L48" s="318">
        <v>3.554720256018189</v>
      </c>
      <c r="M48" s="318">
        <v>3.2877624277640498</v>
      </c>
      <c r="N48" s="318">
        <v>3.504454724093359</v>
      </c>
      <c r="O48" s="318">
        <v>2.5272227612220299</v>
      </c>
      <c r="P48" s="318">
        <v>2.9217904096663831</v>
      </c>
      <c r="Q48" s="318">
        <v>3.2885414481493251</v>
      </c>
      <c r="R48" s="318">
        <v>2.8293423148978718</v>
      </c>
      <c r="S48" s="318">
        <v>2.299743008695228</v>
      </c>
      <c r="T48" s="318">
        <v>2.2027206994317279</v>
      </c>
      <c r="U48" s="318">
        <v>2.4600252487607168</v>
      </c>
      <c r="V48" s="318">
        <v>3.159538632323633</v>
      </c>
      <c r="W48" s="318">
        <v>5.3599612169240816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1.0000000000000002</v>
      </c>
      <c r="D52" s="234">
        <f t="shared" si="1"/>
        <v>0.99999999999999978</v>
      </c>
      <c r="E52" s="234">
        <f t="shared" si="1"/>
        <v>1</v>
      </c>
      <c r="F52" s="234">
        <f t="shared" si="1"/>
        <v>0.99999999999999989</v>
      </c>
      <c r="G52" s="234">
        <f t="shared" si="1"/>
        <v>0.99999999999999978</v>
      </c>
      <c r="H52" s="234">
        <f t="shared" si="1"/>
        <v>0.99999999999999989</v>
      </c>
      <c r="I52" s="234">
        <f t="shared" si="1"/>
        <v>0.99999999999999978</v>
      </c>
      <c r="J52" s="234">
        <f t="shared" si="1"/>
        <v>0.99999999999999989</v>
      </c>
      <c r="K52" s="234">
        <f t="shared" si="1"/>
        <v>0.99999999999999978</v>
      </c>
      <c r="L52" s="234">
        <f t="shared" si="1"/>
        <v>1.0000000000000002</v>
      </c>
      <c r="M52" s="234">
        <f t="shared" si="1"/>
        <v>1.0000000000000004</v>
      </c>
      <c r="N52" s="234">
        <f t="shared" si="1"/>
        <v>1</v>
      </c>
      <c r="O52" s="234">
        <f t="shared" si="1"/>
        <v>0.99999999999999967</v>
      </c>
      <c r="P52" s="234">
        <f t="shared" si="1"/>
        <v>0.99999999999999978</v>
      </c>
      <c r="Q52" s="234">
        <f t="shared" si="1"/>
        <v>1</v>
      </c>
      <c r="R52" s="234">
        <f t="shared" si="1"/>
        <v>1</v>
      </c>
      <c r="S52" s="234">
        <f t="shared" si="1"/>
        <v>0.99999999999999967</v>
      </c>
      <c r="T52" s="234">
        <f t="shared" si="1"/>
        <v>0.99999999999999978</v>
      </c>
      <c r="U52" s="234">
        <f t="shared" si="1"/>
        <v>1</v>
      </c>
      <c r="V52" s="234">
        <f t="shared" si="1"/>
        <v>1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1.2430382145349769E-2</v>
      </c>
      <c r="C53" s="301">
        <f t="shared" si="2"/>
        <v>1.5701249066189579E-2</v>
      </c>
      <c r="D53" s="301">
        <f t="shared" si="2"/>
        <v>1.5223035232660569E-2</v>
      </c>
      <c r="E53" s="301">
        <f t="shared" si="2"/>
        <v>1.4150051491316132E-2</v>
      </c>
      <c r="F53" s="301">
        <f t="shared" si="2"/>
        <v>1.3628787750538865E-2</v>
      </c>
      <c r="G53" s="301">
        <f t="shared" si="2"/>
        <v>1.4550031305921004E-2</v>
      </c>
      <c r="H53" s="301">
        <f t="shared" si="2"/>
        <v>1.5641649957308778E-2</v>
      </c>
      <c r="I53" s="301">
        <f t="shared" si="2"/>
        <v>1.6154859458988716E-2</v>
      </c>
      <c r="J53" s="301">
        <f t="shared" si="2"/>
        <v>1.6286210964129633E-2</v>
      </c>
      <c r="K53" s="301">
        <f t="shared" si="2"/>
        <v>1.4941325664034505E-2</v>
      </c>
      <c r="L53" s="301">
        <f t="shared" si="2"/>
        <v>1.381519724003113E-2</v>
      </c>
      <c r="M53" s="301">
        <f t="shared" si="2"/>
        <v>1.242770114599593E-2</v>
      </c>
      <c r="N53" s="301">
        <f t="shared" si="2"/>
        <v>1.3784572744921102E-2</v>
      </c>
      <c r="O53" s="301">
        <f t="shared" si="2"/>
        <v>1.1647150435275916E-2</v>
      </c>
      <c r="P53" s="301">
        <f t="shared" si="2"/>
        <v>1.0844639341884246E-2</v>
      </c>
      <c r="Q53" s="301">
        <f t="shared" si="2"/>
        <v>1.1498725953082578E-2</v>
      </c>
      <c r="R53" s="301">
        <f t="shared" si="2"/>
        <v>9.7038177330092384E-3</v>
      </c>
      <c r="S53" s="301">
        <f t="shared" si="2"/>
        <v>1.214463050154912E-2</v>
      </c>
      <c r="T53" s="301">
        <f t="shared" si="2"/>
        <v>9.2185874736788759E-3</v>
      </c>
      <c r="U53" s="301">
        <f t="shared" si="2"/>
        <v>1.0702213634553545E-2</v>
      </c>
      <c r="V53" s="301">
        <f t="shared" si="2"/>
        <v>1.2443884213396818E-2</v>
      </c>
      <c r="W53" s="301">
        <f t="shared" si="2"/>
        <v>1.5902136230329215E-2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1.3511284940597579E-2</v>
      </c>
      <c r="C54" s="235">
        <f t="shared" si="3"/>
        <v>1.706657507194519E-2</v>
      </c>
      <c r="D54" s="235">
        <f t="shared" si="3"/>
        <v>1.6546777426804972E-2</v>
      </c>
      <c r="E54" s="235">
        <f t="shared" si="3"/>
        <v>1.5380490751430583E-2</v>
      </c>
      <c r="F54" s="235">
        <f t="shared" si="3"/>
        <v>1.4813899728846596E-2</v>
      </c>
      <c r="G54" s="235">
        <f t="shared" si="3"/>
        <v>1.581525141947936E-2</v>
      </c>
      <c r="H54" s="235">
        <f t="shared" si="3"/>
        <v>1.7001793431857357E-2</v>
      </c>
      <c r="I54" s="235">
        <f t="shared" si="3"/>
        <v>1.7559629846726869E-2</v>
      </c>
      <c r="J54" s="235">
        <f t="shared" si="3"/>
        <v>1.7702403221880034E-2</v>
      </c>
      <c r="K54" s="235">
        <f t="shared" si="3"/>
        <v>1.6240571373950546E-2</v>
      </c>
      <c r="L54" s="235">
        <f t="shared" si="3"/>
        <v>1.5016518739164273E-2</v>
      </c>
      <c r="M54" s="235">
        <f t="shared" si="3"/>
        <v>1.3508370810865143E-2</v>
      </c>
      <c r="N54" s="235">
        <f t="shared" si="3"/>
        <v>1.4983231244479455E-2</v>
      </c>
      <c r="O54" s="235">
        <f t="shared" si="3"/>
        <v>1.2659946125299908E-2</v>
      </c>
      <c r="P54" s="235">
        <f t="shared" si="3"/>
        <v>1.1787651458569833E-2</v>
      </c>
      <c r="Q54" s="235">
        <f t="shared" si="3"/>
        <v>1.2498615166394108E-2</v>
      </c>
      <c r="R54" s="235">
        <f t="shared" si="3"/>
        <v>1.0547627970662218E-2</v>
      </c>
      <c r="S54" s="235">
        <f t="shared" si="3"/>
        <v>1.3200685327770783E-2</v>
      </c>
      <c r="T54" s="235">
        <f t="shared" si="3"/>
        <v>1.002020377573791E-2</v>
      </c>
      <c r="U54" s="235">
        <f t="shared" si="3"/>
        <v>1.1632840907123422E-2</v>
      </c>
      <c r="V54" s="235">
        <f t="shared" si="3"/>
        <v>1.3525961101518281E-2</v>
      </c>
      <c r="W54" s="235">
        <f t="shared" si="3"/>
        <v>1.7284930685140448E-2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3.3507986652681988E-2</v>
      </c>
      <c r="C55" s="235">
        <f t="shared" si="4"/>
        <v>4.2325106178424075E-2</v>
      </c>
      <c r="D55" s="235">
        <f t="shared" si="4"/>
        <v>4.1036008018476317E-2</v>
      </c>
      <c r="E55" s="235">
        <f t="shared" si="4"/>
        <v>3.8143617063547824E-2</v>
      </c>
      <c r="F55" s="235">
        <f t="shared" si="4"/>
        <v>3.6738471327539539E-2</v>
      </c>
      <c r="G55" s="235">
        <f t="shared" si="4"/>
        <v>3.9221823520308799E-2</v>
      </c>
      <c r="H55" s="235">
        <f t="shared" si="4"/>
        <v>4.2164447711006262E-2</v>
      </c>
      <c r="I55" s="235">
        <f t="shared" si="4"/>
        <v>4.3547882019882619E-2</v>
      </c>
      <c r="J55" s="235">
        <f t="shared" si="4"/>
        <v>4.3901959990262474E-2</v>
      </c>
      <c r="K55" s="235">
        <f t="shared" si="4"/>
        <v>4.0276617007397326E-2</v>
      </c>
      <c r="L55" s="235">
        <f t="shared" si="4"/>
        <v>3.7240966473127392E-2</v>
      </c>
      <c r="M55" s="235">
        <f t="shared" si="4"/>
        <v>3.3500759610945563E-2</v>
      </c>
      <c r="N55" s="235">
        <f t="shared" si="4"/>
        <v>3.715841348630905E-2</v>
      </c>
      <c r="O55" s="235">
        <f t="shared" si="4"/>
        <v>3.1396666390743781E-2</v>
      </c>
      <c r="P55" s="235">
        <f t="shared" si="4"/>
        <v>2.9233375617253185E-2</v>
      </c>
      <c r="Q55" s="235">
        <f t="shared" si="4"/>
        <v>3.0996565612657383E-2</v>
      </c>
      <c r="R55" s="235">
        <f t="shared" si="4"/>
        <v>2.6158117367242301E-2</v>
      </c>
      <c r="S55" s="235">
        <f t="shared" si="4"/>
        <v>3.2737699612871554E-2</v>
      </c>
      <c r="T55" s="235">
        <f t="shared" si="4"/>
        <v>2.4850105363830012E-2</v>
      </c>
      <c r="U55" s="235">
        <f t="shared" si="4"/>
        <v>2.8849445449666087E-2</v>
      </c>
      <c r="V55" s="235">
        <f t="shared" si="4"/>
        <v>3.3544383531765337E-2</v>
      </c>
      <c r="W55" s="235">
        <f t="shared" si="4"/>
        <v>4.2866628099148325E-2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0.1026857655485416</v>
      </c>
      <c r="C56" s="235">
        <f t="shared" si="5"/>
        <v>0.12970597054678351</v>
      </c>
      <c r="D56" s="235">
        <f t="shared" si="5"/>
        <v>0.12575550844371775</v>
      </c>
      <c r="E56" s="235">
        <f t="shared" si="5"/>
        <v>0.11689172971087239</v>
      </c>
      <c r="F56" s="235">
        <f t="shared" si="5"/>
        <v>0.11258563793923412</v>
      </c>
      <c r="G56" s="235">
        <f t="shared" si="5"/>
        <v>0.12019591078804308</v>
      </c>
      <c r="H56" s="235">
        <f t="shared" si="5"/>
        <v>0.12921363008211595</v>
      </c>
      <c r="I56" s="235">
        <f t="shared" si="5"/>
        <v>0.13345318683512417</v>
      </c>
      <c r="J56" s="235">
        <f t="shared" si="5"/>
        <v>0.13453826448628825</v>
      </c>
      <c r="K56" s="235">
        <f t="shared" si="5"/>
        <v>0.12342834244202411</v>
      </c>
      <c r="L56" s="235">
        <f t="shared" si="5"/>
        <v>0.11412554241764845</v>
      </c>
      <c r="M56" s="235">
        <f t="shared" si="5"/>
        <v>0.10266361816257509</v>
      </c>
      <c r="N56" s="235">
        <f t="shared" si="5"/>
        <v>0.11387255745804391</v>
      </c>
      <c r="O56" s="235">
        <f t="shared" si="5"/>
        <v>9.6215590552279295E-2</v>
      </c>
      <c r="P56" s="235">
        <f t="shared" si="5"/>
        <v>8.9586151085130739E-2</v>
      </c>
      <c r="Q56" s="235">
        <f t="shared" si="5"/>
        <v>9.4989475264595238E-2</v>
      </c>
      <c r="R56" s="235">
        <f t="shared" si="5"/>
        <v>8.0161972577032864E-2</v>
      </c>
      <c r="S56" s="235">
        <f t="shared" si="5"/>
        <v>0.10032520849105794</v>
      </c>
      <c r="T56" s="235">
        <f t="shared" si="5"/>
        <v>7.6153548695608114E-2</v>
      </c>
      <c r="U56" s="235">
        <f t="shared" si="5"/>
        <v>8.8409590894137996E-2</v>
      </c>
      <c r="V56" s="235">
        <f t="shared" si="5"/>
        <v>0.10279730437153892</v>
      </c>
      <c r="W56" s="235">
        <f t="shared" si="5"/>
        <v>0.13136547320706735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2.0992781978542523E-2</v>
      </c>
      <c r="C57" s="302">
        <f t="shared" si="6"/>
        <v>2.4533666750130682E-2</v>
      </c>
      <c r="D57" s="302">
        <f t="shared" si="6"/>
        <v>2.3910739079372977E-2</v>
      </c>
      <c r="E57" s="302">
        <f t="shared" si="6"/>
        <v>2.2525572345446228E-2</v>
      </c>
      <c r="F57" s="302">
        <f t="shared" si="6"/>
        <v>2.2028530315848845E-2</v>
      </c>
      <c r="G57" s="302">
        <f t="shared" si="6"/>
        <v>2.3029945590761051E-2</v>
      </c>
      <c r="H57" s="302">
        <f t="shared" si="6"/>
        <v>2.4585296737560665E-2</v>
      </c>
      <c r="I57" s="302">
        <f t="shared" si="6"/>
        <v>2.5726375334613936E-2</v>
      </c>
      <c r="J57" s="302">
        <f t="shared" si="6"/>
        <v>2.5766587216351708E-2</v>
      </c>
      <c r="K57" s="302">
        <f t="shared" si="6"/>
        <v>2.3347721819146693E-2</v>
      </c>
      <c r="L57" s="302">
        <f t="shared" si="6"/>
        <v>2.215738454782255E-2</v>
      </c>
      <c r="M57" s="302">
        <f t="shared" si="6"/>
        <v>2.0968943631423549E-2</v>
      </c>
      <c r="N57" s="302">
        <f t="shared" si="6"/>
        <v>2.2023592131103456E-2</v>
      </c>
      <c r="O57" s="302">
        <f t="shared" si="6"/>
        <v>2.0495132038461435E-2</v>
      </c>
      <c r="P57" s="302">
        <f t="shared" si="6"/>
        <v>2.0173420665853207E-2</v>
      </c>
      <c r="Q57" s="302">
        <f t="shared" si="6"/>
        <v>2.0333305335235582E-2</v>
      </c>
      <c r="R57" s="302">
        <f t="shared" si="6"/>
        <v>1.9465853863742829E-2</v>
      </c>
      <c r="S57" s="302">
        <f t="shared" si="6"/>
        <v>2.0682796570327358E-2</v>
      </c>
      <c r="T57" s="302">
        <f t="shared" si="6"/>
        <v>1.8342326194732535E-2</v>
      </c>
      <c r="U57" s="302">
        <f t="shared" si="6"/>
        <v>1.9018031384380633E-2</v>
      </c>
      <c r="V57" s="302">
        <f t="shared" si="6"/>
        <v>2.1193012455557377E-2</v>
      </c>
      <c r="W57" s="302">
        <f t="shared" si="6"/>
        <v>2.5828587841399169E-2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0.59465594850607195</v>
      </c>
      <c r="C58" s="303">
        <f t="shared" si="7"/>
        <v>0.53017744665435129</v>
      </c>
      <c r="D58" s="303">
        <f t="shared" si="7"/>
        <v>0.53960108521987316</v>
      </c>
      <c r="E58" s="303">
        <f t="shared" si="7"/>
        <v>0.56153295643745338</v>
      </c>
      <c r="F58" s="303">
        <f t="shared" si="7"/>
        <v>0.57222174184945496</v>
      </c>
      <c r="G58" s="303">
        <f t="shared" si="7"/>
        <v>0.55357080971241057</v>
      </c>
      <c r="H58" s="303">
        <f t="shared" si="7"/>
        <v>0.53157032281229311</v>
      </c>
      <c r="I58" s="303">
        <f t="shared" si="7"/>
        <v>0.5215745056576695</v>
      </c>
      <c r="J58" s="303">
        <f t="shared" si="7"/>
        <v>0.51864060286583302</v>
      </c>
      <c r="K58" s="303">
        <f t="shared" si="7"/>
        <v>0.54536426516277525</v>
      </c>
      <c r="L58" s="303">
        <f t="shared" si="7"/>
        <v>0.5682203393310068</v>
      </c>
      <c r="M58" s="303">
        <f t="shared" si="7"/>
        <v>0.5955639001114752</v>
      </c>
      <c r="N58" s="303">
        <f t="shared" si="7"/>
        <v>0.56845203199747407</v>
      </c>
      <c r="O58" s="303">
        <f t="shared" si="7"/>
        <v>0.61127671058635535</v>
      </c>
      <c r="P58" s="303">
        <f t="shared" si="7"/>
        <v>0.62689947454787687</v>
      </c>
      <c r="Q58" s="303">
        <f t="shared" si="7"/>
        <v>0.61485475568762471</v>
      </c>
      <c r="R58" s="303">
        <f t="shared" si="7"/>
        <v>0.65086936284781138</v>
      </c>
      <c r="S58" s="303">
        <f t="shared" si="7"/>
        <v>0.6041476885186472</v>
      </c>
      <c r="T58" s="303">
        <f t="shared" si="7"/>
        <v>0.66428846490217708</v>
      </c>
      <c r="U58" s="303">
        <f t="shared" si="7"/>
        <v>0.63697231604259863</v>
      </c>
      <c r="V58" s="303">
        <f t="shared" si="7"/>
        <v>0.60435030883155905</v>
      </c>
      <c r="W58" s="303">
        <f t="shared" si="7"/>
        <v>0.52773611819129151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6.3232813521996695E-2</v>
      </c>
      <c r="C59" s="303">
        <f t="shared" si="8"/>
        <v>7.9871571336703528E-2</v>
      </c>
      <c r="D59" s="303">
        <f t="shared" si="8"/>
        <v>7.7438918357447276E-2</v>
      </c>
      <c r="E59" s="303">
        <f t="shared" si="8"/>
        <v>7.1980696716695158E-2</v>
      </c>
      <c r="F59" s="303">
        <f t="shared" si="8"/>
        <v>6.9329050731002081E-2</v>
      </c>
      <c r="G59" s="303">
        <f t="shared" si="8"/>
        <v>7.4015376643163391E-2</v>
      </c>
      <c r="H59" s="303">
        <f t="shared" si="8"/>
        <v>7.9568393261092482E-2</v>
      </c>
      <c r="I59" s="303">
        <f t="shared" si="8"/>
        <v>8.2179067682681739E-2</v>
      </c>
      <c r="J59" s="303">
        <f t="shared" si="8"/>
        <v>8.284724707839855E-2</v>
      </c>
      <c r="K59" s="303">
        <f t="shared" si="8"/>
        <v>7.6005874030088544E-2</v>
      </c>
      <c r="L59" s="303">
        <f t="shared" si="8"/>
        <v>7.0277307699288805E-2</v>
      </c>
      <c r="M59" s="303">
        <f t="shared" si="8"/>
        <v>6.3219175394848892E-2</v>
      </c>
      <c r="N59" s="303">
        <f t="shared" si="8"/>
        <v>7.0121522224163887E-2</v>
      </c>
      <c r="O59" s="303">
        <f t="shared" si="8"/>
        <v>5.9248547866403586E-2</v>
      </c>
      <c r="P59" s="303">
        <f t="shared" si="8"/>
        <v>5.5166208826106844E-2</v>
      </c>
      <c r="Q59" s="303">
        <f t="shared" si="8"/>
        <v>5.8493518978724422E-2</v>
      </c>
      <c r="R59" s="303">
        <f t="shared" si="8"/>
        <v>4.9362898902699189E-2</v>
      </c>
      <c r="S59" s="303">
        <f t="shared" si="8"/>
        <v>6.177920733396728E-2</v>
      </c>
      <c r="T59" s="303">
        <f t="shared" si="8"/>
        <v>4.689455367045342E-2</v>
      </c>
      <c r="U59" s="303">
        <f t="shared" si="8"/>
        <v>5.4441695445337598E-2</v>
      </c>
      <c r="V59" s="303">
        <f t="shared" si="8"/>
        <v>6.3301497955105562E-2</v>
      </c>
      <c r="W59" s="303">
        <f t="shared" si="8"/>
        <v>8.0893475606457335E-2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0.10896966437010169</v>
      </c>
      <c r="C60" s="303">
        <f t="shared" si="9"/>
        <v>9.7444780109159954E-2</v>
      </c>
      <c r="D60" s="303">
        <f t="shared" si="9"/>
        <v>9.9238376898585431E-2</v>
      </c>
      <c r="E60" s="303">
        <f t="shared" si="9"/>
        <v>0.10246246091774282</v>
      </c>
      <c r="F60" s="303">
        <f t="shared" si="9"/>
        <v>0.10381874912123625</v>
      </c>
      <c r="G60" s="303">
        <f t="shared" si="9"/>
        <v>0.10105911636556779</v>
      </c>
      <c r="H60" s="303">
        <f t="shared" si="9"/>
        <v>9.7320627439402257E-2</v>
      </c>
      <c r="I60" s="303">
        <f t="shared" si="9"/>
        <v>9.4805767323668175E-2</v>
      </c>
      <c r="J60" s="303">
        <f t="shared" si="9"/>
        <v>9.4789508410745085E-2</v>
      </c>
      <c r="K60" s="303">
        <f t="shared" si="9"/>
        <v>0.10027918350276757</v>
      </c>
      <c r="L60" s="303">
        <f t="shared" si="9"/>
        <v>0.10356159778702002</v>
      </c>
      <c r="M60" s="303">
        <f t="shared" si="9"/>
        <v>0.10814494573837248</v>
      </c>
      <c r="N60" s="303">
        <f t="shared" si="9"/>
        <v>0.1041421499389398</v>
      </c>
      <c r="O60" s="303">
        <f t="shared" si="9"/>
        <v>0.11019819942777039</v>
      </c>
      <c r="P60" s="303">
        <f t="shared" si="9"/>
        <v>0.11267590781828273</v>
      </c>
      <c r="Q60" s="303">
        <f t="shared" si="9"/>
        <v>0.11007016410176146</v>
      </c>
      <c r="R60" s="303">
        <f t="shared" si="9"/>
        <v>0.11468724904159656</v>
      </c>
      <c r="S60" s="303">
        <f t="shared" si="9"/>
        <v>0.1061184268345321</v>
      </c>
      <c r="T60" s="303">
        <f t="shared" si="9"/>
        <v>0.11314142362751035</v>
      </c>
      <c r="U60" s="303">
        <f t="shared" si="9"/>
        <v>0.10691374234039393</v>
      </c>
      <c r="V60" s="303">
        <f t="shared" si="9"/>
        <v>9.8775949926178733E-2</v>
      </c>
      <c r="W60" s="303">
        <f t="shared" si="9"/>
        <v>9.414075071505075E-2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5.5389259311946867E-2</v>
      </c>
      <c r="C61" s="304">
        <f t="shared" si="10"/>
        <v>4.7665967413621835E-2</v>
      </c>
      <c r="D61" s="304">
        <f t="shared" si="10"/>
        <v>4.8904029727562741E-2</v>
      </c>
      <c r="E61" s="304">
        <f t="shared" si="10"/>
        <v>5.0817823792859679E-2</v>
      </c>
      <c r="F61" s="304">
        <f t="shared" si="10"/>
        <v>5.1534799341730275E-2</v>
      </c>
      <c r="G61" s="304">
        <f t="shared" si="10"/>
        <v>4.988562614022396E-2</v>
      </c>
      <c r="H61" s="304">
        <f t="shared" si="10"/>
        <v>4.745488391410857E-2</v>
      </c>
      <c r="I61" s="304">
        <f t="shared" si="10"/>
        <v>4.5526697659847085E-2</v>
      </c>
      <c r="J61" s="304">
        <f t="shared" si="10"/>
        <v>4.5691018739245554E-2</v>
      </c>
      <c r="K61" s="304">
        <f t="shared" si="10"/>
        <v>4.9600416286154012E-2</v>
      </c>
      <c r="L61" s="304">
        <f t="shared" si="10"/>
        <v>5.1520772947843921E-2</v>
      </c>
      <c r="M61" s="304">
        <f t="shared" si="10"/>
        <v>5.4492148877990386E-2</v>
      </c>
      <c r="N61" s="304">
        <f t="shared" si="10"/>
        <v>5.2095869578832187E-2</v>
      </c>
      <c r="O61" s="304">
        <f t="shared" si="10"/>
        <v>5.5611803344222256E-2</v>
      </c>
      <c r="P61" s="304">
        <f t="shared" si="10"/>
        <v>5.7172755597997324E-2</v>
      </c>
      <c r="Q61" s="304">
        <f t="shared" si="10"/>
        <v>5.5258426044144195E-2</v>
      </c>
      <c r="R61" s="304">
        <f t="shared" si="10"/>
        <v>5.7738192188901812E-2</v>
      </c>
      <c r="S61" s="304">
        <f t="shared" si="10"/>
        <v>5.1893290867625001E-2</v>
      </c>
      <c r="T61" s="304">
        <f t="shared" si="10"/>
        <v>5.5316191523667277E-2</v>
      </c>
      <c r="U61" s="304">
        <f t="shared" si="10"/>
        <v>5.0656465807154008E-2</v>
      </c>
      <c r="V61" s="304">
        <f t="shared" si="10"/>
        <v>4.4404288419839545E-2</v>
      </c>
      <c r="W61" s="304">
        <f t="shared" si="10"/>
        <v>4.4472379340390757E-2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4.8175891081915799E-2</v>
      </c>
      <c r="C62" s="304">
        <f t="shared" si="11"/>
        <v>4.2952182666760035E-2</v>
      </c>
      <c r="D62" s="304">
        <f t="shared" si="11"/>
        <v>4.3715636200300709E-2</v>
      </c>
      <c r="E62" s="304">
        <f t="shared" si="11"/>
        <v>4.5492440824310892E-2</v>
      </c>
      <c r="F62" s="304">
        <f t="shared" si="11"/>
        <v>4.6358389887967318E-2</v>
      </c>
      <c r="G62" s="304">
        <f t="shared" si="11"/>
        <v>4.4847389657552097E-2</v>
      </c>
      <c r="H62" s="304">
        <f t="shared" si="11"/>
        <v>4.3065026152550735E-2</v>
      </c>
      <c r="I62" s="304">
        <f t="shared" si="11"/>
        <v>4.2255217725130349E-2</v>
      </c>
      <c r="J62" s="304">
        <f t="shared" si="11"/>
        <v>4.2017528382747506E-2</v>
      </c>
      <c r="K62" s="304">
        <f t="shared" si="11"/>
        <v>4.4182538667033353E-2</v>
      </c>
      <c r="L62" s="304">
        <f t="shared" si="11"/>
        <v>4.6034217343510396E-2</v>
      </c>
      <c r="M62" s="304">
        <f t="shared" si="11"/>
        <v>4.8249448536036035E-2</v>
      </c>
      <c r="N62" s="304">
        <f t="shared" si="11"/>
        <v>4.6052987862315826E-2</v>
      </c>
      <c r="O62" s="304">
        <f t="shared" si="11"/>
        <v>4.9522417633428163E-2</v>
      </c>
      <c r="P62" s="304">
        <f t="shared" si="11"/>
        <v>5.078809163685747E-2</v>
      </c>
      <c r="Q62" s="304">
        <f t="shared" si="11"/>
        <v>4.9812291991059625E-2</v>
      </c>
      <c r="R62" s="304">
        <f t="shared" si="11"/>
        <v>5.2730005664429876E-2</v>
      </c>
      <c r="S62" s="304">
        <f t="shared" si="11"/>
        <v>4.8944861835798784E-2</v>
      </c>
      <c r="T62" s="304">
        <f t="shared" si="11"/>
        <v>5.3817150593547913E-2</v>
      </c>
      <c r="U62" s="304">
        <f t="shared" si="11"/>
        <v>5.1604140170390563E-2</v>
      </c>
      <c r="V62" s="304">
        <f t="shared" si="11"/>
        <v>4.8961277065731883E-2</v>
      </c>
      <c r="W62" s="304">
        <f t="shared" si="11"/>
        <v>4.2754399100603808E-2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5.4045139762390311E-3</v>
      </c>
      <c r="C63" s="304">
        <f t="shared" si="12"/>
        <v>6.8266300287780782E-3</v>
      </c>
      <c r="D63" s="304">
        <f t="shared" si="12"/>
        <v>6.618710970721987E-3</v>
      </c>
      <c r="E63" s="304">
        <f t="shared" si="12"/>
        <v>6.1521963005722333E-3</v>
      </c>
      <c r="F63" s="304">
        <f t="shared" si="12"/>
        <v>5.9255598915386402E-3</v>
      </c>
      <c r="G63" s="304">
        <f t="shared" si="12"/>
        <v>6.3261005677917436E-3</v>
      </c>
      <c r="H63" s="304">
        <f t="shared" si="12"/>
        <v>6.8007173727429463E-3</v>
      </c>
      <c r="I63" s="304">
        <f t="shared" si="12"/>
        <v>7.0238519386907486E-3</v>
      </c>
      <c r="J63" s="304">
        <f t="shared" si="12"/>
        <v>7.0809612887520121E-3</v>
      </c>
      <c r="K63" s="304">
        <f t="shared" si="12"/>
        <v>6.4962285495802153E-3</v>
      </c>
      <c r="L63" s="304">
        <f t="shared" si="12"/>
        <v>6.0066074956657079E-3</v>
      </c>
      <c r="M63" s="304">
        <f t="shared" si="12"/>
        <v>5.4033483243460566E-3</v>
      </c>
      <c r="N63" s="304">
        <f t="shared" si="12"/>
        <v>5.9932924977917842E-3</v>
      </c>
      <c r="O63" s="304">
        <f t="shared" si="12"/>
        <v>5.063978450119965E-3</v>
      </c>
      <c r="P63" s="304">
        <f t="shared" si="12"/>
        <v>4.7150605834279337E-3</v>
      </c>
      <c r="Q63" s="304">
        <f t="shared" si="12"/>
        <v>4.9994460665576425E-3</v>
      </c>
      <c r="R63" s="304">
        <f t="shared" si="12"/>
        <v>4.2190511882648869E-3</v>
      </c>
      <c r="S63" s="304">
        <f t="shared" si="12"/>
        <v>5.2802741311083132E-3</v>
      </c>
      <c r="T63" s="304">
        <f t="shared" si="12"/>
        <v>4.0080815102951639E-3</v>
      </c>
      <c r="U63" s="304">
        <f t="shared" si="12"/>
        <v>4.6531363628493673E-3</v>
      </c>
      <c r="V63" s="304">
        <f t="shared" si="12"/>
        <v>5.4103844406073109E-3</v>
      </c>
      <c r="W63" s="304">
        <f t="shared" si="12"/>
        <v>6.9139722740561805E-3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5.0013372336116031E-2</v>
      </c>
      <c r="C65" s="237">
        <f t="shared" si="14"/>
        <v>6.3173634286312411E-2</v>
      </c>
      <c r="D65" s="237">
        <f t="shared" si="14"/>
        <v>6.1249551323061299E-2</v>
      </c>
      <c r="E65" s="237">
        <f t="shared" si="14"/>
        <v>5.6932424565495465E-2</v>
      </c>
      <c r="F65" s="237">
        <f t="shared" si="14"/>
        <v>5.4835131236298608E-2</v>
      </c>
      <c r="G65" s="237">
        <f t="shared" si="14"/>
        <v>5.854173465434484E-2</v>
      </c>
      <c r="H65" s="237">
        <f t="shared" si="14"/>
        <v>6.2933838567363259E-2</v>
      </c>
      <c r="I65" s="237">
        <f t="shared" si="14"/>
        <v>6.4998725840644214E-2</v>
      </c>
      <c r="J65" s="237">
        <f t="shared" si="14"/>
        <v>6.5527215766111188E-2</v>
      </c>
      <c r="K65" s="237">
        <f t="shared" si="14"/>
        <v>6.0116098997815365E-2</v>
      </c>
      <c r="L65" s="237">
        <f t="shared" si="14"/>
        <v>5.5585145764890508E-2</v>
      </c>
      <c r="M65" s="237">
        <f t="shared" si="14"/>
        <v>5.0002585393498444E-2</v>
      </c>
      <c r="N65" s="237">
        <f t="shared" si="14"/>
        <v>5.5461928774565197E-2</v>
      </c>
      <c r="O65" s="237">
        <f t="shared" si="14"/>
        <v>4.6862056577410181E-2</v>
      </c>
      <c r="P65" s="237">
        <f t="shared" si="14"/>
        <v>4.3633170639042131E-2</v>
      </c>
      <c r="Q65" s="237">
        <f t="shared" si="14"/>
        <v>4.6264873899924452E-2</v>
      </c>
      <c r="R65" s="237">
        <f t="shared" si="14"/>
        <v>3.9043099696203287E-2</v>
      </c>
      <c r="S65" s="237">
        <f t="shared" si="14"/>
        <v>4.886365680927636E-2</v>
      </c>
      <c r="T65" s="237">
        <f t="shared" si="14"/>
        <v>3.7090786296271473E-2</v>
      </c>
      <c r="U65" s="237">
        <f t="shared" si="14"/>
        <v>4.3060123901808085E-2</v>
      </c>
      <c r="V65" s="237">
        <f t="shared" si="14"/>
        <v>5.0067697613380105E-2</v>
      </c>
      <c r="W65" s="237">
        <f t="shared" si="14"/>
        <v>6.3981899424115918E-2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155.71994249328162</v>
      </c>
      <c r="C69" s="324">
        <f t="shared" si="15"/>
        <v>149.36469369023808</v>
      </c>
      <c r="D69" s="324">
        <f t="shared" si="15"/>
        <v>157.39943783723882</v>
      </c>
      <c r="E69" s="324">
        <f t="shared" si="15"/>
        <v>173.26695378119368</v>
      </c>
      <c r="F69" s="324">
        <f t="shared" si="15"/>
        <v>189.65978100374758</v>
      </c>
      <c r="G69" s="324">
        <f t="shared" si="15"/>
        <v>184.05304269981875</v>
      </c>
      <c r="H69" s="324">
        <f t="shared" si="15"/>
        <v>169.82600109922586</v>
      </c>
      <c r="I69" s="324">
        <f t="shared" si="15"/>
        <v>174.80696134967084</v>
      </c>
      <c r="J69" s="324">
        <f t="shared" si="15"/>
        <v>191.4137919046249</v>
      </c>
      <c r="K69" s="324">
        <f t="shared" si="15"/>
        <v>214.43137637246662</v>
      </c>
      <c r="L69" s="324">
        <f t="shared" si="15"/>
        <v>218.63781843627635</v>
      </c>
      <c r="M69" s="324">
        <f t="shared" si="15"/>
        <v>224.95346932596362</v>
      </c>
      <c r="N69" s="324">
        <f t="shared" si="15"/>
        <v>243.72357443584235</v>
      </c>
      <c r="O69" s="324">
        <f t="shared" si="15"/>
        <v>254.4529857562809</v>
      </c>
      <c r="P69" s="324">
        <f t="shared" si="15"/>
        <v>245.03830676914353</v>
      </c>
      <c r="Q69" s="324">
        <f t="shared" si="15"/>
        <v>242.40479735048893</v>
      </c>
      <c r="R69" s="324">
        <f t="shared" si="15"/>
        <v>254.09199055431418</v>
      </c>
      <c r="S69" s="324">
        <f t="shared" si="15"/>
        <v>249.53256376627638</v>
      </c>
      <c r="T69" s="324">
        <f t="shared" si="15"/>
        <v>249.15069649026779</v>
      </c>
      <c r="U69" s="324">
        <f t="shared" si="15"/>
        <v>238.33551895150296</v>
      </c>
      <c r="V69" s="324">
        <f t="shared" si="15"/>
        <v>241.55493980226925</v>
      </c>
      <c r="W69" s="324">
        <f t="shared" si="15"/>
        <v>213.08249425425723</v>
      </c>
      <c r="DA69" s="95"/>
    </row>
    <row r="70" spans="1:105" ht="12" customHeight="1" x14ac:dyDescent="0.25">
      <c r="A70" s="55" t="s">
        <v>92</v>
      </c>
      <c r="B70" s="336">
        <f>IF(B$6=0,0,B$6/WWP!B$5*1000)</f>
        <v>1.9356583928433804</v>
      </c>
      <c r="C70" s="336">
        <f>IF(C$6=0,0,C$6/WWP!C$5*1000)</f>
        <v>2.3452122573255427</v>
      </c>
      <c r="D70" s="336">
        <f>IF(D$6=0,0,D$6/WWP!D$5*1000)</f>
        <v>2.3960971877972543</v>
      </c>
      <c r="E70" s="336">
        <f>IF(E$6=0,0,E$6/WWP!E$5*1000)</f>
        <v>2.451736317747383</v>
      </c>
      <c r="F70" s="336">
        <f>IF(F$6=0,0,F$6/WWP!F$5*1000)</f>
        <v>2.5848329001137591</v>
      </c>
      <c r="G70" s="336">
        <f>IF(G$6=0,0,G$6/WWP!G$5*1000)</f>
        <v>2.6779775332323781</v>
      </c>
      <c r="H70" s="336">
        <f>IF(H$6=0,0,H$6/WWP!H$5*1000)</f>
        <v>2.6563588628436263</v>
      </c>
      <c r="I70" s="336">
        <f>IF(I$6=0,0,I$6/WWP!I$5*1000)</f>
        <v>2.8239818930568048</v>
      </c>
      <c r="J70" s="336">
        <f>IF(J$6=0,0,J$6/WWP!J$5*1000)</f>
        <v>3.1174053964027295</v>
      </c>
      <c r="K70" s="336">
        <f>IF(K$6=0,0,K$6/WWP!K$5*1000)</f>
        <v>3.2038890269681786</v>
      </c>
      <c r="L70" s="336">
        <f>IF(L$6=0,0,L$6/WWP!L$5*1000)</f>
        <v>3.0205245858272725</v>
      </c>
      <c r="M70" s="336">
        <f>IF(M$6=0,0,M$6/WWP!M$5*1000)</f>
        <v>2.7956544885380374</v>
      </c>
      <c r="N70" s="336">
        <f>IF(N$6=0,0,N$6/WWP!N$5*1000)</f>
        <v>3.3596253414630626</v>
      </c>
      <c r="O70" s="336">
        <f>IF(O$6=0,0,O$6/WWP!O$5*1000)</f>
        <v>2.963652203808524</v>
      </c>
      <c r="P70" s="336">
        <f>IF(P$6=0,0,P$6/WWP!P$5*1000)</f>
        <v>2.6573520618573552</v>
      </c>
      <c r="Q70" s="336">
        <f>IF(Q$6=0,0,Q$6/WWP!Q$5*1000)</f>
        <v>2.7873463344457901</v>
      </c>
      <c r="R70" s="336">
        <f>IF(R$6=0,0,R$6/WWP!R$5*1000)</f>
        <v>2.4656623637565698</v>
      </c>
      <c r="S70" s="336">
        <f>IF(S$6=0,0,S$6/WWP!S$5*1000)</f>
        <v>3.0304807850456714</v>
      </c>
      <c r="T70" s="336">
        <f>IF(T$6=0,0,T$6/WWP!T$5*1000)</f>
        <v>2.2968174897235509</v>
      </c>
      <c r="U70" s="336">
        <f>IF(U$6=0,0,U$6/WWP!U$5*1000)</f>
        <v>2.55071764052117</v>
      </c>
      <c r="V70" s="336">
        <f>IF(V$6=0,0,V$6/WWP!V$5*1000)</f>
        <v>3.0058817020734767</v>
      </c>
      <c r="W70" s="336">
        <f>IF(W$6=0,0,W$6/WWP!W$5*1000)</f>
        <v>3.38846685192954</v>
      </c>
      <c r="DA70" s="67"/>
    </row>
    <row r="71" spans="1:105" ht="12" customHeight="1" x14ac:dyDescent="0.25">
      <c r="A71" s="202" t="s">
        <v>93</v>
      </c>
      <c r="B71" s="337">
        <f>IF(B$7=0,0,B$7/WWP!B$5*1000)</f>
        <v>2.1039765139601969</v>
      </c>
      <c r="C71" s="337">
        <f>IF(C$7=0,0,C$7/WWP!C$5*1000)</f>
        <v>2.5491437579625456</v>
      </c>
      <c r="D71" s="337">
        <f>IF(D$7=0,0,D$7/WWP!D$5*1000)</f>
        <v>2.6044534649970164</v>
      </c>
      <c r="E71" s="337">
        <f>IF(E$7=0,0,E$7/WWP!E$5*1000)</f>
        <v>2.6649307801601996</v>
      </c>
      <c r="F71" s="337">
        <f>IF(F$7=0,0,F$7/WWP!F$5*1000)</f>
        <v>2.8096009783845215</v>
      </c>
      <c r="G71" s="337">
        <f>IF(G$7=0,0,G$7/WWP!G$5*1000)</f>
        <v>2.9108451448178037</v>
      </c>
      <c r="H71" s="337">
        <f>IF(H$7=0,0,H$7/WWP!H$5*1000)</f>
        <v>2.8873465900474184</v>
      </c>
      <c r="I71" s="337">
        <f>IF(I$7=0,0,I$7/WWP!I$5*1000)</f>
        <v>3.0695455359313106</v>
      </c>
      <c r="J71" s="337">
        <f>IF(J$7=0,0,J$7/WWP!J$5*1000)</f>
        <v>3.3884841265247063</v>
      </c>
      <c r="K71" s="337">
        <f>IF(K$7=0,0,K$7/WWP!K$5*1000)</f>
        <v>3.4824880727914977</v>
      </c>
      <c r="L71" s="337">
        <f>IF(L$7=0,0,L$7/WWP!L$5*1000)</f>
        <v>3.2831788976383405</v>
      </c>
      <c r="M71" s="337">
        <f>IF(M$7=0,0,M$7/WWP!M$5*1000)</f>
        <v>3.0387548788456931</v>
      </c>
      <c r="N71" s="337">
        <f>IF(N$7=0,0,N$7/WWP!N$5*1000)</f>
        <v>3.6517666755033282</v>
      </c>
      <c r="O71" s="337">
        <f>IF(O$7=0,0,O$7/WWP!O$5*1000)</f>
        <v>3.2213610910962216</v>
      </c>
      <c r="P71" s="337">
        <f>IF(P$7=0,0,P$7/WWP!P$5*1000)</f>
        <v>2.888426154192778</v>
      </c>
      <c r="Q71" s="337">
        <f>IF(Q$7=0,0,Q$7/WWP!Q$5*1000)</f>
        <v>3.0297242765715109</v>
      </c>
      <c r="R71" s="337">
        <f>IF(R$7=0,0,R$7/WWP!R$5*1000)</f>
        <v>2.6800677866919251</v>
      </c>
      <c r="S71" s="337">
        <f>IF(S$7=0,0,S$7/WWP!S$5*1000)</f>
        <v>3.2940008533105125</v>
      </c>
      <c r="T71" s="337">
        <f>IF(T$7=0,0,T$7/WWP!T$5*1000)</f>
        <v>2.4965407496995113</v>
      </c>
      <c r="U71" s="337">
        <f>IF(U$7=0,0,U$7/WWP!U$5*1000)</f>
        <v>2.7725191744795334</v>
      </c>
      <c r="V71" s="337">
        <f>IF(V$7=0,0,V$7/WWP!V$5*1000)</f>
        <v>3.2672627196450836</v>
      </c>
      <c r="W71" s="337">
        <f>IF(W$7=0,0,W$7/WWP!W$5*1000)</f>
        <v>3.6831161434016733</v>
      </c>
      <c r="DA71" s="174"/>
    </row>
    <row r="72" spans="1:105" ht="12" customHeight="1" x14ac:dyDescent="0.25">
      <c r="A72" s="202" t="s">
        <v>94</v>
      </c>
      <c r="B72" s="337">
        <f>IF(B$8=0,0,B$8/WWP!B$5*1000)</f>
        <v>5.2178617546212882</v>
      </c>
      <c r="C72" s="337">
        <f>IF(C$8=0,0,C$8/WWP!C$5*1000)</f>
        <v>6.3218765197471134</v>
      </c>
      <c r="D72" s="337">
        <f>IF(D$8=0,0,D$8/WWP!D$5*1000)</f>
        <v>6.4590445931925977</v>
      </c>
      <c r="E72" s="337">
        <f>IF(E$8=0,0,E$8/WWP!E$5*1000)</f>
        <v>6.6090283347972916</v>
      </c>
      <c r="F72" s="337">
        <f>IF(F$8=0,0,F$8/WWP!F$5*1000)</f>
        <v>6.9678104263936094</v>
      </c>
      <c r="G72" s="337">
        <f>IF(G$8=0,0,G$8/WWP!G$5*1000)</f>
        <v>7.2188959591481519</v>
      </c>
      <c r="H72" s="337">
        <f>IF(H$8=0,0,H$8/WWP!H$5*1000)</f>
        <v>7.1606195433176003</v>
      </c>
      <c r="I72" s="337">
        <f>IF(I$8=0,0,I$8/WWP!I$5*1000)</f>
        <v>7.6124729291096465</v>
      </c>
      <c r="J72" s="337">
        <f>IF(J$8=0,0,J$8/WWP!J$5*1000)</f>
        <v>8.403440633781269</v>
      </c>
      <c r="K72" s="337">
        <f>IF(K$8=0,0,K$8/WWP!K$5*1000)</f>
        <v>8.6365704205229097</v>
      </c>
      <c r="L72" s="337">
        <f>IF(L$8=0,0,L$8/WWP!L$5*1000)</f>
        <v>8.1422836661430829</v>
      </c>
      <c r="M72" s="337">
        <f>IF(M$8=0,0,M$8/WWP!M$5*1000)</f>
        <v>7.5361120995373216</v>
      </c>
      <c r="N72" s="337">
        <f>IF(N$8=0,0,N$8/WWP!N$5*1000)</f>
        <v>9.0563813552482539</v>
      </c>
      <c r="O72" s="337">
        <f>IF(O$8=0,0,O$8/WWP!O$5*1000)</f>
        <v>7.9889755059186323</v>
      </c>
      <c r="P72" s="337">
        <f>IF(P$8=0,0,P$8/WWP!P$5*1000)</f>
        <v>7.1632968623980879</v>
      </c>
      <c r="Q72" s="337">
        <f>IF(Q$8=0,0,Q$8/WWP!Q$5*1000)</f>
        <v>7.5137162058973468</v>
      </c>
      <c r="R72" s="337">
        <f>IF(R$8=0,0,R$8/WWP!R$5*1000)</f>
        <v>6.6465681109959736</v>
      </c>
      <c r="S72" s="337">
        <f>IF(S$8=0,0,S$8/WWP!S$5*1000)</f>
        <v>8.1691221162100742</v>
      </c>
      <c r="T72" s="337">
        <f>IF(T$8=0,0,T$8/WWP!T$5*1000)</f>
        <v>6.1914210592547887</v>
      </c>
      <c r="U72" s="337">
        <f>IF(U$8=0,0,U$8/WWP!U$5*1000)</f>
        <v>6.875847552709244</v>
      </c>
      <c r="V72" s="337">
        <f>IF(V$8=0,0,V$8/WWP!V$5*1000)</f>
        <v>8.1028115447198079</v>
      </c>
      <c r="W72" s="337">
        <f>IF(W$8=0,0,W$8/WWP!W$5*1000)</f>
        <v>9.1341280356361523</v>
      </c>
      <c r="DA72" s="174"/>
    </row>
    <row r="73" spans="1:105" ht="12" customHeight="1" x14ac:dyDescent="0.25">
      <c r="A73" s="202" t="s">
        <v>95</v>
      </c>
      <c r="B73" s="337">
        <f>IF(B$9=0,0,B$9/WWP!B$5*1000)</f>
        <v>15.990221506097496</v>
      </c>
      <c r="C73" s="337">
        <f>IF(C$9=0,0,C$9/WWP!C$5*1000)</f>
        <v>19.373492560515356</v>
      </c>
      <c r="D73" s="337">
        <f>IF(D$9=0,0,D$9/WWP!D$5*1000)</f>
        <v>19.793846333977314</v>
      </c>
      <c r="E73" s="337">
        <f>IF(E$9=0,0,E$9/WWP!E$5*1000)</f>
        <v>20.25347392921751</v>
      </c>
      <c r="F73" s="337">
        <f>IF(F$9=0,0,F$9/WWP!F$5*1000)</f>
        <v>21.352967435722366</v>
      </c>
      <c r="G73" s="337">
        <f>IF(G$9=0,0,G$9/WWP!G$5*1000)</f>
        <v>22.1224231006153</v>
      </c>
      <c r="H73" s="337">
        <f>IF(H$9=0,0,H$9/WWP!H$5*1000)</f>
        <v>21.943834084360383</v>
      </c>
      <c r="I73" s="337">
        <f>IF(I$9=0,0,I$9/WWP!I$5*1000)</f>
        <v>23.328546073077952</v>
      </c>
      <c r="J73" s="337">
        <f>IF(J$9=0,0,J$9/WWP!J$5*1000)</f>
        <v>25.752479361587763</v>
      </c>
      <c r="K73" s="337">
        <f>IF(K$9=0,0,K$9/WWP!K$5*1000)</f>
        <v>26.466909353215375</v>
      </c>
      <c r="L73" s="337">
        <f>IF(L$9=0,0,L$9/WWP!L$5*1000)</f>
        <v>24.952159622051379</v>
      </c>
      <c r="M73" s="337">
        <f>IF(M$9=0,0,M$9/WWP!M$5*1000)</f>
        <v>23.094537079227273</v>
      </c>
      <c r="N73" s="337">
        <f>IF(N$9=0,0,N$9/WWP!N$5*1000)</f>
        <v>27.7534267338253</v>
      </c>
      <c r="O73" s="337">
        <f>IF(O$9=0,0,O$9/WWP!O$5*1000)</f>
        <v>24.482344292331277</v>
      </c>
      <c r="P73" s="337">
        <f>IF(P$9=0,0,P$9/WWP!P$5*1000)</f>
        <v>21.952038771865109</v>
      </c>
      <c r="Q73" s="337">
        <f>IF(Q$9=0,0,Q$9/WWP!Q$5*1000)</f>
        <v>23.02590450194349</v>
      </c>
      <c r="R73" s="337">
        <f>IF(R$9=0,0,R$9/WWP!R$5*1000)</f>
        <v>20.36851517885863</v>
      </c>
      <c r="S73" s="337">
        <f>IF(S$9=0,0,S$9/WWP!S$5*1000)</f>
        <v>25.034406485159895</v>
      </c>
      <c r="T73" s="337">
        <f>IF(T$9=0,0,T$9/WWP!T$5*1000)</f>
        <v>18.973709697716288</v>
      </c>
      <c r="U73" s="337">
        <f>IF(U$9=0,0,U$9/WWP!U$5*1000)</f>
        <v>21.071145726044453</v>
      </c>
      <c r="V73" s="337">
        <f>IF(V$9=0,0,V$9/WWP!V$5*1000)</f>
        <v>24.831196669302631</v>
      </c>
      <c r="W73" s="337">
        <f>IF(W$9=0,0,W$9/WWP!W$5*1000)</f>
        <v>27.991682689852706</v>
      </c>
      <c r="DA73" s="174"/>
    </row>
    <row r="74" spans="1:105" ht="12" customHeight="1" x14ac:dyDescent="0.25">
      <c r="A74" s="56" t="s">
        <v>96</v>
      </c>
      <c r="B74" s="338">
        <f>IF(B$10=0,0,B$10/WWP!B$5*1000)</f>
        <v>3.268994802472641</v>
      </c>
      <c r="C74" s="338">
        <f>IF(C$10=0,0,C$10/WWP!C$5*1000)</f>
        <v>3.6644636192316464</v>
      </c>
      <c r="D74" s="338">
        <f>IF(D$10=0,0,D$10/WWP!D$5*1000)</f>
        <v>3.7635368893662045</v>
      </c>
      <c r="E74" s="338">
        <f>IF(E$10=0,0,E$10/WWP!E$5*1000)</f>
        <v>3.9029373024733656</v>
      </c>
      <c r="F74" s="338">
        <f>IF(F$10=0,0,F$10/WWP!F$5*1000)</f>
        <v>4.1779262355383073</v>
      </c>
      <c r="G74" s="338">
        <f>IF(G$10=0,0,G$10/WWP!G$5*1000)</f>
        <v>4.2387315591908461</v>
      </c>
      <c r="H74" s="338">
        <f>IF(H$10=0,0,H$10/WWP!H$5*1000)</f>
        <v>4.1752226307777711</v>
      </c>
      <c r="I74" s="338">
        <f>IF(I$10=0,0,I$10/WWP!I$5*1000)</f>
        <v>4.4971494987849834</v>
      </c>
      <c r="J74" s="338">
        <f>IF(J$10=0,0,J$10/WWP!J$5*1000)</f>
        <v>4.9320801635231133</v>
      </c>
      <c r="K74" s="338">
        <f>IF(K$10=0,0,K$10/WWP!K$5*1000)</f>
        <v>5.0064841248410969</v>
      </c>
      <c r="L74" s="338">
        <f>IF(L$10=0,0,L$10/WWP!L$5*1000)</f>
        <v>4.844442219789582</v>
      </c>
      <c r="M74" s="338">
        <f>IF(M$10=0,0,M$10/WWP!M$5*1000)</f>
        <v>4.7170366179892964</v>
      </c>
      <c r="N74" s="338">
        <f>IF(N$10=0,0,N$10/WWP!N$5*1000)</f>
        <v>5.3676685961096258</v>
      </c>
      <c r="O74" s="338">
        <f>IF(O$10=0,0,O$10/WWP!O$5*1000)</f>
        <v>5.2150475406557248</v>
      </c>
      <c r="P74" s="338">
        <f>IF(P$10=0,0,P$10/WWP!P$5*1000)</f>
        <v>4.9432608417023198</v>
      </c>
      <c r="Q74" s="338">
        <f>IF(Q$10=0,0,Q$10/WWP!Q$5*1000)</f>
        <v>4.9288907592533961</v>
      </c>
      <c r="R74" s="338">
        <f>IF(R$10=0,0,R$10/WWP!R$5*1000)</f>
        <v>4.9461175560778043</v>
      </c>
      <c r="S74" s="338">
        <f>IF(S$10=0,0,S$10/WWP!S$5*1000)</f>
        <v>5.1610312540501351</v>
      </c>
      <c r="T74" s="338">
        <f>IF(T$10=0,0,T$10/WWP!T$5*1000)</f>
        <v>4.5700033466692949</v>
      </c>
      <c r="U74" s="338">
        <f>IF(U$10=0,0,U$10/WWP!U$5*1000)</f>
        <v>4.532672379432328</v>
      </c>
      <c r="V74" s="338">
        <f>IF(V$10=0,0,V$10/WWP!V$5*1000)</f>
        <v>5.1192768479309043</v>
      </c>
      <c r="W74" s="338">
        <f>IF(W$10=0,0,W$10/WWP!W$5*1000)</f>
        <v>5.5036199203105154</v>
      </c>
      <c r="DA74" s="68"/>
    </row>
    <row r="75" spans="1:105" ht="12" customHeight="1" x14ac:dyDescent="0.25">
      <c r="A75" s="203" t="s">
        <v>2900</v>
      </c>
      <c r="B75" s="351">
        <f>IF(B$16=0,0,B$16/WWP!B$5*1000)</f>
        <v>92.599790104653351</v>
      </c>
      <c r="C75" s="351">
        <f>IF(C$16=0,0,C$16/WWP!C$5*1000)</f>
        <v>79.189791920999696</v>
      </c>
      <c r="D75" s="351">
        <f>IF(D$16=0,0,D$16/WWP!D$5*1000)</f>
        <v>84.932907469972051</v>
      </c>
      <c r="E75" s="351">
        <f>IF(E$16=0,0,E$16/WWP!E$5*1000)</f>
        <v>97.29510480966529</v>
      </c>
      <c r="F75" s="351">
        <f>IF(F$16=0,0,F$16/WWP!F$5*1000)</f>
        <v>108.52745024475063</v>
      </c>
      <c r="G75" s="351">
        <f>IF(G$16=0,0,G$16/WWP!G$5*1000)</f>
        <v>101.88639187737155</v>
      </c>
      <c r="H75" s="351">
        <f>IF(H$16=0,0,H$16/WWP!H$5*1000)</f>
        <v>90.274462226236324</v>
      </c>
      <c r="I75" s="351">
        <f>IF(I$16=0,0,I$16/WWP!I$5*1000)</f>
        <v>91.174854451473905</v>
      </c>
      <c r="J75" s="351">
        <f>IF(J$16=0,0,J$16/WWP!J$5*1000)</f>
        <v>99.274964430249767</v>
      </c>
      <c r="K75" s="351">
        <f>IF(K$16=0,0,K$16/WWP!K$5*1000)</f>
        <v>116.94321000321278</v>
      </c>
      <c r="L75" s="351">
        <f>IF(L$16=0,0,L$16/WWP!L$5*1000)</f>
        <v>124.23445538245203</v>
      </c>
      <c r="M75" s="351">
        <f>IF(M$16=0,0,M$16/WWP!M$5*1000)</f>
        <v>133.97416553537795</v>
      </c>
      <c r="N75" s="351">
        <f>IF(N$16=0,0,N$16/WWP!N$5*1000)</f>
        <v>138.54516113374223</v>
      </c>
      <c r="O75" s="351">
        <f>IF(O$16=0,0,O$16/WWP!O$5*1000)</f>
        <v>155.54118413197611</v>
      </c>
      <c r="P75" s="351">
        <f>IF(P$16=0,0,P$16/WWP!P$5*1000)</f>
        <v>153.61438575767758</v>
      </c>
      <c r="Q75" s="351">
        <f>IF(Q$16=0,0,Q$16/WWP!Q$5*1000)</f>
        <v>149.04374245244307</v>
      </c>
      <c r="R75" s="351">
        <f>IF(R$16=0,0,R$16/WWP!R$5*1000)</f>
        <v>165.3806919968186</v>
      </c>
      <c r="S75" s="351">
        <f>IF(S$16=0,0,S$16/WWP!S$5*1000)</f>
        <v>150.75452160952784</v>
      </c>
      <c r="T75" s="351">
        <f>IF(T$16=0,0,T$16/WWP!T$5*1000)</f>
        <v>165.50793370082829</v>
      </c>
      <c r="U75" s="351">
        <f>IF(U$16=0,0,U$16/WWP!U$5*1000)</f>
        <v>151.81312750175351</v>
      </c>
      <c r="V75" s="351">
        <f>IF(V$16=0,0,V$16/WWP!V$5*1000)</f>
        <v>145.98380246929005</v>
      </c>
      <c r="W75" s="351">
        <f>IF(W$16=0,0,W$16/WWP!W$5*1000)</f>
        <v>112.45132837225987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9.8466100853337242</v>
      </c>
      <c r="C76" s="351">
        <f>IF(C$27=0,0,C$27/WWP!C$5*1000)</f>
        <v>11.929992787264718</v>
      </c>
      <c r="D76" s="351">
        <f>IF(D$27=0,0,D$27/WWP!D$5*1000)</f>
        <v>12.188842216186035</v>
      </c>
      <c r="E76" s="351">
        <f>IF(E$27=0,0,E$27/WWP!E$5*1000)</f>
        <v>12.471876051149739</v>
      </c>
      <c r="F76" s="351">
        <f>IF(F$27=0,0,F$27/WWP!F$5*1000)</f>
        <v>13.148932578839563</v>
      </c>
      <c r="G76" s="351">
        <f>IF(G$27=0,0,G$27/WWP!G$5*1000)</f>
        <v>13.622755277747318</v>
      </c>
      <c r="H76" s="351">
        <f>IF(H$27=0,0,H$27/WWP!H$5*1000)</f>
        <v>13.512782041421925</v>
      </c>
      <c r="I76" s="351">
        <f>IF(I$27=0,0,I$27/WWP!I$5*1000)</f>
        <v>14.365473108158533</v>
      </c>
      <c r="J76" s="351">
        <f>IF(J$27=0,0,J$27/WWP!J$5*1000)</f>
        <v>15.858105712135622</v>
      </c>
      <c r="K76" s="351">
        <f>IF(K$27=0,0,K$27/WWP!K$5*1000)</f>
        <v>16.298044180664206</v>
      </c>
      <c r="L76" s="351">
        <f>IF(L$27=0,0,L$27/WWP!L$5*1000)</f>
        <v>15.365277240947433</v>
      </c>
      <c r="M76" s="351">
        <f>IF(M$27=0,0,M$27/WWP!M$5*1000)</f>
        <v>14.221372832997853</v>
      </c>
      <c r="N76" s="351">
        <f>IF(N$27=0,0,N$27/WWP!N$5*1000)</f>
        <v>17.090268041355586</v>
      </c>
      <c r="O76" s="351">
        <f>IF(O$27=0,0,O$27/WWP!O$5*1000)</f>
        <v>15.07596990633032</v>
      </c>
      <c r="P76" s="351">
        <f>IF(P$27=0,0,P$27/WWP!P$5*1000)</f>
        <v>13.517834401622205</v>
      </c>
      <c r="Q76" s="351">
        <f>IF(Q$27=0,0,Q$27/WWP!Q$5*1000)</f>
        <v>14.179109614354672</v>
      </c>
      <c r="R76" s="351">
        <f>IF(R$27=0,0,R$27/WWP!R$5*1000)</f>
        <v>12.54271724171821</v>
      </c>
      <c r="S76" s="351">
        <f>IF(S$27=0,0,S$27/WWP!S$5*1000)</f>
        <v>15.415923993493202</v>
      </c>
      <c r="T76" s="351">
        <f>IF(T$27=0,0,T$27/WWP!T$5*1000)</f>
        <v>11.683810708593716</v>
      </c>
      <c r="U76" s="351">
        <f>IF(U$27=0,0,U$27/WWP!U$5*1000)</f>
        <v>12.975389736564212</v>
      </c>
      <c r="V76" s="351">
        <f>IF(V$27=0,0,V$27/WWP!V$5*1000)</f>
        <v>15.290789527938994</v>
      </c>
      <c r="W76" s="351">
        <f>IF(W$27=0,0,W$27/WWP!W$5*1000)</f>
        <v>17.236983551119838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16.968749869224435</v>
      </c>
      <c r="C77" s="351">
        <f>IF(C$28=0,0,C$28/WWP!C$5*1000)</f>
        <v>14.554809732717276</v>
      </c>
      <c r="D77" s="351">
        <f>IF(D$28=0,0,D$28/WWP!D$5*1000)</f>
        <v>15.620064735717378</v>
      </c>
      <c r="E77" s="351">
        <f>IF(E$28=0,0,E$28/WWP!E$5*1000)</f>
        <v>17.753358480141905</v>
      </c>
      <c r="F77" s="351">
        <f>IF(F$28=0,0,F$28/WWP!F$5*1000)</f>
        <v>19.690241222416681</v>
      </c>
      <c r="G77" s="351">
        <f>IF(G$28=0,0,G$28/WWP!G$5*1000)</f>
        <v>18.600237859637804</v>
      </c>
      <c r="H77" s="351">
        <f>IF(H$28=0,0,H$28/WWP!H$5*1000)</f>
        <v>16.527572982501276</v>
      </c>
      <c r="I77" s="351">
        <f>IF(I$28=0,0,I$28/WWP!I$5*1000)</f>
        <v>16.572708104274348</v>
      </c>
      <c r="J77" s="351">
        <f>IF(J$28=0,0,J$28/WWP!J$5*1000)</f>
        <v>18.144019237676051</v>
      </c>
      <c r="K77" s="351">
        <f>IF(K$28=0,0,K$28/WWP!K$5*1000)</f>
        <v>21.503003340005606</v>
      </c>
      <c r="L77" s="351">
        <f>IF(L$28=0,0,L$28/WWP!L$5*1000)</f>
        <v>22.642481813929166</v>
      </c>
      <c r="M77" s="351">
        <f>IF(M$28=0,0,M$28/WWP!M$5*1000)</f>
        <v>24.327580733914964</v>
      </c>
      <c r="N77" s="351">
        <f>IF(N$28=0,0,N$28/WWP!N$5*1000)</f>
        <v>25.381897032551855</v>
      </c>
      <c r="O77" s="351">
        <f>IF(O$28=0,0,O$28/WWP!O$5*1000)</f>
        <v>28.04026086936226</v>
      </c>
      <c r="P77" s="351">
        <f>IF(P$28=0,0,P$28/WWP!P$5*1000)</f>
        <v>27.609913665468106</v>
      </c>
      <c r="Q77" s="351">
        <f>IF(Q$28=0,0,Q$28/WWP!Q$5*1000)</f>
        <v>26.68153582342255</v>
      </c>
      <c r="R77" s="351">
        <f>IF(R$28=0,0,R$28/WWP!R$5*1000)</f>
        <v>29.141111400177639</v>
      </c>
      <c r="S77" s="351">
        <f>IF(S$28=0,0,S$28/WWP!S$5*1000)</f>
        <v>26.480003110864818</v>
      </c>
      <c r="T77" s="351">
        <f>IF(T$28=0,0,T$28/WWP!T$5*1000)</f>
        <v>28.189264498694648</v>
      </c>
      <c r="U77" s="351">
        <f>IF(U$28=0,0,U$28/WWP!U$5*1000)</f>
        <v>25.481342263745063</v>
      </c>
      <c r="V77" s="351">
        <f>IF(V$28=0,0,V$28/WWP!V$5*1000)</f>
        <v>23.859818638330065</v>
      </c>
      <c r="W77" s="351">
        <f>IF(W$28=0,0,W$28/WWP!W$5*1000)</f>
        <v>20.05974597333126</v>
      </c>
      <c r="DA77" s="175"/>
    </row>
    <row r="78" spans="1:105" ht="12" customHeight="1" x14ac:dyDescent="0.25">
      <c r="A78" s="41" t="s">
        <v>2938</v>
      </c>
      <c r="B78" s="339">
        <f>IF(B$48=0,0,B$48/WWP!B$5*1000)</f>
        <v>7.7880794640750706</v>
      </c>
      <c r="C78" s="339">
        <f>IF(C$48=0,0,C$48/WWP!C$5*1000)</f>
        <v>9.4359105344741714</v>
      </c>
      <c r="D78" s="339">
        <f>IF(D$48=0,0,D$48/WWP!D$5*1000)</f>
        <v>9.6406449460329569</v>
      </c>
      <c r="E78" s="339">
        <f>IF(E$48=0,0,E$48/WWP!E$5*1000)</f>
        <v>9.8645077758409982</v>
      </c>
      <c r="F78" s="339">
        <f>IF(F$48=0,0,F$48/WWP!F$5*1000)</f>
        <v>10.400018981588154</v>
      </c>
      <c r="G78" s="339">
        <f>IF(G$48=0,0,G$48/WWP!G$5*1000)</f>
        <v>10.77478438805759</v>
      </c>
      <c r="H78" s="339">
        <f>IF(H$48=0,0,H$48/WWP!H$5*1000)</f>
        <v>10.687802137719535</v>
      </c>
      <c r="I78" s="339">
        <f>IF(I$48=0,0,I$48/WWP!I$5*1000)</f>
        <v>11.362229755803344</v>
      </c>
      <c r="J78" s="339">
        <f>IF(J$48=0,0,J$48/WWP!J$5*1000)</f>
        <v>12.542812842743862</v>
      </c>
      <c r="K78" s="339">
        <f>IF(K$48=0,0,K$48/WWP!K$5*1000)</f>
        <v>12.890777850245014</v>
      </c>
      <c r="L78" s="339">
        <f>IF(L$48=0,0,L$48/WWP!L$5*1000)</f>
        <v>12.153015007498089</v>
      </c>
      <c r="M78" s="339">
        <f>IF(M$48=0,0,M$48/WWP!M$5*1000)</f>
        <v>11.248255059535227</v>
      </c>
      <c r="N78" s="339">
        <f>IF(N$48=0,0,N$48/WWP!N$5*1000)</f>
        <v>13.517379526043131</v>
      </c>
      <c r="O78" s="339">
        <f>IF(O$48=0,0,O$48/WWP!O$5*1000)</f>
        <v>11.924190214801783</v>
      </c>
      <c r="P78" s="339">
        <f>IF(P$48=0,0,P$48/WWP!P$5*1000)</f>
        <v>10.691798252359995</v>
      </c>
      <c r="Q78" s="339">
        <f>IF(Q$48=0,0,Q$48/WWP!Q$5*1000)</f>
        <v>11.214827382157111</v>
      </c>
      <c r="R78" s="339">
        <f>IF(R$48=0,0,R$48/WWP!R$5*1000)</f>
        <v>9.9205389192188349</v>
      </c>
      <c r="S78" s="339">
        <f>IF(S$48=0,0,S$48/WWP!S$5*1000)</f>
        <v>12.193073558614202</v>
      </c>
      <c r="T78" s="339">
        <f>IF(T$48=0,0,T$48/WWP!T$5*1000)</f>
        <v>9.2411952390877197</v>
      </c>
      <c r="U78" s="339">
        <f>IF(U$48=0,0,U$48/WWP!U$5*1000)</f>
        <v>10.262756976253447</v>
      </c>
      <c r="V78" s="339">
        <f>IF(V$48=0,0,V$48/WWP!V$5*1000)</f>
        <v>12.094099683038252</v>
      </c>
      <c r="W78" s="339">
        <f>IF(W$48=0,0,W$48/WWP!W$5*1000)</f>
        <v>13.633422716415641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NL: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38.878929724760127</v>
      </c>
      <c r="C5" s="225">
        <v>26.754375351082949</v>
      </c>
      <c r="D5" s="225">
        <v>27.769481439768771</v>
      </c>
      <c r="E5" s="225">
        <v>26.10922144438852</v>
      </c>
      <c r="F5" s="225">
        <v>24.625963215444859</v>
      </c>
      <c r="G5" s="225">
        <v>27.265028836839711</v>
      </c>
      <c r="H5" s="225">
        <v>27.400779743202641</v>
      </c>
      <c r="I5" s="225">
        <v>28.091326235084971</v>
      </c>
      <c r="J5" s="225">
        <v>28.944355609821319</v>
      </c>
      <c r="K5" s="225">
        <v>31.393279303414801</v>
      </c>
      <c r="L5" s="225">
        <v>29.054384270582389</v>
      </c>
      <c r="M5" s="225">
        <v>29.790877767328169</v>
      </c>
      <c r="N5" s="225">
        <v>28.783057442511598</v>
      </c>
      <c r="O5" s="225">
        <v>24.30057421592241</v>
      </c>
      <c r="P5" s="225">
        <v>30.079507950094349</v>
      </c>
      <c r="Q5" s="225">
        <v>31.731487404867568</v>
      </c>
      <c r="R5" s="225">
        <v>31.984343255632002</v>
      </c>
      <c r="S5" s="225">
        <v>20.782105384844169</v>
      </c>
      <c r="T5" s="225">
        <v>25.68705293394865</v>
      </c>
      <c r="U5" s="225">
        <v>24.75336397638625</v>
      </c>
      <c r="V5" s="225">
        <v>27.489455745450631</v>
      </c>
      <c r="W5" s="225">
        <v>37.651198755588553</v>
      </c>
      <c r="DA5" s="89" t="s">
        <v>2940</v>
      </c>
    </row>
    <row r="6" spans="1:105" ht="12" customHeight="1" x14ac:dyDescent="0.25">
      <c r="A6" s="55" t="s">
        <v>92</v>
      </c>
      <c r="B6" s="261">
        <v>0.50244481473824432</v>
      </c>
      <c r="C6" s="261">
        <v>0.43929095991757722</v>
      </c>
      <c r="D6" s="261">
        <v>0.44175555570182068</v>
      </c>
      <c r="E6" s="261">
        <v>0.38854365949117609</v>
      </c>
      <c r="F6" s="261">
        <v>0.3543923717689772</v>
      </c>
      <c r="G6" s="261">
        <v>0.41696893384567779</v>
      </c>
      <c r="H6" s="261">
        <v>0.44917668992372772</v>
      </c>
      <c r="I6" s="261">
        <v>0.47459896169987581</v>
      </c>
      <c r="J6" s="261">
        <v>0.49204006258163763</v>
      </c>
      <c r="K6" s="261">
        <v>0.48950718710262198</v>
      </c>
      <c r="L6" s="261">
        <v>0.42032153245664378</v>
      </c>
      <c r="M6" s="261">
        <v>0.38875558200439442</v>
      </c>
      <c r="N6" s="261">
        <v>0.41437797462741011</v>
      </c>
      <c r="O6" s="261">
        <v>0.29882693077120692</v>
      </c>
      <c r="P6" s="261">
        <v>0.34548187594478752</v>
      </c>
      <c r="Q6" s="261">
        <v>0.38884769587512719</v>
      </c>
      <c r="R6" s="261">
        <v>0.3345505164939247</v>
      </c>
      <c r="S6" s="261">
        <v>0.27192899470351029</v>
      </c>
      <c r="T6" s="261">
        <v>0.26045676544916191</v>
      </c>
      <c r="U6" s="261">
        <v>0.29088128121771673</v>
      </c>
      <c r="V6" s="261">
        <v>0.37359398887883749</v>
      </c>
      <c r="W6" s="261">
        <v>0.63377901785421964</v>
      </c>
      <c r="DA6" s="67" t="s">
        <v>2941</v>
      </c>
    </row>
    <row r="7" spans="1:105" ht="12" customHeight="1" x14ac:dyDescent="0.25">
      <c r="A7" s="202" t="s">
        <v>93</v>
      </c>
      <c r="B7" s="226">
        <v>0.141685427628605</v>
      </c>
      <c r="C7" s="226">
        <v>0.12387654461461151</v>
      </c>
      <c r="D7" s="226">
        <v>0.1245715409552625</v>
      </c>
      <c r="E7" s="226">
        <v>0.10956621092023799</v>
      </c>
      <c r="F7" s="226">
        <v>9.9935820351856719E-2</v>
      </c>
      <c r="G7" s="226">
        <v>0.1175819114195579</v>
      </c>
      <c r="H7" s="226">
        <v>0.1266642415760619</v>
      </c>
      <c r="I7" s="226">
        <v>0.13383311931594011</v>
      </c>
      <c r="J7" s="226">
        <v>0.13875137056316089</v>
      </c>
      <c r="K7" s="226">
        <v>0.13803711989354009</v>
      </c>
      <c r="L7" s="226">
        <v>0.1185273174699899</v>
      </c>
      <c r="M7" s="226">
        <v>0.1096259713775633</v>
      </c>
      <c r="N7" s="226">
        <v>0.1168512815990474</v>
      </c>
      <c r="O7" s="226">
        <v>8.4266809471044701E-2</v>
      </c>
      <c r="P7" s="226">
        <v>9.7423131646150907E-2</v>
      </c>
      <c r="Q7" s="226">
        <v>0.10965194675392791</v>
      </c>
      <c r="R7" s="226">
        <v>9.4340575526700554E-2</v>
      </c>
      <c r="S7" s="226">
        <v>7.6681806178565945E-2</v>
      </c>
      <c r="T7" s="226">
        <v>7.3446729091338869E-2</v>
      </c>
      <c r="U7" s="226">
        <v>8.2026199713016307E-2</v>
      </c>
      <c r="V7" s="226">
        <v>0.1053505231243166</v>
      </c>
      <c r="W7" s="226">
        <v>0.1787206246988409</v>
      </c>
      <c r="DA7" s="174" t="s">
        <v>2942</v>
      </c>
    </row>
    <row r="8" spans="1:105" ht="12" customHeight="1" x14ac:dyDescent="0.25">
      <c r="A8" s="202" t="s">
        <v>94</v>
      </c>
      <c r="B8" s="226">
        <v>1.922103684252976</v>
      </c>
      <c r="C8" s="226">
        <v>1.6805084812279021</v>
      </c>
      <c r="D8" s="226">
        <v>1.6899367975287809</v>
      </c>
      <c r="E8" s="226">
        <v>1.486374577853272</v>
      </c>
      <c r="F8" s="226">
        <v>1.355728755611044</v>
      </c>
      <c r="G8" s="226">
        <v>1.5951155240428609</v>
      </c>
      <c r="H8" s="226">
        <v>1.7183263619363549</v>
      </c>
      <c r="I8" s="226">
        <v>1.8155793155138971</v>
      </c>
      <c r="J8" s="226">
        <v>1.882300283227986</v>
      </c>
      <c r="K8" s="226">
        <v>1.872610762812682</v>
      </c>
      <c r="L8" s="226">
        <v>1.6079408970050959</v>
      </c>
      <c r="M8" s="226">
        <v>1.487185287868551</v>
      </c>
      <c r="N8" s="226">
        <v>1.5852038041621881</v>
      </c>
      <c r="O8" s="226">
        <v>1.1431630454552011</v>
      </c>
      <c r="P8" s="226">
        <v>1.321641635294919</v>
      </c>
      <c r="Q8" s="226">
        <v>1.487537669672707</v>
      </c>
      <c r="R8" s="226">
        <v>1.279823696970005</v>
      </c>
      <c r="S8" s="226">
        <v>1.040264935059825</v>
      </c>
      <c r="T8" s="226">
        <v>0.99637789817625022</v>
      </c>
      <c r="U8" s="226">
        <v>1.1127669465552601</v>
      </c>
      <c r="V8" s="226">
        <v>1.429184581818953</v>
      </c>
      <c r="W8" s="226">
        <v>2.4245229515493381</v>
      </c>
      <c r="DA8" s="174" t="s">
        <v>2943</v>
      </c>
    </row>
    <row r="9" spans="1:105" ht="12" customHeight="1" x14ac:dyDescent="0.25">
      <c r="A9" s="202" t="s">
        <v>95</v>
      </c>
      <c r="B9" s="226">
        <v>4.3849562154880823</v>
      </c>
      <c r="C9" s="226">
        <v>3.833797401415767</v>
      </c>
      <c r="D9" s="226">
        <v>3.8553065190059521</v>
      </c>
      <c r="E9" s="226">
        <v>3.39091355846096</v>
      </c>
      <c r="F9" s="226">
        <v>3.0928670925174462</v>
      </c>
      <c r="G9" s="226">
        <v>3.638987734572543</v>
      </c>
      <c r="H9" s="226">
        <v>3.9200725344523928</v>
      </c>
      <c r="I9" s="226">
        <v>4.1419387879527374</v>
      </c>
      <c r="J9" s="226">
        <v>4.2941514518574859</v>
      </c>
      <c r="K9" s="226">
        <v>4.2720464410205183</v>
      </c>
      <c r="L9" s="226">
        <v>3.6682466654759289</v>
      </c>
      <c r="M9" s="226">
        <v>3.392763056981555</v>
      </c>
      <c r="N9" s="226">
        <v>3.6163758130341779</v>
      </c>
      <c r="O9" s="226">
        <v>2.6079341830267908</v>
      </c>
      <c r="P9" s="226">
        <v>3.015103061719921</v>
      </c>
      <c r="Q9" s="226">
        <v>3.3935669567893632</v>
      </c>
      <c r="R9" s="226">
        <v>2.919702470129049</v>
      </c>
      <c r="S9" s="226">
        <v>2.3731894538861531</v>
      </c>
      <c r="T9" s="226">
        <v>2.273068562001606</v>
      </c>
      <c r="U9" s="226">
        <v>2.5385905966792679</v>
      </c>
      <c r="V9" s="226">
        <v>3.2604442031244441</v>
      </c>
      <c r="W9" s="226">
        <v>5.5311412558483664</v>
      </c>
      <c r="DA9" s="174" t="s">
        <v>2944</v>
      </c>
    </row>
    <row r="10" spans="1:105" ht="12" customHeight="1" x14ac:dyDescent="0.25">
      <c r="A10" s="56" t="s">
        <v>96</v>
      </c>
      <c r="B10" s="262">
        <v>1.32914487152954</v>
      </c>
      <c r="C10" s="262">
        <v>1.1603719560175769</v>
      </c>
      <c r="D10" s="262">
        <v>1.1657754949972261</v>
      </c>
      <c r="E10" s="262">
        <v>1.020601640860749</v>
      </c>
      <c r="F10" s="262">
        <v>0.93967153212056354</v>
      </c>
      <c r="G10" s="262">
        <v>1.097764287866539</v>
      </c>
      <c r="H10" s="262">
        <v>1.1957538850063789</v>
      </c>
      <c r="I10" s="262">
        <v>1.29395970603314</v>
      </c>
      <c r="J10" s="262">
        <v>1.3312272115533521</v>
      </c>
      <c r="K10" s="262">
        <v>1.275118335035448</v>
      </c>
      <c r="L10" s="262">
        <v>1.1071378368557689</v>
      </c>
      <c r="M10" s="262">
        <v>1.0430357987412</v>
      </c>
      <c r="N10" s="262">
        <v>1.0798719219113131</v>
      </c>
      <c r="O10" s="262">
        <v>0.82786637751542935</v>
      </c>
      <c r="P10" s="262">
        <v>0.99626855714447671</v>
      </c>
      <c r="Q10" s="262">
        <v>1.087473201556117</v>
      </c>
      <c r="R10" s="262">
        <v>1.029315424513215</v>
      </c>
      <c r="S10" s="262">
        <v>0.7588191153549928</v>
      </c>
      <c r="T10" s="262">
        <v>0.8089802467162599</v>
      </c>
      <c r="U10" s="262">
        <v>0.84887124360271859</v>
      </c>
      <c r="V10" s="262">
        <v>1.0880859240350109</v>
      </c>
      <c r="W10" s="262">
        <v>1.771078633735248</v>
      </c>
      <c r="DA10" s="68" t="s">
        <v>2945</v>
      </c>
    </row>
    <row r="11" spans="1:105" ht="12" customHeight="1" x14ac:dyDescent="0.25">
      <c r="A11" s="37" t="s">
        <v>160</v>
      </c>
      <c r="B11" s="228">
        <v>4.7398261674010587E-2</v>
      </c>
      <c r="C11" s="228">
        <v>0</v>
      </c>
      <c r="D11" s="228">
        <v>0</v>
      </c>
      <c r="E11" s="228">
        <v>1.431822653954095E-2</v>
      </c>
      <c r="F11" s="228">
        <v>1.5517679524204849E-2</v>
      </c>
      <c r="G11" s="228">
        <v>1.3646802853334861E-2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1.721127489995258E-2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1.737358974439278E-3</v>
      </c>
      <c r="W11" s="228">
        <v>1.6618258964613891E-3</v>
      </c>
      <c r="DA11" s="69" t="s">
        <v>2946</v>
      </c>
    </row>
    <row r="12" spans="1:105" ht="12" customHeight="1" x14ac:dyDescent="0.25">
      <c r="A12" s="37" t="s">
        <v>162</v>
      </c>
      <c r="B12" s="228">
        <v>0.5940390173375526</v>
      </c>
      <c r="C12" s="228">
        <v>0.19380686992481341</v>
      </c>
      <c r="D12" s="228">
        <v>0.22519625040860719</v>
      </c>
      <c r="E12" s="228">
        <v>0.25408801766011918</v>
      </c>
      <c r="F12" s="228">
        <v>0.25416291857507528</v>
      </c>
      <c r="G12" s="228">
        <v>0.23806307587836681</v>
      </c>
      <c r="H12" s="228">
        <v>0.19022918973854669</v>
      </c>
      <c r="I12" s="228">
        <v>0.14718559443246129</v>
      </c>
      <c r="J12" s="228">
        <v>0.15787974832782301</v>
      </c>
      <c r="K12" s="228">
        <v>0.28905578595848169</v>
      </c>
      <c r="L12" s="228">
        <v>0.32237215165937327</v>
      </c>
      <c r="M12" s="228">
        <v>0.42604434575846167</v>
      </c>
      <c r="N12" s="228">
        <v>0.34679820611826512</v>
      </c>
      <c r="O12" s="228">
        <v>0.39668340363381371</v>
      </c>
      <c r="P12" s="228">
        <v>0.54799818924354426</v>
      </c>
      <c r="Q12" s="228">
        <v>0.49869854189020718</v>
      </c>
      <c r="R12" s="228">
        <v>0.61709663670809256</v>
      </c>
      <c r="S12" s="228">
        <v>0.2285763879927068</v>
      </c>
      <c r="T12" s="228">
        <v>0.41906202340465731</v>
      </c>
      <c r="U12" s="228">
        <v>0.24738006839757321</v>
      </c>
      <c r="V12" s="228">
        <v>0.1262210501124007</v>
      </c>
      <c r="W12" s="228">
        <v>0.16256089624033149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0.68770759251797653</v>
      </c>
      <c r="C15" s="228">
        <v>0.9665650860927637</v>
      </c>
      <c r="D15" s="228">
        <v>0.94057924458861841</v>
      </c>
      <c r="E15" s="228">
        <v>0.75219539666108848</v>
      </c>
      <c r="F15" s="228">
        <v>0.66999093402128329</v>
      </c>
      <c r="G15" s="228">
        <v>0.84605440913483754</v>
      </c>
      <c r="H15" s="228">
        <v>1.0055246952678321</v>
      </c>
      <c r="I15" s="228">
        <v>1.146774111600678</v>
      </c>
      <c r="J15" s="228">
        <v>1.173347463225529</v>
      </c>
      <c r="K15" s="228">
        <v>0.98606254907696667</v>
      </c>
      <c r="L15" s="228">
        <v>0.78476568519639578</v>
      </c>
      <c r="M15" s="228">
        <v>0.59978017808278539</v>
      </c>
      <c r="N15" s="228">
        <v>0.73307371579304792</v>
      </c>
      <c r="O15" s="228">
        <v>0.43118297388161569</v>
      </c>
      <c r="P15" s="228">
        <v>0.44827036790093239</v>
      </c>
      <c r="Q15" s="228">
        <v>0.58877465966590981</v>
      </c>
      <c r="R15" s="228">
        <v>0.4122187878051225</v>
      </c>
      <c r="S15" s="228">
        <v>0.53024272736228595</v>
      </c>
      <c r="T15" s="228">
        <v>0.38991822331160259</v>
      </c>
      <c r="U15" s="228">
        <v>0.60149117520514539</v>
      </c>
      <c r="V15" s="228">
        <v>0.96012751494817083</v>
      </c>
      <c r="W15" s="228">
        <v>1.6068559115984551</v>
      </c>
      <c r="DA15" s="69" t="s">
        <v>2950</v>
      </c>
    </row>
    <row r="16" spans="1:105" ht="12" customHeight="1" x14ac:dyDescent="0.25">
      <c r="A16" s="57" t="s">
        <v>2900</v>
      </c>
      <c r="B16" s="263">
        <v>23.07480231163904</v>
      </c>
      <c r="C16" s="263">
        <v>13.70811414456595</v>
      </c>
      <c r="D16" s="263">
        <v>14.55775305442139</v>
      </c>
      <c r="E16" s="263">
        <v>14.31347205296335</v>
      </c>
      <c r="F16" s="263">
        <v>13.77372233520811</v>
      </c>
      <c r="G16" s="263">
        <v>14.686818717686981</v>
      </c>
      <c r="H16" s="263">
        <v>14.05050894485206</v>
      </c>
      <c r="I16" s="263">
        <v>14.06793384678134</v>
      </c>
      <c r="J16" s="263">
        <v>14.428443312983809</v>
      </c>
      <c r="K16" s="263">
        <v>16.700962141094109</v>
      </c>
      <c r="L16" s="263">
        <v>16.207327374461421</v>
      </c>
      <c r="M16" s="263">
        <v>17.57840219322923</v>
      </c>
      <c r="N16" s="263">
        <v>16.10784708501421</v>
      </c>
      <c r="O16" s="263">
        <v>14.737675835409179</v>
      </c>
      <c r="P16" s="263">
        <v>18.774366547399151</v>
      </c>
      <c r="Q16" s="263">
        <v>19.264531434755611</v>
      </c>
      <c r="R16" s="263">
        <v>20.67995217306882</v>
      </c>
      <c r="S16" s="263">
        <v>12.232485506559289</v>
      </c>
      <c r="T16" s="263">
        <v>16.831319824526311</v>
      </c>
      <c r="U16" s="263">
        <v>15.35835816013884</v>
      </c>
      <c r="V16" s="263">
        <v>15.93159350707421</v>
      </c>
      <c r="W16" s="263">
        <v>18.886954046935621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0.39134287198852907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0.39842397822328751</v>
      </c>
      <c r="Q19" s="231">
        <v>0</v>
      </c>
      <c r="R19" s="231">
        <v>3.3146292083030007E-2</v>
      </c>
      <c r="S19" s="231">
        <v>0</v>
      </c>
      <c r="T19" s="231">
        <v>1.809758590316074E-2</v>
      </c>
      <c r="U19" s="231">
        <v>5.5115074358940357E-2</v>
      </c>
      <c r="V19" s="231">
        <v>3.3634926791182462E-2</v>
      </c>
      <c r="W19" s="231">
        <v>2.046469052795109E-2</v>
      </c>
      <c r="DA19" s="73" t="s">
        <v>2954</v>
      </c>
    </row>
    <row r="20" spans="1:105" ht="12" customHeight="1" x14ac:dyDescent="0.25">
      <c r="A20" s="46" t="s">
        <v>160</v>
      </c>
      <c r="B20" s="231">
        <v>1.119486858254078</v>
      </c>
      <c r="C20" s="231">
        <v>0</v>
      </c>
      <c r="D20" s="231">
        <v>0</v>
      </c>
      <c r="E20" s="231">
        <v>0.3550133005921764</v>
      </c>
      <c r="F20" s="231">
        <v>0.35156576099396858</v>
      </c>
      <c r="G20" s="231">
        <v>0.35246026016403598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0.36205041656476339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2.245857600760786E-2</v>
      </c>
      <c r="W20" s="231">
        <v>4.6145864659872943E-2</v>
      </c>
      <c r="DA20" s="73" t="s">
        <v>2955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13.40663679523232</v>
      </c>
      <c r="C23" s="231">
        <v>5.6333121513181741</v>
      </c>
      <c r="D23" s="231">
        <v>6.1193695916636059</v>
      </c>
      <c r="E23" s="231">
        <v>6.0198804580300118</v>
      </c>
      <c r="F23" s="231">
        <v>5.5022493827219794</v>
      </c>
      <c r="G23" s="231">
        <v>5.8751582339318471</v>
      </c>
      <c r="H23" s="231">
        <v>5.3750135097400253</v>
      </c>
      <c r="I23" s="231">
        <v>4.3016478053262386</v>
      </c>
      <c r="J23" s="231">
        <v>4.7973999633656286</v>
      </c>
      <c r="K23" s="231">
        <v>7.7977106293702798</v>
      </c>
      <c r="L23" s="231">
        <v>7.3541442540613264</v>
      </c>
      <c r="M23" s="231">
        <v>8.5636538340451231</v>
      </c>
      <c r="N23" s="231">
        <v>8.2712241008757044</v>
      </c>
      <c r="O23" s="231">
        <v>7.0882174652902332</v>
      </c>
      <c r="P23" s="231">
        <v>8.9309824256783674</v>
      </c>
      <c r="Q23" s="231">
        <v>8.2089218770305425</v>
      </c>
      <c r="R23" s="231">
        <v>7.8701981601243771</v>
      </c>
      <c r="S23" s="231">
        <v>3.4373263152949538</v>
      </c>
      <c r="T23" s="231">
        <v>3.8653656607065789</v>
      </c>
      <c r="U23" s="231">
        <v>2.4748356611651832</v>
      </c>
      <c r="V23" s="231">
        <v>1.5590955454282129</v>
      </c>
      <c r="W23" s="231">
        <v>4.3133195921606111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8.1384013917439493</v>
      </c>
      <c r="C25" s="231">
        <v>8.074801993247771</v>
      </c>
      <c r="D25" s="231">
        <v>7.9930546943080909</v>
      </c>
      <c r="E25" s="231">
        <v>7.9385782943411591</v>
      </c>
      <c r="F25" s="231">
        <v>7.8659212950310451</v>
      </c>
      <c r="G25" s="231">
        <v>8.3836432885865388</v>
      </c>
      <c r="H25" s="231">
        <v>8.6107045860112095</v>
      </c>
      <c r="I25" s="231">
        <v>8.8377985824404472</v>
      </c>
      <c r="J25" s="231">
        <v>8.8105276835263773</v>
      </c>
      <c r="K25" s="231">
        <v>8.7197227837979181</v>
      </c>
      <c r="L25" s="231">
        <v>8.1838201910590751</v>
      </c>
      <c r="M25" s="231">
        <v>8.1020728921066532</v>
      </c>
      <c r="N25" s="231">
        <v>7.6206793982938708</v>
      </c>
      <c r="O25" s="231">
        <v>7.2391811037092761</v>
      </c>
      <c r="P25" s="231">
        <v>9.1102786788371404</v>
      </c>
      <c r="Q25" s="231">
        <v>11.05494882321117</v>
      </c>
      <c r="R25" s="231">
        <v>12.515773054812341</v>
      </c>
      <c r="S25" s="231">
        <v>8.7951591912643394</v>
      </c>
      <c r="T25" s="231">
        <v>12.94785657791657</v>
      </c>
      <c r="U25" s="231">
        <v>12.828407424614721</v>
      </c>
      <c r="V25" s="231">
        <v>14.316404458847209</v>
      </c>
      <c r="W25" s="231">
        <v>14.363294709441281</v>
      </c>
      <c r="DA25" s="73" t="s">
        <v>2960</v>
      </c>
    </row>
    <row r="26" spans="1:105" ht="12" customHeight="1" x14ac:dyDescent="0.25">
      <c r="A26" s="46" t="s">
        <v>79</v>
      </c>
      <c r="B26" s="231">
        <v>0.41027726640869278</v>
      </c>
      <c r="C26" s="231">
        <v>0</v>
      </c>
      <c r="D26" s="231">
        <v>5.3985896461161448E-2</v>
      </c>
      <c r="E26" s="231">
        <v>0</v>
      </c>
      <c r="F26" s="231">
        <v>5.3985896461121917E-2</v>
      </c>
      <c r="G26" s="231">
        <v>7.5556935004558734E-2</v>
      </c>
      <c r="H26" s="231">
        <v>6.4790849100822306E-2</v>
      </c>
      <c r="I26" s="231">
        <v>0.92848745901465346</v>
      </c>
      <c r="J26" s="231">
        <v>0.82051566609180215</v>
      </c>
      <c r="K26" s="231">
        <v>0.18352872792590591</v>
      </c>
      <c r="L26" s="231">
        <v>0.66936292934102426</v>
      </c>
      <c r="M26" s="231">
        <v>0.55062505051268995</v>
      </c>
      <c r="N26" s="231">
        <v>0.21594358584463191</v>
      </c>
      <c r="O26" s="231">
        <v>0.41027726640967138</v>
      </c>
      <c r="P26" s="231">
        <v>0.33468146466036069</v>
      </c>
      <c r="Q26" s="231">
        <v>6.6073451390522974E-4</v>
      </c>
      <c r="R26" s="231">
        <v>0.26083466604907041</v>
      </c>
      <c r="S26" s="231">
        <v>0</v>
      </c>
      <c r="T26" s="231">
        <v>0</v>
      </c>
      <c r="U26" s="231">
        <v>0</v>
      </c>
      <c r="V26" s="231">
        <v>0</v>
      </c>
      <c r="W26" s="231">
        <v>0.1437291901459101</v>
      </c>
      <c r="DA26" s="73" t="s">
        <v>2961</v>
      </c>
    </row>
    <row r="27" spans="1:105" ht="12" customHeight="1" x14ac:dyDescent="0.25">
      <c r="A27" s="57" t="s">
        <v>2912</v>
      </c>
      <c r="B27" s="263">
        <v>2.3645575865932971</v>
      </c>
      <c r="C27" s="263">
        <v>2.0673489735108501</v>
      </c>
      <c r="D27" s="263">
        <v>2.0789476177570951</v>
      </c>
      <c r="E27" s="263">
        <v>1.828526896533325</v>
      </c>
      <c r="F27" s="263">
        <v>1.667807382455893</v>
      </c>
      <c r="G27" s="263">
        <v>1.962299195807522</v>
      </c>
      <c r="H27" s="263">
        <v>2.1138722477081049</v>
      </c>
      <c r="I27" s="263">
        <v>2.2335121043320489</v>
      </c>
      <c r="J27" s="263">
        <v>2.3155917401423891</v>
      </c>
      <c r="K27" s="263">
        <v>2.3036717645468152</v>
      </c>
      <c r="L27" s="263">
        <v>1.978076873769014</v>
      </c>
      <c r="M27" s="263">
        <v>1.8295242259348861</v>
      </c>
      <c r="N27" s="263">
        <v>1.950105872090367</v>
      </c>
      <c r="O27" s="263">
        <v>1.406310634535171</v>
      </c>
      <c r="P27" s="263">
        <v>1.6258736618096321</v>
      </c>
      <c r="Q27" s="263">
        <v>1.8299577233966611</v>
      </c>
      <c r="R27" s="263">
        <v>1.574429546628979</v>
      </c>
      <c r="S27" s="263">
        <v>1.2797261481857449</v>
      </c>
      <c r="T27" s="263">
        <v>1.2257366434226411</v>
      </c>
      <c r="U27" s="263">
        <v>1.3689175808484599</v>
      </c>
      <c r="V27" s="263">
        <v>1.758172190849095</v>
      </c>
      <c r="W27" s="263">
        <v>2.9826300141470541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2.9773073008626953</v>
      </c>
      <c r="C28" s="263">
        <f t="shared" si="0"/>
        <v>1.8333926475607809</v>
      </c>
      <c r="D28" s="263">
        <f t="shared" si="0"/>
        <v>1.9370578112093773</v>
      </c>
      <c r="E28" s="263">
        <f t="shared" si="0"/>
        <v>1.8839249085072232</v>
      </c>
      <c r="F28" s="263">
        <f t="shared" si="0"/>
        <v>1.802846093206868</v>
      </c>
      <c r="G28" s="263">
        <f t="shared" si="0"/>
        <v>1.9387543933356413</v>
      </c>
      <c r="H28" s="263">
        <f t="shared" si="0"/>
        <v>1.8758006146416415</v>
      </c>
      <c r="I28" s="263">
        <f t="shared" si="0"/>
        <v>1.8689668735924467</v>
      </c>
      <c r="J28" s="263">
        <f t="shared" si="0"/>
        <v>1.9251065623396495</v>
      </c>
      <c r="K28" s="263">
        <f t="shared" si="0"/>
        <v>2.2155812561282531</v>
      </c>
      <c r="L28" s="263">
        <f t="shared" si="0"/>
        <v>2.1215085689715738</v>
      </c>
      <c r="M28" s="263">
        <f t="shared" si="0"/>
        <v>2.2733674131906536</v>
      </c>
      <c r="N28" s="263">
        <f t="shared" si="0"/>
        <v>2.1129371062798721</v>
      </c>
      <c r="O28" s="263">
        <f t="shared" si="0"/>
        <v>1.8968382304517815</v>
      </c>
      <c r="P28" s="263">
        <f t="shared" si="0"/>
        <v>2.4030525551366742</v>
      </c>
      <c r="Q28" s="263">
        <f t="shared" si="0"/>
        <v>2.4813025224186389</v>
      </c>
      <c r="R28" s="263">
        <f t="shared" si="0"/>
        <v>2.6194026817666609</v>
      </c>
      <c r="S28" s="263">
        <f t="shared" si="0"/>
        <v>1.5681248034463353</v>
      </c>
      <c r="T28" s="263">
        <f t="shared" si="0"/>
        <v>2.0866011892426797</v>
      </c>
      <c r="U28" s="263">
        <f t="shared" si="0"/>
        <v>1.8897647446651391</v>
      </c>
      <c r="V28" s="263">
        <f t="shared" si="0"/>
        <v>1.9206536445112512</v>
      </c>
      <c r="W28" s="263">
        <f t="shared" si="0"/>
        <v>2.4901100020389837</v>
      </c>
      <c r="DA28" s="70"/>
    </row>
    <row r="29" spans="1:105" ht="12" customHeight="1" x14ac:dyDescent="0.25">
      <c r="A29" s="60" t="s">
        <v>2915</v>
      </c>
      <c r="B29" s="331">
        <v>1.5766767389770819</v>
      </c>
      <c r="C29" s="331">
        <v>0.94504044600737214</v>
      </c>
      <c r="D29" s="331">
        <v>1.0035421216225171</v>
      </c>
      <c r="E29" s="331">
        <v>0.98437868045136789</v>
      </c>
      <c r="F29" s="331">
        <v>0.94501461799794861</v>
      </c>
      <c r="G29" s="331">
        <v>1.0084343907403861</v>
      </c>
      <c r="H29" s="331">
        <v>0.9656938908349515</v>
      </c>
      <c r="I29" s="331">
        <v>0.94779337732974711</v>
      </c>
      <c r="J29" s="331">
        <v>0.97821692144737071</v>
      </c>
      <c r="K29" s="331">
        <v>1.1515404106478211</v>
      </c>
      <c r="L29" s="331">
        <v>1.1107871318682221</v>
      </c>
      <c r="M29" s="331">
        <v>1.2039708041449531</v>
      </c>
      <c r="N29" s="331">
        <v>1.109763830674187</v>
      </c>
      <c r="O29" s="331">
        <v>1.011092638799534</v>
      </c>
      <c r="P29" s="331">
        <v>1.28876528291951</v>
      </c>
      <c r="Q29" s="331">
        <v>1.324195896127641</v>
      </c>
      <c r="R29" s="331">
        <v>1.4104002235905779</v>
      </c>
      <c r="S29" s="331">
        <v>0.82339143443241525</v>
      </c>
      <c r="T29" s="331">
        <v>1.107328692155229</v>
      </c>
      <c r="U29" s="331">
        <v>0.97492140884750877</v>
      </c>
      <c r="V29" s="331">
        <v>0.94294545889669623</v>
      </c>
      <c r="W29" s="331">
        <v>1.254742388867971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6.0184220844930948E-2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5.4911745725466241E-2</v>
      </c>
      <c r="Q31" s="297">
        <v>0</v>
      </c>
      <c r="R31" s="297">
        <v>5.901007874760146E-3</v>
      </c>
      <c r="S31" s="297">
        <v>0</v>
      </c>
      <c r="T31" s="297">
        <v>5.1479968237611281E-3</v>
      </c>
      <c r="U31" s="297">
        <v>2.118878615476678E-2</v>
      </c>
      <c r="V31" s="297">
        <v>1.9595564944981891E-2</v>
      </c>
      <c r="W31" s="297">
        <v>5.8499080338061532E-3</v>
      </c>
      <c r="DA31" s="122" t="s">
        <v>2965</v>
      </c>
    </row>
    <row r="32" spans="1:105" ht="12" customHeight="1" x14ac:dyDescent="0.25">
      <c r="A32" s="59" t="s">
        <v>160</v>
      </c>
      <c r="B32" s="297">
        <v>0.1191489054986124</v>
      </c>
      <c r="C32" s="297">
        <v>0</v>
      </c>
      <c r="D32" s="297">
        <v>0</v>
      </c>
      <c r="E32" s="297">
        <v>5.3729968051906739E-2</v>
      </c>
      <c r="F32" s="297">
        <v>5.5632519680654073E-2</v>
      </c>
      <c r="G32" s="297">
        <v>5.5940559506180043E-2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4.7850557201761339E-2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1.284009258336212E-2</v>
      </c>
      <c r="W32" s="297">
        <v>1.294479812626682E-2</v>
      </c>
      <c r="DA32" s="122" t="s">
        <v>2966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2967</v>
      </c>
    </row>
    <row r="34" spans="1:105" ht="12" customHeight="1" x14ac:dyDescent="0.25">
      <c r="A34" s="59" t="s">
        <v>162</v>
      </c>
      <c r="B34" s="297">
        <v>1.45752783347847</v>
      </c>
      <c r="C34" s="297">
        <v>0.94504044600737214</v>
      </c>
      <c r="D34" s="297">
        <v>0.94335790077758608</v>
      </c>
      <c r="E34" s="297">
        <v>0.93064871239946112</v>
      </c>
      <c r="F34" s="297">
        <v>0.88938209831729453</v>
      </c>
      <c r="G34" s="297">
        <v>0.9524938312342055</v>
      </c>
      <c r="H34" s="297">
        <v>0.9656938908349515</v>
      </c>
      <c r="I34" s="297">
        <v>0.94779337732974711</v>
      </c>
      <c r="J34" s="297">
        <v>0.97821692144737071</v>
      </c>
      <c r="K34" s="297">
        <v>1.1515404106478211</v>
      </c>
      <c r="L34" s="297">
        <v>1.1107871318682221</v>
      </c>
      <c r="M34" s="297">
        <v>1.1561202469431919</v>
      </c>
      <c r="N34" s="297">
        <v>1.109763830674187</v>
      </c>
      <c r="O34" s="297">
        <v>1.011092638799534</v>
      </c>
      <c r="P34" s="297">
        <v>1.233853537194044</v>
      </c>
      <c r="Q34" s="297">
        <v>1.324195896127641</v>
      </c>
      <c r="R34" s="297">
        <v>1.404499215715818</v>
      </c>
      <c r="S34" s="297">
        <v>0.82339143443241525</v>
      </c>
      <c r="T34" s="297">
        <v>1.1021806953314679</v>
      </c>
      <c r="U34" s="297">
        <v>0.95373262269274195</v>
      </c>
      <c r="V34" s="297">
        <v>0.91050980136835225</v>
      </c>
      <c r="W34" s="297">
        <v>1.2359476827078979</v>
      </c>
      <c r="DA34" s="122" t="s">
        <v>2968</v>
      </c>
    </row>
    <row r="35" spans="1:105" ht="12" customHeight="1" x14ac:dyDescent="0.25">
      <c r="A35" s="60" t="s">
        <v>2922</v>
      </c>
      <c r="B35" s="331">
        <v>1.1998141889374341</v>
      </c>
      <c r="C35" s="331">
        <v>0.71277706444003264</v>
      </c>
      <c r="D35" s="331">
        <v>0.75695550661042166</v>
      </c>
      <c r="E35" s="331">
        <v>0.7442536941450828</v>
      </c>
      <c r="F35" s="331">
        <v>0.71618847559666399</v>
      </c>
      <c r="G35" s="331">
        <v>0.76366649862670266</v>
      </c>
      <c r="H35" s="331">
        <v>0.73058047328633335</v>
      </c>
      <c r="I35" s="331">
        <v>0.73148651114933383</v>
      </c>
      <c r="J35" s="331">
        <v>0.75023182332814287</v>
      </c>
      <c r="K35" s="331">
        <v>0.86839536370304338</v>
      </c>
      <c r="L35" s="331">
        <v>0.84272797166389457</v>
      </c>
      <c r="M35" s="331">
        <v>0.91401937426987334</v>
      </c>
      <c r="N35" s="331">
        <v>0.83755532224370088</v>
      </c>
      <c r="O35" s="331">
        <v>0.76631090227651322</v>
      </c>
      <c r="P35" s="331">
        <v>0.97620560590977279</v>
      </c>
      <c r="Q35" s="331">
        <v>1.0016925755845929</v>
      </c>
      <c r="R35" s="331">
        <v>1.0752898208484389</v>
      </c>
      <c r="S35" s="331">
        <v>0.63604920547199473</v>
      </c>
      <c r="T35" s="331">
        <v>0.87517353653879038</v>
      </c>
      <c r="U35" s="331">
        <v>0.79858435146908513</v>
      </c>
      <c r="V35" s="331">
        <v>0.82839071312561008</v>
      </c>
      <c r="W35" s="331">
        <v>0.98205978735048205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2.0348548352005849E-2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2.0716742697469471E-2</v>
      </c>
      <c r="Q38" s="231">
        <v>0</v>
      </c>
      <c r="R38" s="231">
        <v>1.72349868981647E-3</v>
      </c>
      <c r="S38" s="231">
        <v>0</v>
      </c>
      <c r="T38" s="231">
        <v>9.4101522773063265E-4</v>
      </c>
      <c r="U38" s="231">
        <v>2.8658034572561961E-3</v>
      </c>
      <c r="V38" s="231">
        <v>1.7489060951814499E-3</v>
      </c>
      <c r="W38" s="231">
        <v>1.064096919923087E-3</v>
      </c>
      <c r="DA38" s="73" t="s">
        <v>2972</v>
      </c>
    </row>
    <row r="39" spans="1:105" ht="12" customHeight="1" x14ac:dyDescent="0.25">
      <c r="A39" s="64" t="s">
        <v>160</v>
      </c>
      <c r="B39" s="231">
        <v>5.8209652187777489E-2</v>
      </c>
      <c r="C39" s="231">
        <v>0</v>
      </c>
      <c r="D39" s="231">
        <v>0</v>
      </c>
      <c r="E39" s="231">
        <v>1.8459529557796148E-2</v>
      </c>
      <c r="F39" s="231">
        <v>1.8280268783598012E-2</v>
      </c>
      <c r="G39" s="231">
        <v>1.8326779812457322E-2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1.8825436553621171E-2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1.1677724382351911E-3</v>
      </c>
      <c r="W39" s="231">
        <v>2.3994339120199061E-3</v>
      </c>
      <c r="DA39" s="73" t="s">
        <v>2973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0.69710122910725136</v>
      </c>
      <c r="C42" s="231">
        <v>0.29291379222156838</v>
      </c>
      <c r="D42" s="231">
        <v>0.31818718809681318</v>
      </c>
      <c r="E42" s="231">
        <v>0.31301407880787813</v>
      </c>
      <c r="F42" s="231">
        <v>0.28609895726526557</v>
      </c>
      <c r="G42" s="231">
        <v>0.30548899687727449</v>
      </c>
      <c r="H42" s="231">
        <v>0.27948310835423978</v>
      </c>
      <c r="I42" s="231">
        <v>0.22367160519675039</v>
      </c>
      <c r="J42" s="231">
        <v>0.24944909465814391</v>
      </c>
      <c r="K42" s="231">
        <v>0.40545542830620901</v>
      </c>
      <c r="L42" s="231">
        <v>0.38239142872590559</v>
      </c>
      <c r="M42" s="231">
        <v>0.44528196777023499</v>
      </c>
      <c r="N42" s="231">
        <v>0.43007657886222772</v>
      </c>
      <c r="O42" s="231">
        <v>0.36856410617392898</v>
      </c>
      <c r="P42" s="231">
        <v>0.46438185215024819</v>
      </c>
      <c r="Q42" s="231">
        <v>0.42683706715754549</v>
      </c>
      <c r="R42" s="231">
        <v>0.40922454263036229</v>
      </c>
      <c r="S42" s="231">
        <v>0.1787297169180371</v>
      </c>
      <c r="T42" s="231">
        <v>0.2009863617686547</v>
      </c>
      <c r="U42" s="231">
        <v>0.12868335344552839</v>
      </c>
      <c r="V42" s="231">
        <v>8.1067864939859763E-2</v>
      </c>
      <c r="W42" s="231">
        <v>0.2242784999066163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0.42317023275892829</v>
      </c>
      <c r="C44" s="231">
        <v>0.4198632722184642</v>
      </c>
      <c r="D44" s="231">
        <v>0.41561268025886761</v>
      </c>
      <c r="E44" s="231">
        <v>0.41278008577940861</v>
      </c>
      <c r="F44" s="231">
        <v>0.40900215964506748</v>
      </c>
      <c r="G44" s="231">
        <v>0.4359220086389432</v>
      </c>
      <c r="H44" s="231">
        <v>0.44772845286018992</v>
      </c>
      <c r="I44" s="231">
        <v>0.45953659732263991</v>
      </c>
      <c r="J44" s="231">
        <v>0.45811859984555298</v>
      </c>
      <c r="K44" s="231">
        <v>0.45339704229338762</v>
      </c>
      <c r="L44" s="231">
        <v>0.42553186165294099</v>
      </c>
      <c r="M44" s="231">
        <v>0.42128126969268143</v>
      </c>
      <c r="N44" s="231">
        <v>0.39625038377053379</v>
      </c>
      <c r="O44" s="231">
        <v>0.37641372121905681</v>
      </c>
      <c r="P44" s="231">
        <v>0.47370467042005893</v>
      </c>
      <c r="Q44" s="231">
        <v>0.5748211523951211</v>
      </c>
      <c r="R44" s="231">
        <v>0.65077923068966936</v>
      </c>
      <c r="S44" s="231">
        <v>0.4573194885539576</v>
      </c>
      <c r="T44" s="231">
        <v>0.67324615954240508</v>
      </c>
      <c r="U44" s="231">
        <v>0.66703519456630056</v>
      </c>
      <c r="V44" s="231">
        <v>0.74440616965233364</v>
      </c>
      <c r="W44" s="231">
        <v>0.74684430919631617</v>
      </c>
      <c r="DA44" s="73" t="s">
        <v>2978</v>
      </c>
    </row>
    <row r="45" spans="1:105" ht="12" customHeight="1" x14ac:dyDescent="0.25">
      <c r="A45" s="64" t="s">
        <v>79</v>
      </c>
      <c r="B45" s="231">
        <v>2.1333074883476539E-2</v>
      </c>
      <c r="C45" s="231">
        <v>0</v>
      </c>
      <c r="D45" s="231">
        <v>2.8070899027350239E-3</v>
      </c>
      <c r="E45" s="231">
        <v>0</v>
      </c>
      <c r="F45" s="231">
        <v>2.807089902732967E-3</v>
      </c>
      <c r="G45" s="231">
        <v>3.9287132980275474E-3</v>
      </c>
      <c r="H45" s="231">
        <v>3.3689120719036401E-3</v>
      </c>
      <c r="I45" s="231">
        <v>4.8278308629943589E-2</v>
      </c>
      <c r="J45" s="231">
        <v>4.2664128824446063E-2</v>
      </c>
      <c r="K45" s="231">
        <v>9.5428931034468572E-3</v>
      </c>
      <c r="L45" s="231">
        <v>3.4804681285048017E-2</v>
      </c>
      <c r="M45" s="231">
        <v>2.8630700253335781E-2</v>
      </c>
      <c r="N45" s="231">
        <v>1.1228359610939371E-2</v>
      </c>
      <c r="O45" s="231">
        <v>2.1333074883527429E-2</v>
      </c>
      <c r="P45" s="231">
        <v>1.740234064199617E-2</v>
      </c>
      <c r="Q45" s="231">
        <v>3.4356031925972433E-5</v>
      </c>
      <c r="R45" s="231">
        <v>1.3562548838590781E-2</v>
      </c>
      <c r="S45" s="231">
        <v>0</v>
      </c>
      <c r="T45" s="231">
        <v>0</v>
      </c>
      <c r="U45" s="231">
        <v>0</v>
      </c>
      <c r="V45" s="231">
        <v>0</v>
      </c>
      <c r="W45" s="231">
        <v>7.473447415606487E-3</v>
      </c>
      <c r="DA45" s="73" t="s">
        <v>2979</v>
      </c>
    </row>
    <row r="46" spans="1:105" ht="12" customHeight="1" x14ac:dyDescent="0.25">
      <c r="A46" s="60" t="s">
        <v>2934</v>
      </c>
      <c r="B46" s="331">
        <v>0.20081637294817969</v>
      </c>
      <c r="C46" s="331">
        <v>0.175575137113376</v>
      </c>
      <c r="D46" s="331">
        <v>0.17656018297643861</v>
      </c>
      <c r="E46" s="331">
        <v>0.15529253391077241</v>
      </c>
      <c r="F46" s="331">
        <v>0.14164299961225549</v>
      </c>
      <c r="G46" s="331">
        <v>0.16665350396855241</v>
      </c>
      <c r="H46" s="331">
        <v>0.17952625052035651</v>
      </c>
      <c r="I46" s="331">
        <v>0.18968698511336571</v>
      </c>
      <c r="J46" s="331">
        <v>0.19665781756413611</v>
      </c>
      <c r="K46" s="331">
        <v>0.1956454817773885</v>
      </c>
      <c r="L46" s="331">
        <v>0.1679934654394574</v>
      </c>
      <c r="M46" s="331">
        <v>0.1553772347758271</v>
      </c>
      <c r="N46" s="331">
        <v>0.1656179533619842</v>
      </c>
      <c r="O46" s="331">
        <v>0.1194346893757343</v>
      </c>
      <c r="P46" s="331">
        <v>0.1380816663073911</v>
      </c>
      <c r="Q46" s="331">
        <v>0.15541405070640529</v>
      </c>
      <c r="R46" s="331">
        <v>0.13371263732764399</v>
      </c>
      <c r="S46" s="331">
        <v>0.1086841635419253</v>
      </c>
      <c r="T46" s="331">
        <v>0.1040989605486604</v>
      </c>
      <c r="U46" s="331">
        <v>0.1162589843485454</v>
      </c>
      <c r="V46" s="331">
        <v>0.1493174724889447</v>
      </c>
      <c r="W46" s="331">
        <v>0.25330782582053069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2.1819275120276438</v>
      </c>
      <c r="C48" s="318">
        <v>1.907674242251937</v>
      </c>
      <c r="D48" s="318">
        <v>1.9183770481918681</v>
      </c>
      <c r="E48" s="318">
        <v>1.6872979387982301</v>
      </c>
      <c r="F48" s="318">
        <v>1.538991832204101</v>
      </c>
      <c r="G48" s="318">
        <v>1.8107381382623891</v>
      </c>
      <c r="H48" s="318">
        <v>1.9506042231059211</v>
      </c>
      <c r="I48" s="318">
        <v>2.0610035198635548</v>
      </c>
      <c r="J48" s="318">
        <v>2.136743614571849</v>
      </c>
      <c r="K48" s="318">
        <v>2.1257442957808221</v>
      </c>
      <c r="L48" s="318">
        <v>1.82529720411694</v>
      </c>
      <c r="M48" s="318">
        <v>1.6882182380001429</v>
      </c>
      <c r="N48" s="318">
        <v>1.7994865837930181</v>
      </c>
      <c r="O48" s="318">
        <v>1.297692169286601</v>
      </c>
      <c r="P48" s="318">
        <v>1.5002969239986379</v>
      </c>
      <c r="Q48" s="318">
        <v>1.6886182536494161</v>
      </c>
      <c r="R48" s="318">
        <v>1.452826170534645</v>
      </c>
      <c r="S48" s="318">
        <v>1.180884621469747</v>
      </c>
      <c r="T48" s="318">
        <v>1.1310650753223921</v>
      </c>
      <c r="U48" s="318">
        <v>1.263187222965835</v>
      </c>
      <c r="V48" s="318">
        <v>1.622377182034513</v>
      </c>
      <c r="W48" s="318">
        <v>2.752262208780881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1</v>
      </c>
      <c r="D52" s="234">
        <f t="shared" si="1"/>
        <v>1</v>
      </c>
      <c r="E52" s="234">
        <f t="shared" si="1"/>
        <v>1.0000000000000002</v>
      </c>
      <c r="F52" s="234">
        <f t="shared" si="1"/>
        <v>0.99999999999999989</v>
      </c>
      <c r="G52" s="234">
        <f t="shared" si="1"/>
        <v>1</v>
      </c>
      <c r="H52" s="234">
        <f t="shared" si="1"/>
        <v>1</v>
      </c>
      <c r="I52" s="234">
        <f t="shared" si="1"/>
        <v>1.0000000000000004</v>
      </c>
      <c r="J52" s="234">
        <f t="shared" si="1"/>
        <v>1</v>
      </c>
      <c r="K52" s="234">
        <f t="shared" si="1"/>
        <v>1.0000000000000002</v>
      </c>
      <c r="L52" s="234">
        <f t="shared" si="1"/>
        <v>0.99999999999999956</v>
      </c>
      <c r="M52" s="234">
        <f t="shared" si="1"/>
        <v>1.0000000000000002</v>
      </c>
      <c r="N52" s="234">
        <f t="shared" si="1"/>
        <v>1.0000000000000002</v>
      </c>
      <c r="O52" s="234">
        <f t="shared" si="1"/>
        <v>0.99999999999999978</v>
      </c>
      <c r="P52" s="234">
        <f t="shared" si="1"/>
        <v>1</v>
      </c>
      <c r="Q52" s="234">
        <f t="shared" si="1"/>
        <v>1</v>
      </c>
      <c r="R52" s="234">
        <f t="shared" si="1"/>
        <v>0.99999999999999989</v>
      </c>
      <c r="S52" s="234">
        <f t="shared" si="1"/>
        <v>0.99999999999999978</v>
      </c>
      <c r="T52" s="234">
        <f t="shared" si="1"/>
        <v>0.99999999999999967</v>
      </c>
      <c r="U52" s="234">
        <f t="shared" si="1"/>
        <v>1</v>
      </c>
      <c r="V52" s="234">
        <f t="shared" si="1"/>
        <v>1.0000000000000002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1.2923319090706894E-2</v>
      </c>
      <c r="C53" s="301">
        <f t="shared" si="2"/>
        <v>1.641940632711486E-2</v>
      </c>
      <c r="D53" s="301">
        <f t="shared" si="2"/>
        <v>1.5907951203913407E-2</v>
      </c>
      <c r="E53" s="301">
        <f t="shared" si="2"/>
        <v>1.4881472445233834E-2</v>
      </c>
      <c r="F53" s="301">
        <f t="shared" si="2"/>
        <v>1.4391005487521809E-2</v>
      </c>
      <c r="G53" s="301">
        <f t="shared" si="2"/>
        <v>1.5293177804465827E-2</v>
      </c>
      <c r="H53" s="301">
        <f t="shared" si="2"/>
        <v>1.6392843347283057E-2</v>
      </c>
      <c r="I53" s="301">
        <f t="shared" si="2"/>
        <v>1.689485778379236E-2</v>
      </c>
      <c r="J53" s="301">
        <f t="shared" si="2"/>
        <v>1.6999516908045447E-2</v>
      </c>
      <c r="K53" s="301">
        <f t="shared" si="2"/>
        <v>1.5592738253673801E-2</v>
      </c>
      <c r="L53" s="301">
        <f t="shared" si="2"/>
        <v>1.4466716229199874E-2</v>
      </c>
      <c r="M53" s="301">
        <f t="shared" si="2"/>
        <v>1.3049483974277017E-2</v>
      </c>
      <c r="N53" s="301">
        <f t="shared" si="2"/>
        <v>1.4396593393702086E-2</v>
      </c>
      <c r="O53" s="301">
        <f t="shared" si="2"/>
        <v>1.2297113974179558E-2</v>
      </c>
      <c r="P53" s="301">
        <f t="shared" si="2"/>
        <v>1.1485622587908851E-2</v>
      </c>
      <c r="Q53" s="301">
        <f t="shared" si="2"/>
        <v>1.2254316695393183E-2</v>
      </c>
      <c r="R53" s="301">
        <f t="shared" si="2"/>
        <v>1.0459821351342425E-2</v>
      </c>
      <c r="S53" s="301">
        <f t="shared" si="2"/>
        <v>1.3084766421299202E-2</v>
      </c>
      <c r="T53" s="301">
        <f t="shared" si="2"/>
        <v>1.0139612594675497E-2</v>
      </c>
      <c r="U53" s="301">
        <f t="shared" si="2"/>
        <v>1.1751181839171686E-2</v>
      </c>
      <c r="V53" s="301">
        <f t="shared" si="2"/>
        <v>1.3590446909472387E-2</v>
      </c>
      <c r="W53" s="301">
        <f t="shared" si="2"/>
        <v>1.6832904098708093E-2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3.6442728395985743E-3</v>
      </c>
      <c r="C54" s="235">
        <f t="shared" si="3"/>
        <v>4.6301415371896287E-3</v>
      </c>
      <c r="D54" s="235">
        <f t="shared" si="3"/>
        <v>4.485915274487739E-3</v>
      </c>
      <c r="E54" s="235">
        <f t="shared" si="3"/>
        <v>4.1964564571030641E-3</v>
      </c>
      <c r="F54" s="235">
        <f t="shared" si="3"/>
        <v>4.0581486895578233E-3</v>
      </c>
      <c r="G54" s="235">
        <f t="shared" si="3"/>
        <v>4.312554082491365E-3</v>
      </c>
      <c r="H54" s="235">
        <f t="shared" si="3"/>
        <v>4.622650988882304E-3</v>
      </c>
      <c r="I54" s="235">
        <f t="shared" si="3"/>
        <v>4.7642150532853002E-3</v>
      </c>
      <c r="J54" s="235">
        <f t="shared" si="3"/>
        <v>4.7937280910161344E-3</v>
      </c>
      <c r="K54" s="235">
        <f t="shared" si="3"/>
        <v>4.3970277383071962E-3</v>
      </c>
      <c r="L54" s="235">
        <f t="shared" si="3"/>
        <v>4.0794985144462E-3</v>
      </c>
      <c r="M54" s="235">
        <f t="shared" si="3"/>
        <v>3.679850329814409E-3</v>
      </c>
      <c r="N54" s="235">
        <f t="shared" si="3"/>
        <v>4.0597244345022925E-3</v>
      </c>
      <c r="O54" s="235">
        <f t="shared" si="3"/>
        <v>3.4676879946248657E-3</v>
      </c>
      <c r="P54" s="235">
        <f t="shared" si="3"/>
        <v>3.238853900395845E-3</v>
      </c>
      <c r="Q54" s="235">
        <f t="shared" si="3"/>
        <v>3.4556195035820299E-3</v>
      </c>
      <c r="R54" s="235">
        <f t="shared" si="3"/>
        <v>2.9495861388396175E-3</v>
      </c>
      <c r="S54" s="235">
        <f t="shared" si="3"/>
        <v>3.6897996982773423E-3</v>
      </c>
      <c r="T54" s="235">
        <f t="shared" si="3"/>
        <v>2.8592898251192469E-3</v>
      </c>
      <c r="U54" s="235">
        <f t="shared" si="3"/>
        <v>3.3137394897625278E-3</v>
      </c>
      <c r="V54" s="235">
        <f t="shared" si="3"/>
        <v>3.8323975599899459E-3</v>
      </c>
      <c r="W54" s="235">
        <f t="shared" si="3"/>
        <v>4.7467446085581394E-3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4.943818407194682E-2</v>
      </c>
      <c r="C55" s="235">
        <f t="shared" si="4"/>
        <v>6.2812473069377026E-2</v>
      </c>
      <c r="D55" s="235">
        <f t="shared" si="4"/>
        <v>6.0855900431349662E-2</v>
      </c>
      <c r="E55" s="235">
        <f t="shared" si="4"/>
        <v>5.6929103804155314E-2</v>
      </c>
      <c r="F55" s="235">
        <f t="shared" si="4"/>
        <v>5.5052821436879305E-2</v>
      </c>
      <c r="G55" s="235">
        <f t="shared" si="4"/>
        <v>5.8504083512561242E-2</v>
      </c>
      <c r="H55" s="235">
        <f t="shared" si="4"/>
        <v>6.271085633475898E-2</v>
      </c>
      <c r="I55" s="235">
        <f t="shared" si="4"/>
        <v>6.4631313606201668E-2</v>
      </c>
      <c r="J55" s="235">
        <f t="shared" si="4"/>
        <v>6.5031687303803334E-2</v>
      </c>
      <c r="K55" s="235">
        <f t="shared" si="4"/>
        <v>5.9650052634322562E-2</v>
      </c>
      <c r="L55" s="235">
        <f t="shared" si="4"/>
        <v>5.5342453036705333E-2</v>
      </c>
      <c r="M55" s="235">
        <f t="shared" si="4"/>
        <v>4.9920828096564375E-2</v>
      </c>
      <c r="N55" s="235">
        <f t="shared" si="4"/>
        <v>5.5074197983599055E-2</v>
      </c>
      <c r="O55" s="235">
        <f t="shared" si="4"/>
        <v>4.7042635095683002E-2</v>
      </c>
      <c r="P55" s="235">
        <f t="shared" si="4"/>
        <v>4.3938273108977952E-2</v>
      </c>
      <c r="Q55" s="235">
        <f t="shared" si="4"/>
        <v>4.6878914016634486E-2</v>
      </c>
      <c r="R55" s="235">
        <f t="shared" si="4"/>
        <v>4.0014068344037222E-2</v>
      </c>
      <c r="S55" s="235">
        <f t="shared" si="4"/>
        <v>5.0055801171062404E-2</v>
      </c>
      <c r="T55" s="235">
        <f t="shared" si="4"/>
        <v>3.8789109079127262E-2</v>
      </c>
      <c r="U55" s="235">
        <f t="shared" si="4"/>
        <v>4.4954170577251505E-2</v>
      </c>
      <c r="V55" s="235">
        <f t="shared" si="4"/>
        <v>5.1990282930773415E-2</v>
      </c>
      <c r="W55" s="235">
        <f t="shared" si="4"/>
        <v>6.4394309655000481E-2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0.11278490036971141</v>
      </c>
      <c r="C56" s="235">
        <f t="shared" si="5"/>
        <v>0.14329609086764139</v>
      </c>
      <c r="D56" s="235">
        <f t="shared" si="5"/>
        <v>0.13883249953255353</v>
      </c>
      <c r="E56" s="235">
        <f t="shared" si="5"/>
        <v>0.1298741736012104</v>
      </c>
      <c r="F56" s="235">
        <f t="shared" si="5"/>
        <v>0.12559375101225151</v>
      </c>
      <c r="G56" s="235">
        <f t="shared" si="5"/>
        <v>0.13346722485969459</v>
      </c>
      <c r="H56" s="235">
        <f t="shared" si="5"/>
        <v>0.14306426938178107</v>
      </c>
      <c r="I56" s="235">
        <f t="shared" si="5"/>
        <v>0.14744546958340535</v>
      </c>
      <c r="J56" s="235">
        <f t="shared" si="5"/>
        <v>0.14835885482281755</v>
      </c>
      <c r="K56" s="235">
        <f t="shared" si="5"/>
        <v>0.13608156063377</v>
      </c>
      <c r="L56" s="235">
        <f t="shared" si="5"/>
        <v>0.12625449678484615</v>
      </c>
      <c r="M56" s="235">
        <f t="shared" si="5"/>
        <v>0.11388597152053097</v>
      </c>
      <c r="N56" s="235">
        <f t="shared" si="5"/>
        <v>0.12564251800758711</v>
      </c>
      <c r="O56" s="235">
        <f t="shared" si="5"/>
        <v>0.10731985836441675</v>
      </c>
      <c r="P56" s="235">
        <f t="shared" si="5"/>
        <v>0.10023777871374601</v>
      </c>
      <c r="Q56" s="235">
        <f t="shared" si="5"/>
        <v>0.1069463562640557</v>
      </c>
      <c r="R56" s="235">
        <f t="shared" si="5"/>
        <v>9.128536568012631E-2</v>
      </c>
      <c r="S56" s="235">
        <f t="shared" si="5"/>
        <v>0.11419388988455695</v>
      </c>
      <c r="T56" s="235">
        <f t="shared" si="5"/>
        <v>8.8490827182337528E-2</v>
      </c>
      <c r="U56" s="235">
        <f t="shared" si="5"/>
        <v>0.10255537789130338</v>
      </c>
      <c r="V56" s="235">
        <f t="shared" si="5"/>
        <v>0.11860708459693792</v>
      </c>
      <c r="W56" s="235">
        <f t="shared" si="5"/>
        <v>0.14690478493801956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3.4186765966529968E-2</v>
      </c>
      <c r="C57" s="302">
        <f t="shared" si="6"/>
        <v>4.3371296873526449E-2</v>
      </c>
      <c r="D57" s="302">
        <f t="shared" si="6"/>
        <v>4.1980456045812756E-2</v>
      </c>
      <c r="E57" s="302">
        <f t="shared" si="6"/>
        <v>3.9089700282123885E-2</v>
      </c>
      <c r="F57" s="302">
        <f t="shared" si="6"/>
        <v>3.8157757481389491E-2</v>
      </c>
      <c r="G57" s="302">
        <f t="shared" si="6"/>
        <v>4.0262722421304464E-2</v>
      </c>
      <c r="H57" s="302">
        <f t="shared" si="6"/>
        <v>4.3639410856656798E-2</v>
      </c>
      <c r="I57" s="302">
        <f t="shared" si="6"/>
        <v>4.606260648587801E-2</v>
      </c>
      <c r="J57" s="302">
        <f t="shared" si="6"/>
        <v>4.5992635990888799E-2</v>
      </c>
      <c r="K57" s="302">
        <f t="shared" si="6"/>
        <v>4.0617557748952565E-2</v>
      </c>
      <c r="L57" s="302">
        <f t="shared" si="6"/>
        <v>3.8105706407165124E-2</v>
      </c>
      <c r="M57" s="302">
        <f t="shared" si="6"/>
        <v>3.5011918980282733E-2</v>
      </c>
      <c r="N57" s="302">
        <f t="shared" si="6"/>
        <v>3.7517623833678591E-2</v>
      </c>
      <c r="O57" s="302">
        <f t="shared" si="6"/>
        <v>3.4067770175282043E-2</v>
      </c>
      <c r="P57" s="302">
        <f t="shared" si="6"/>
        <v>3.3121172021743521E-2</v>
      </c>
      <c r="Q57" s="302">
        <f t="shared" si="6"/>
        <v>3.4271107045215285E-2</v>
      </c>
      <c r="R57" s="302">
        <f t="shared" si="6"/>
        <v>3.2181852736087264E-2</v>
      </c>
      <c r="S57" s="302">
        <f t="shared" si="6"/>
        <v>3.651310111767498E-2</v>
      </c>
      <c r="T57" s="302">
        <f t="shared" si="6"/>
        <v>3.1493696407932086E-2</v>
      </c>
      <c r="U57" s="302">
        <f t="shared" si="6"/>
        <v>3.4293166957529847E-2</v>
      </c>
      <c r="V57" s="302">
        <f t="shared" si="6"/>
        <v>3.9581937674960474E-2</v>
      </c>
      <c r="W57" s="302">
        <f t="shared" si="6"/>
        <v>4.7039103462074162E-2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0.59350405155170216</v>
      </c>
      <c r="C58" s="303">
        <f t="shared" si="7"/>
        <v>0.51236905981477454</v>
      </c>
      <c r="D58" s="303">
        <f t="shared" si="7"/>
        <v>0.52423568247022367</v>
      </c>
      <c r="E58" s="303">
        <f t="shared" si="7"/>
        <v>0.54821519988447032</v>
      </c>
      <c r="F58" s="303">
        <f t="shared" si="7"/>
        <v>0.5593171001964925</v>
      </c>
      <c r="G58" s="303">
        <f t="shared" si="7"/>
        <v>0.53866873956291506</v>
      </c>
      <c r="H58" s="303">
        <f t="shared" si="7"/>
        <v>0.5127777047416906</v>
      </c>
      <c r="I58" s="303">
        <f t="shared" si="7"/>
        <v>0.50079279735860383</v>
      </c>
      <c r="J58" s="303">
        <f t="shared" si="7"/>
        <v>0.49848901483534808</v>
      </c>
      <c r="K58" s="303">
        <f t="shared" si="7"/>
        <v>0.53199163998383137</v>
      </c>
      <c r="L58" s="303">
        <f t="shared" si="7"/>
        <v>0.55782725331651117</v>
      </c>
      <c r="M58" s="303">
        <f t="shared" si="7"/>
        <v>0.59005989452608765</v>
      </c>
      <c r="N58" s="303">
        <f t="shared" si="7"/>
        <v>0.55962946664670399</v>
      </c>
      <c r="O58" s="303">
        <f t="shared" si="7"/>
        <v>0.60647438634403317</v>
      </c>
      <c r="P58" s="303">
        <f t="shared" si="7"/>
        <v>0.6241580340525571</v>
      </c>
      <c r="Q58" s="303">
        <f t="shared" si="7"/>
        <v>0.6071108860721246</v>
      </c>
      <c r="R58" s="303">
        <f t="shared" si="7"/>
        <v>0.64656485230245786</v>
      </c>
      <c r="S58" s="303">
        <f t="shared" si="7"/>
        <v>0.58860665365887865</v>
      </c>
      <c r="T58" s="303">
        <f t="shared" si="7"/>
        <v>0.65524526569109132</v>
      </c>
      <c r="U58" s="303">
        <f t="shared" si="7"/>
        <v>0.62045539243838199</v>
      </c>
      <c r="V58" s="303">
        <f t="shared" si="7"/>
        <v>0.57955288946420158</v>
      </c>
      <c r="W58" s="303">
        <f t="shared" si="7"/>
        <v>0.5016295542019692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6.0818484545047125E-2</v>
      </c>
      <c r="C59" s="303">
        <f t="shared" si="8"/>
        <v>7.7271434910446121E-2</v>
      </c>
      <c r="D59" s="303">
        <f t="shared" si="8"/>
        <v>7.4864473874540094E-2</v>
      </c>
      <c r="E59" s="303">
        <f t="shared" si="8"/>
        <v>7.0033758012585934E-2</v>
      </c>
      <c r="F59" s="303">
        <f t="shared" si="8"/>
        <v>6.7725569467669847E-2</v>
      </c>
      <c r="G59" s="303">
        <f t="shared" si="8"/>
        <v>7.1971286278491683E-2</v>
      </c>
      <c r="H59" s="303">
        <f t="shared" si="8"/>
        <v>7.7146426763001041E-2</v>
      </c>
      <c r="I59" s="303">
        <f t="shared" si="8"/>
        <v>7.9508958944860333E-2</v>
      </c>
      <c r="J59" s="303">
        <f t="shared" si="8"/>
        <v>8.000149567526281E-2</v>
      </c>
      <c r="K59" s="303">
        <f t="shared" si="8"/>
        <v>7.3381048927126061E-2</v>
      </c>
      <c r="L59" s="303">
        <f t="shared" si="8"/>
        <v>6.808187209707349E-2</v>
      </c>
      <c r="M59" s="303">
        <f t="shared" si="8"/>
        <v>6.1412229616857279E-2</v>
      </c>
      <c r="N59" s="303">
        <f t="shared" si="8"/>
        <v>6.7751866735676486E-2</v>
      </c>
      <c r="O59" s="303">
        <f t="shared" si="8"/>
        <v>5.7871498098745228E-2</v>
      </c>
      <c r="P59" s="303">
        <f t="shared" si="8"/>
        <v>5.405253518465658E-2</v>
      </c>
      <c r="Q59" s="303">
        <f t="shared" si="8"/>
        <v>5.7670089650948664E-2</v>
      </c>
      <c r="R59" s="303">
        <f t="shared" si="8"/>
        <v>4.9225007812275269E-2</v>
      </c>
      <c r="S59" s="303">
        <f t="shared" si="8"/>
        <v>6.1578272484317922E-2</v>
      </c>
      <c r="T59" s="303">
        <f t="shared" si="8"/>
        <v>4.7718072079910613E-2</v>
      </c>
      <c r="U59" s="303">
        <f t="shared" si="8"/>
        <v>5.5302284657323918E-2</v>
      </c>
      <c r="V59" s="303">
        <f t="shared" si="8"/>
        <v>6.3958057486826161E-2</v>
      </c>
      <c r="W59" s="303">
        <f t="shared" si="8"/>
        <v>7.9217398455456708E-2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7.6578941908644949E-2</v>
      </c>
      <c r="C60" s="303">
        <f t="shared" si="9"/>
        <v>6.8526834340259413E-2</v>
      </c>
      <c r="D60" s="303">
        <f t="shared" si="9"/>
        <v>6.9754914776165397E-2</v>
      </c>
      <c r="E60" s="303">
        <f t="shared" si="9"/>
        <v>7.2155537556717247E-2</v>
      </c>
      <c r="F60" s="303">
        <f t="shared" si="9"/>
        <v>7.3209160487828662E-2</v>
      </c>
      <c r="G60" s="303">
        <f t="shared" si="9"/>
        <v>7.1107733094199155E-2</v>
      </c>
      <c r="H60" s="303">
        <f t="shared" si="9"/>
        <v>6.8457928286036265E-2</v>
      </c>
      <c r="I60" s="303">
        <f t="shared" si="9"/>
        <v>6.6531813341663443E-2</v>
      </c>
      <c r="J60" s="303">
        <f t="shared" si="9"/>
        <v>6.651060359714582E-2</v>
      </c>
      <c r="K60" s="303">
        <f t="shared" si="9"/>
        <v>7.0575018134128267E-2</v>
      </c>
      <c r="L60" s="303">
        <f t="shared" si="9"/>
        <v>7.3018534800601664E-2</v>
      </c>
      <c r="M60" s="303">
        <f t="shared" si="9"/>
        <v>7.6310856999449311E-2</v>
      </c>
      <c r="N60" s="303">
        <f t="shared" si="9"/>
        <v>7.3409057064213606E-2</v>
      </c>
      <c r="O60" s="303">
        <f t="shared" si="9"/>
        <v>7.8057341921118906E-2</v>
      </c>
      <c r="P60" s="303">
        <f t="shared" si="9"/>
        <v>7.9890022108195305E-2</v>
      </c>
      <c r="Q60" s="303">
        <f t="shared" si="9"/>
        <v>7.8196855090946996E-2</v>
      </c>
      <c r="R60" s="303">
        <f t="shared" si="9"/>
        <v>8.1896403525666267E-2</v>
      </c>
      <c r="S60" s="303">
        <f t="shared" si="9"/>
        <v>7.54555313048276E-2</v>
      </c>
      <c r="T60" s="303">
        <f t="shared" si="9"/>
        <v>8.1231630370682789E-2</v>
      </c>
      <c r="U60" s="303">
        <f t="shared" si="9"/>
        <v>7.6343754588988441E-2</v>
      </c>
      <c r="V60" s="303">
        <f t="shared" si="9"/>
        <v>6.986874030160127E-2</v>
      </c>
      <c r="W60" s="303">
        <f t="shared" si="9"/>
        <v>6.6136274125120062E-2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4.0553501604571489E-2</v>
      </c>
      <c r="C61" s="304">
        <f t="shared" si="10"/>
        <v>3.5322837240867197E-2</v>
      </c>
      <c r="D61" s="304">
        <f t="shared" si="10"/>
        <v>3.6138309741187348E-2</v>
      </c>
      <c r="E61" s="304">
        <f t="shared" si="10"/>
        <v>3.7702337564835119E-2</v>
      </c>
      <c r="F61" s="304">
        <f t="shared" si="10"/>
        <v>3.8374727101243143E-2</v>
      </c>
      <c r="G61" s="304">
        <f t="shared" si="10"/>
        <v>3.6986368023855486E-2</v>
      </c>
      <c r="H61" s="304">
        <f t="shared" si="10"/>
        <v>3.5243299639110194E-2</v>
      </c>
      <c r="I61" s="304">
        <f t="shared" si="10"/>
        <v>3.3739716288154108E-2</v>
      </c>
      <c r="J61" s="304">
        <f t="shared" si="10"/>
        <v>3.3796465695558442E-2</v>
      </c>
      <c r="K61" s="304">
        <f t="shared" si="10"/>
        <v>3.6681112524697683E-2</v>
      </c>
      <c r="L61" s="304">
        <f t="shared" si="10"/>
        <v>3.8231308621910667E-2</v>
      </c>
      <c r="M61" s="304">
        <f t="shared" si="10"/>
        <v>4.0414076199706842E-2</v>
      </c>
      <c r="N61" s="304">
        <f t="shared" si="10"/>
        <v>3.8556148278921322E-2</v>
      </c>
      <c r="O61" s="304">
        <f t="shared" si="10"/>
        <v>4.1607767364486313E-2</v>
      </c>
      <c r="P61" s="304">
        <f t="shared" si="10"/>
        <v>4.2845291387669376E-2</v>
      </c>
      <c r="Q61" s="304">
        <f t="shared" si="10"/>
        <v>4.1731289782669032E-2</v>
      </c>
      <c r="R61" s="304">
        <f t="shared" si="10"/>
        <v>4.4096582265831762E-2</v>
      </c>
      <c r="S61" s="304">
        <f t="shared" si="10"/>
        <v>3.9620212638941409E-2</v>
      </c>
      <c r="T61" s="304">
        <f t="shared" si="10"/>
        <v>4.3108436573187255E-2</v>
      </c>
      <c r="U61" s="304">
        <f t="shared" si="10"/>
        <v>3.9385410798206906E-2</v>
      </c>
      <c r="V61" s="304">
        <f t="shared" si="10"/>
        <v>3.4302078136004895E-2</v>
      </c>
      <c r="W61" s="304">
        <f t="shared" si="10"/>
        <v>3.3325430008565929E-2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3.0860267950568863E-2</v>
      </c>
      <c r="C62" s="304">
        <f t="shared" si="11"/>
        <v>2.6641513961236298E-2</v>
      </c>
      <c r="D62" s="304">
        <f t="shared" si="11"/>
        <v>2.7258539496037654E-2</v>
      </c>
      <c r="E62" s="304">
        <f t="shared" si="11"/>
        <v>2.8505395908886445E-2</v>
      </c>
      <c r="F62" s="304">
        <f t="shared" si="11"/>
        <v>2.9082658385012384E-2</v>
      </c>
      <c r="G62" s="304">
        <f t="shared" si="11"/>
        <v>2.8009011220808202E-2</v>
      </c>
      <c r="H62" s="304">
        <f t="shared" si="11"/>
        <v>2.6662762159809329E-2</v>
      </c>
      <c r="I62" s="304">
        <f t="shared" si="11"/>
        <v>2.6039586206354888E-2</v>
      </c>
      <c r="J62" s="304">
        <f t="shared" si="11"/>
        <v>2.5919797056168571E-2</v>
      </c>
      <c r="K62" s="304">
        <f t="shared" si="11"/>
        <v>2.7661823898995595E-2</v>
      </c>
      <c r="L62" s="304">
        <f t="shared" si="11"/>
        <v>2.900519122400257E-2</v>
      </c>
      <c r="M62" s="304">
        <f t="shared" si="11"/>
        <v>3.068118305907333E-2</v>
      </c>
      <c r="N62" s="304">
        <f t="shared" si="11"/>
        <v>2.9098900417947264E-2</v>
      </c>
      <c r="O62" s="304">
        <f t="shared" si="11"/>
        <v>3.153468290368238E-2</v>
      </c>
      <c r="P62" s="304">
        <f t="shared" si="11"/>
        <v>3.2454174700245079E-2</v>
      </c>
      <c r="Q62" s="304">
        <f t="shared" si="11"/>
        <v>3.156777880607433E-2</v>
      </c>
      <c r="R62" s="304">
        <f t="shared" si="11"/>
        <v>3.3619255904499309E-2</v>
      </c>
      <c r="S62" s="304">
        <f t="shared" si="11"/>
        <v>3.0605619290904391E-2</v>
      </c>
      <c r="T62" s="304">
        <f t="shared" si="11"/>
        <v>3.4070608986916488E-2</v>
      </c>
      <c r="U62" s="304">
        <f t="shared" si="11"/>
        <v>3.2261649456247793E-2</v>
      </c>
      <c r="V62" s="304">
        <f t="shared" si="11"/>
        <v>3.013485318867052E-2</v>
      </c>
      <c r="W62" s="304">
        <f t="shared" si="11"/>
        <v>2.6083094823234954E-2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5.1651723535046127E-3</v>
      </c>
      <c r="C63" s="304">
        <f t="shared" si="12"/>
        <v>6.5624831381559112E-3</v>
      </c>
      <c r="D63" s="304">
        <f t="shared" si="12"/>
        <v>6.3580655389403901E-3</v>
      </c>
      <c r="E63" s="304">
        <f t="shared" si="12"/>
        <v>5.9478040829956799E-3</v>
      </c>
      <c r="F63" s="304">
        <f t="shared" si="12"/>
        <v>5.7517750015731416E-3</v>
      </c>
      <c r="G63" s="304">
        <f t="shared" si="12"/>
        <v>6.1123538495354559E-3</v>
      </c>
      <c r="H63" s="304">
        <f t="shared" si="12"/>
        <v>6.5518664871167358E-3</v>
      </c>
      <c r="I63" s="304">
        <f t="shared" si="12"/>
        <v>6.7525108471544523E-3</v>
      </c>
      <c r="J63" s="304">
        <f t="shared" si="12"/>
        <v>6.7943408454188116E-3</v>
      </c>
      <c r="K63" s="304">
        <f t="shared" si="12"/>
        <v>6.2320817104349838E-3</v>
      </c>
      <c r="L63" s="304">
        <f t="shared" si="12"/>
        <v>5.7820349546884413E-3</v>
      </c>
      <c r="M63" s="304">
        <f t="shared" si="12"/>
        <v>5.2155977406691326E-3</v>
      </c>
      <c r="N63" s="304">
        <f t="shared" si="12"/>
        <v>5.7540083673450239E-3</v>
      </c>
      <c r="O63" s="304">
        <f t="shared" si="12"/>
        <v>4.9148916529502167E-3</v>
      </c>
      <c r="P63" s="304">
        <f t="shared" si="12"/>
        <v>4.590556020280843E-3</v>
      </c>
      <c r="Q63" s="304">
        <f t="shared" si="12"/>
        <v>4.8977865022036436E-3</v>
      </c>
      <c r="R63" s="304">
        <f t="shared" si="12"/>
        <v>4.1805653553351934E-3</v>
      </c>
      <c r="S63" s="304">
        <f t="shared" si="12"/>
        <v>5.229699374981793E-3</v>
      </c>
      <c r="T63" s="304">
        <f t="shared" si="12"/>
        <v>4.0525848105790532E-3</v>
      </c>
      <c r="U63" s="304">
        <f t="shared" si="12"/>
        <v>4.6966943345337613E-3</v>
      </c>
      <c r="V63" s="304">
        <f t="shared" si="12"/>
        <v>5.4318089769258525E-3</v>
      </c>
      <c r="W63" s="304">
        <f t="shared" si="12"/>
        <v>6.7277492933191753E-3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5.6121079656112002E-2</v>
      </c>
      <c r="C65" s="237">
        <f t="shared" si="14"/>
        <v>7.1303262259670708E-2</v>
      </c>
      <c r="D65" s="237">
        <f t="shared" si="14"/>
        <v>6.9082206390953832E-2</v>
      </c>
      <c r="E65" s="237">
        <f t="shared" si="14"/>
        <v>6.4624597956400173E-2</v>
      </c>
      <c r="F65" s="237">
        <f t="shared" si="14"/>
        <v>6.2494685740409103E-2</v>
      </c>
      <c r="G65" s="237">
        <f t="shared" si="14"/>
        <v>6.641247838387658E-2</v>
      </c>
      <c r="H65" s="237">
        <f t="shared" si="14"/>
        <v>7.1187909299910007E-2</v>
      </c>
      <c r="I65" s="237">
        <f t="shared" si="14"/>
        <v>7.3367967842310047E-2</v>
      </c>
      <c r="J65" s="237">
        <f t="shared" si="14"/>
        <v>7.382246277567206E-2</v>
      </c>
      <c r="K65" s="237">
        <f t="shared" si="14"/>
        <v>6.7713355945888537E-2</v>
      </c>
      <c r="L65" s="237">
        <f t="shared" si="14"/>
        <v>6.2823468813450523E-2</v>
      </c>
      <c r="M65" s="237">
        <f t="shared" si="14"/>
        <v>5.666896595613647E-2</v>
      </c>
      <c r="N65" s="237">
        <f t="shared" si="14"/>
        <v>6.2518951900336947E-2</v>
      </c>
      <c r="O65" s="237">
        <f t="shared" si="14"/>
        <v>5.3401708031916267E-2</v>
      </c>
      <c r="P65" s="237">
        <f t="shared" si="14"/>
        <v>4.9877708321818877E-2</v>
      </c>
      <c r="Q65" s="237">
        <f t="shared" si="14"/>
        <v>5.3215855661099085E-2</v>
      </c>
      <c r="R65" s="237">
        <f t="shared" si="14"/>
        <v>4.5423042109167658E-2</v>
      </c>
      <c r="S65" s="237">
        <f t="shared" si="14"/>
        <v>5.6822184259104687E-2</v>
      </c>
      <c r="T65" s="237">
        <f t="shared" si="14"/>
        <v>4.4032496769123262E-2</v>
      </c>
      <c r="U65" s="237">
        <f t="shared" si="14"/>
        <v>5.1030931560286777E-2</v>
      </c>
      <c r="V65" s="237">
        <f t="shared" si="14"/>
        <v>5.9018163075236892E-2</v>
      </c>
      <c r="W65" s="237">
        <f t="shared" si="14"/>
        <v>7.3098926455093652E-2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0.45760238748375454</v>
      </c>
      <c r="C69" s="324">
        <f>IF(C$5=0,0,C$5/WWP_fec!C$5)</f>
        <v>0.45494052184625727</v>
      </c>
      <c r="D69" s="324">
        <f>IF(D$5=0,0,D$5/WWP_fec!D$5)</f>
        <v>0.45526563696564465</v>
      </c>
      <c r="E69" s="324">
        <f>IF(E$5=0,0,E$5/WWP_fec!E$5)</f>
        <v>0.45236603018885485</v>
      </c>
      <c r="F69" s="324">
        <f>IF(F$5=0,0,F$5/WWP_fec!F$5)</f>
        <v>0.45055100036123319</v>
      </c>
      <c r="G69" s="324">
        <f>IF(G$5=0,0,G$5/WWP_fec!G$5)</f>
        <v>0.45263075419231913</v>
      </c>
      <c r="H69" s="324">
        <f>IF(H$5=0,0,H$5/WWP_fec!H$5)</f>
        <v>0.45394803755197183</v>
      </c>
      <c r="I69" s="324">
        <f>IF(I$5=0,0,I$5/WWP_fec!I$5)</f>
        <v>0.45491107794431962</v>
      </c>
      <c r="J69" s="324">
        <f>IF(J$5=0,0,J$5/WWP_fec!J$5)</f>
        <v>0.45578638223098361</v>
      </c>
      <c r="K69" s="324">
        <f>IF(K$5=0,0,K$5/WWP_fec!K$5)</f>
        <v>0.45587377797983503</v>
      </c>
      <c r="L69" s="324">
        <f>IF(L$5=0,0,L$5/WWP_fec!L$5)</f>
        <v>0.45432328523046522</v>
      </c>
      <c r="M69" s="324">
        <f>IF(M$5=0,0,M$5/WWP_fec!M$5)</f>
        <v>0.45308045889470377</v>
      </c>
      <c r="N69" s="324">
        <f>IF(N$5=0,0,N$5/WWP_fec!N$5)</f>
        <v>0.45552418492260416</v>
      </c>
      <c r="O69" s="324">
        <f>IF(O$5=0,0,O$5/WWP_fec!O$5)</f>
        <v>0.45060328723039056</v>
      </c>
      <c r="P69" s="324">
        <f>IF(P$5=0,0,P$5/WWP_fec!P$5)</f>
        <v>0.44919864846662677</v>
      </c>
      <c r="Q69" s="324">
        <f>IF(Q$5=0,0,Q$5/WWP_fec!Q$5)</f>
        <v>0.44641470590842258</v>
      </c>
      <c r="R69" s="324">
        <f>IF(R$5=0,0,R$5/WWP_fec!R$5)</f>
        <v>0.44136331467276102</v>
      </c>
      <c r="S69" s="324">
        <f>IF(S$5=0,0,S$5/WWP_fec!S$5)</f>
        <v>0.4415665843790883</v>
      </c>
      <c r="T69" s="324">
        <f>IF(T$5=0,0,T$5/WWP_fec!T$5)</f>
        <v>0.43253463373722317</v>
      </c>
      <c r="U69" s="324">
        <f>IF(U$5=0,0,U$5/WWP_fec!U$5)</f>
        <v>0.4332812926805133</v>
      </c>
      <c r="V69" s="324">
        <f>IF(V$5=0,0,V$5/WWP_fec!V$5)</f>
        <v>0.43561225798572167</v>
      </c>
      <c r="W69" s="324">
        <f>IF(W$5=0,0,W$5/WWP_fec!W$5)</f>
        <v>0.44944265722876148</v>
      </c>
      <c r="DA69" s="95"/>
    </row>
    <row r="70" spans="1:105" ht="12" customHeight="1" x14ac:dyDescent="0.25">
      <c r="A70" s="55" t="s">
        <v>92</v>
      </c>
      <c r="B70" s="336">
        <f>IF(B$6=0,0,B$6/WWP_fec!B$6)</f>
        <v>0.47574898349639255</v>
      </c>
      <c r="C70" s="336">
        <f>IF(C$6=0,0,C$6/WWP_fec!C$6)</f>
        <v>0.47574898349639239</v>
      </c>
      <c r="D70" s="336">
        <f>IF(D$6=0,0,D$6/WWP_fec!D$6)</f>
        <v>0.47574898349639233</v>
      </c>
      <c r="E70" s="336">
        <f>IF(E$6=0,0,E$6/WWP_fec!E$6)</f>
        <v>0.47574898349639233</v>
      </c>
      <c r="F70" s="336">
        <f>IF(F$6=0,0,F$6/WWP_fec!F$6)</f>
        <v>0.47574898349639227</v>
      </c>
      <c r="G70" s="336">
        <f>IF(G$6=0,0,G$6/WWP_fec!G$6)</f>
        <v>0.47574898349639227</v>
      </c>
      <c r="H70" s="336">
        <f>IF(H$6=0,0,H$6/WWP_fec!H$6)</f>
        <v>0.47574898349639239</v>
      </c>
      <c r="I70" s="336">
        <f>IF(I$6=0,0,I$6/WWP_fec!I$6)</f>
        <v>0.47574898349639239</v>
      </c>
      <c r="J70" s="336">
        <f>IF(J$6=0,0,J$6/WWP_fec!J$6)</f>
        <v>0.47574898349639233</v>
      </c>
      <c r="K70" s="336">
        <f>IF(K$6=0,0,K$6/WWP_fec!K$6)</f>
        <v>0.47574898349639205</v>
      </c>
      <c r="L70" s="336">
        <f>IF(L$6=0,0,L$6/WWP_fec!L$6)</f>
        <v>0.47574898349639233</v>
      </c>
      <c r="M70" s="336">
        <f>IF(M$6=0,0,M$6/WWP_fec!M$6)</f>
        <v>0.47574898349639233</v>
      </c>
      <c r="N70" s="336">
        <f>IF(N$6=0,0,N$6/WWP_fec!N$6)</f>
        <v>0.47574898349639244</v>
      </c>
      <c r="O70" s="336">
        <f>IF(O$6=0,0,O$6/WWP_fec!O$6)</f>
        <v>0.47574898349639233</v>
      </c>
      <c r="P70" s="336">
        <f>IF(P$6=0,0,P$6/WWP_fec!P$6)</f>
        <v>0.47574898349639239</v>
      </c>
      <c r="Q70" s="336">
        <f>IF(Q$6=0,0,Q$6/WWP_fec!Q$6)</f>
        <v>0.47574898349639227</v>
      </c>
      <c r="R70" s="336">
        <f>IF(R$6=0,0,R$6/WWP_fec!R$6)</f>
        <v>0.47574898349639227</v>
      </c>
      <c r="S70" s="336">
        <f>IF(S$6=0,0,S$6/WWP_fec!S$6)</f>
        <v>0.47574898349639227</v>
      </c>
      <c r="T70" s="336">
        <f>IF(T$6=0,0,T$6/WWP_fec!T$6)</f>
        <v>0.47574898349639239</v>
      </c>
      <c r="U70" s="336">
        <f>IF(U$6=0,0,U$6/WWP_fec!U$6)</f>
        <v>0.47574898349639239</v>
      </c>
      <c r="V70" s="336">
        <f>IF(V$6=0,0,V$6/WWP_fec!V$6)</f>
        <v>0.47574898349639227</v>
      </c>
      <c r="W70" s="336">
        <f>IF(W$6=0,0,W$6/WWP_fec!W$6)</f>
        <v>0.47574898349639233</v>
      </c>
      <c r="DA70" s="67"/>
    </row>
    <row r="71" spans="1:105" ht="12" customHeight="1" x14ac:dyDescent="0.25">
      <c r="A71" s="202" t="s">
        <v>93</v>
      </c>
      <c r="B71" s="337">
        <f>IF(B$7=0,0,B$7/WWP_fec!B$7)</f>
        <v>0.12342482298125179</v>
      </c>
      <c r="C71" s="337">
        <f>IF(C$7=0,0,C$7/WWP_fec!C$7)</f>
        <v>0.12342482298125187</v>
      </c>
      <c r="D71" s="337">
        <f>IF(D$7=0,0,D$7/WWP_fec!D$7)</f>
        <v>0.12342482298125171</v>
      </c>
      <c r="E71" s="337">
        <f>IF(E$7=0,0,E$7/WWP_fec!E$7)</f>
        <v>0.12342482298125176</v>
      </c>
      <c r="F71" s="337">
        <f>IF(F$7=0,0,F$7/WWP_fec!F$7)</f>
        <v>0.12342482298125179</v>
      </c>
      <c r="G71" s="337">
        <f>IF(G$7=0,0,G$7/WWP_fec!G$7)</f>
        <v>0.12342482298125182</v>
      </c>
      <c r="H71" s="337">
        <f>IF(H$7=0,0,H$7/WWP_fec!H$7)</f>
        <v>0.12342482298125181</v>
      </c>
      <c r="I71" s="337">
        <f>IF(I$7=0,0,I$7/WWP_fec!I$7)</f>
        <v>0.12342482298125183</v>
      </c>
      <c r="J71" s="337">
        <f>IF(J$7=0,0,J$7/WWP_fec!J$7)</f>
        <v>0.12342482298125172</v>
      </c>
      <c r="K71" s="337">
        <f>IF(K$7=0,0,K$7/WWP_fec!K$7)</f>
        <v>0.12342482298125176</v>
      </c>
      <c r="L71" s="337">
        <f>IF(L$7=0,0,L$7/WWP_fec!L$7)</f>
        <v>0.12342482298125176</v>
      </c>
      <c r="M71" s="337">
        <f>IF(M$7=0,0,M$7/WWP_fec!M$7)</f>
        <v>0.12342482298125182</v>
      </c>
      <c r="N71" s="337">
        <f>IF(N$7=0,0,N$7/WWP_fec!N$7)</f>
        <v>0.12342482298125172</v>
      </c>
      <c r="O71" s="337">
        <f>IF(O$7=0,0,O$7/WWP_fec!O$7)</f>
        <v>0.12342482298125176</v>
      </c>
      <c r="P71" s="337">
        <f>IF(P$7=0,0,P$7/WWP_fec!P$7)</f>
        <v>0.12342482298125178</v>
      </c>
      <c r="Q71" s="337">
        <f>IF(Q$7=0,0,Q$7/WWP_fec!Q$7)</f>
        <v>0.12342482298125176</v>
      </c>
      <c r="R71" s="337">
        <f>IF(R$7=0,0,R$7/WWP_fec!R$7)</f>
        <v>0.12342482298125178</v>
      </c>
      <c r="S71" s="337">
        <f>IF(S$7=0,0,S$7/WWP_fec!S$7)</f>
        <v>0.12342482298125178</v>
      </c>
      <c r="T71" s="337">
        <f>IF(T$7=0,0,T$7/WWP_fec!T$7)</f>
        <v>0.12342482298125179</v>
      </c>
      <c r="U71" s="337">
        <f>IF(U$7=0,0,U$7/WWP_fec!U$7)</f>
        <v>0.12342482298125178</v>
      </c>
      <c r="V71" s="337">
        <f>IF(V$7=0,0,V$7/WWP_fec!V$7)</f>
        <v>0.12342482298125175</v>
      </c>
      <c r="W71" s="337">
        <f>IF(W$7=0,0,W$7/WWP_fec!W$7)</f>
        <v>0.12342482298125182</v>
      </c>
      <c r="DA71" s="174"/>
    </row>
    <row r="72" spans="1:105" ht="12" customHeight="1" x14ac:dyDescent="0.25">
      <c r="A72" s="202" t="s">
        <v>94</v>
      </c>
      <c r="B72" s="337">
        <f>IF(B$8=0,0,B$8/WWP_fec!B$8)</f>
        <v>0.67515339846219724</v>
      </c>
      <c r="C72" s="337">
        <f>IF(C$8=0,0,C$8/WWP_fec!C$8)</f>
        <v>0.67515339846219746</v>
      </c>
      <c r="D72" s="337">
        <f>IF(D$8=0,0,D$8/WWP_fec!D$8)</f>
        <v>0.67515339846219702</v>
      </c>
      <c r="E72" s="337">
        <f>IF(E$8=0,0,E$8/WWP_fec!E$8)</f>
        <v>0.67515339846219735</v>
      </c>
      <c r="F72" s="337">
        <f>IF(F$8=0,0,F$8/WWP_fec!F$8)</f>
        <v>0.67515339846219735</v>
      </c>
      <c r="G72" s="337">
        <f>IF(G$8=0,0,G$8/WWP_fec!G$8)</f>
        <v>0.67515339846219691</v>
      </c>
      <c r="H72" s="337">
        <f>IF(H$8=0,0,H$8/WWP_fec!H$8)</f>
        <v>0.67515339846219691</v>
      </c>
      <c r="I72" s="337">
        <f>IF(I$8=0,0,I$8/WWP_fec!I$8)</f>
        <v>0.67515339846219746</v>
      </c>
      <c r="J72" s="337">
        <f>IF(J$8=0,0,J$8/WWP_fec!J$8)</f>
        <v>0.67515339846219713</v>
      </c>
      <c r="K72" s="337">
        <f>IF(K$8=0,0,K$8/WWP_fec!K$8)</f>
        <v>0.67515339846219724</v>
      </c>
      <c r="L72" s="337">
        <f>IF(L$8=0,0,L$8/WWP_fec!L$8)</f>
        <v>0.67515339846219713</v>
      </c>
      <c r="M72" s="337">
        <f>IF(M$8=0,0,M$8/WWP_fec!M$8)</f>
        <v>0.67515339846219702</v>
      </c>
      <c r="N72" s="337">
        <f>IF(N$8=0,0,N$8/WWP_fec!N$8)</f>
        <v>0.67515339846219702</v>
      </c>
      <c r="O72" s="337">
        <f>IF(O$8=0,0,O$8/WWP_fec!O$8)</f>
        <v>0.6751533984621968</v>
      </c>
      <c r="P72" s="337">
        <f>IF(P$8=0,0,P$8/WWP_fec!P$8)</f>
        <v>0.67515339846219735</v>
      </c>
      <c r="Q72" s="337">
        <f>IF(Q$8=0,0,Q$8/WWP_fec!Q$8)</f>
        <v>0.67515339846219735</v>
      </c>
      <c r="R72" s="337">
        <f>IF(R$8=0,0,R$8/WWP_fec!R$8)</f>
        <v>0.67515339846219735</v>
      </c>
      <c r="S72" s="337">
        <f>IF(S$8=0,0,S$8/WWP_fec!S$8)</f>
        <v>0.67515339846219735</v>
      </c>
      <c r="T72" s="337">
        <f>IF(T$8=0,0,T$8/WWP_fec!T$8)</f>
        <v>0.67515339846219724</v>
      </c>
      <c r="U72" s="337">
        <f>IF(U$8=0,0,U$8/WWP_fec!U$8)</f>
        <v>0.67515339846219724</v>
      </c>
      <c r="V72" s="337">
        <f>IF(V$8=0,0,V$8/WWP_fec!V$8)</f>
        <v>0.67515339846219724</v>
      </c>
      <c r="W72" s="337">
        <f>IF(W$8=0,0,W$8/WWP_fec!W$8)</f>
        <v>0.67515339846219724</v>
      </c>
      <c r="DA72" s="174"/>
    </row>
    <row r="73" spans="1:105" ht="12" customHeight="1" x14ac:dyDescent="0.25">
      <c r="A73" s="202" t="s">
        <v>95</v>
      </c>
      <c r="B73" s="337">
        <f>IF(B$9=0,0,B$9/WWP_fec!B$9)</f>
        <v>0.50260753674665803</v>
      </c>
      <c r="C73" s="337">
        <f>IF(C$9=0,0,C$9/WWP_fec!C$9)</f>
        <v>0.50260753674665826</v>
      </c>
      <c r="D73" s="337">
        <f>IF(D$9=0,0,D$9/WWP_fec!D$9)</f>
        <v>0.50260753674665815</v>
      </c>
      <c r="E73" s="337">
        <f>IF(E$9=0,0,E$9/WWP_fec!E$9)</f>
        <v>0.50260753674665803</v>
      </c>
      <c r="F73" s="337">
        <f>IF(F$9=0,0,F$9/WWP_fec!F$9)</f>
        <v>0.50260753674665815</v>
      </c>
      <c r="G73" s="337">
        <f>IF(G$9=0,0,G$9/WWP_fec!G$9)</f>
        <v>0.50260753674665815</v>
      </c>
      <c r="H73" s="337">
        <f>IF(H$9=0,0,H$9/WWP_fec!H$9)</f>
        <v>0.50260753674665803</v>
      </c>
      <c r="I73" s="337">
        <f>IF(I$9=0,0,I$9/WWP_fec!I$9)</f>
        <v>0.50260753674665826</v>
      </c>
      <c r="J73" s="337">
        <f>IF(J$9=0,0,J$9/WWP_fec!J$9)</f>
        <v>0.50260753674665815</v>
      </c>
      <c r="K73" s="337">
        <f>IF(K$9=0,0,K$9/WWP_fec!K$9)</f>
        <v>0.50260753674665815</v>
      </c>
      <c r="L73" s="337">
        <f>IF(L$9=0,0,L$9/WWP_fec!L$9)</f>
        <v>0.50260753674665792</v>
      </c>
      <c r="M73" s="337">
        <f>IF(M$9=0,0,M$9/WWP_fec!M$9)</f>
        <v>0.50260753674665803</v>
      </c>
      <c r="N73" s="337">
        <f>IF(N$9=0,0,N$9/WWP_fec!N$9)</f>
        <v>0.50260753674665815</v>
      </c>
      <c r="O73" s="337">
        <f>IF(O$9=0,0,O$9/WWP_fec!O$9)</f>
        <v>0.50260753674665803</v>
      </c>
      <c r="P73" s="337">
        <f>IF(P$9=0,0,P$9/WWP_fec!P$9)</f>
        <v>0.50260753674665815</v>
      </c>
      <c r="Q73" s="337">
        <f>IF(Q$9=0,0,Q$9/WWP_fec!Q$9)</f>
        <v>0.50260753674665803</v>
      </c>
      <c r="R73" s="337">
        <f>IF(R$9=0,0,R$9/WWP_fec!R$9)</f>
        <v>0.50260753674665815</v>
      </c>
      <c r="S73" s="337">
        <f>IF(S$9=0,0,S$9/WWP_fec!S$9)</f>
        <v>0.50260753674665803</v>
      </c>
      <c r="T73" s="337">
        <f>IF(T$9=0,0,T$9/WWP_fec!T$9)</f>
        <v>0.50260753674665815</v>
      </c>
      <c r="U73" s="337">
        <f>IF(U$9=0,0,U$9/WWP_fec!U$9)</f>
        <v>0.50260753674665803</v>
      </c>
      <c r="V73" s="337">
        <f>IF(V$9=0,0,V$9/WWP_fec!V$9)</f>
        <v>0.50260753674665803</v>
      </c>
      <c r="W73" s="337">
        <f>IF(W$9=0,0,W$9/WWP_fec!W$9)</f>
        <v>0.50260753674665826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0.74520593519347356</v>
      </c>
      <c r="C74" s="338">
        <f>IF(C$10=0,0,C$10/WWP_fec!C$10)</f>
        <v>0.80425647881134465</v>
      </c>
      <c r="D74" s="338">
        <f>IF(D$10=0,0,D$10/WWP_fec!D$10)</f>
        <v>0.79931695119757817</v>
      </c>
      <c r="E74" s="338">
        <f>IF(E$10=0,0,E$10/WWP_fec!E$10)</f>
        <v>0.78501235248174772</v>
      </c>
      <c r="F74" s="338">
        <f>IF(F$10=0,0,F$10/WWP_fec!F$10)</f>
        <v>0.78044315976959411</v>
      </c>
      <c r="G74" s="338">
        <f>IF(G$10=0,0,G$10/WWP_fec!G$10)</f>
        <v>0.79132390233271055</v>
      </c>
      <c r="H74" s="338">
        <f>IF(H$10=0,0,H$10/WWP_fec!H$10)</f>
        <v>0.80576716765994583</v>
      </c>
      <c r="I74" s="338">
        <f>IF(I$10=0,0,I$10/WWP_fec!I$10)</f>
        <v>0.81450999982972239</v>
      </c>
      <c r="J74" s="338">
        <f>IF(J$10=0,0,J$10/WWP_fec!J$10)</f>
        <v>0.81356591742388551</v>
      </c>
      <c r="K74" s="338">
        <f>IF(K$10=0,0,K$10/WWP_fec!K$10)</f>
        <v>0.7930743584645753</v>
      </c>
      <c r="L74" s="338">
        <f>IF(L$10=0,0,L$10/WWP_fec!L$10)</f>
        <v>0.78133363094211239</v>
      </c>
      <c r="M74" s="338">
        <f>IF(M$10=0,0,M$10/WWP_fec!M$10)</f>
        <v>0.75651003680502338</v>
      </c>
      <c r="N74" s="338">
        <f>IF(N$10=0,0,N$10/WWP_fec!N$10)</f>
        <v>0.77599443884239017</v>
      </c>
      <c r="O74" s="338">
        <f>IF(O$10=0,0,O$10/WWP_fec!O$10)</f>
        <v>0.74900953069165721</v>
      </c>
      <c r="P74" s="338">
        <f>IF(P$10=0,0,P$10/WWP_fec!P$10)</f>
        <v>0.73750436052628643</v>
      </c>
      <c r="Q74" s="338">
        <f>IF(Q$10=0,0,Q$10/WWP_fec!Q$10)</f>
        <v>0.75241707732751151</v>
      </c>
      <c r="R74" s="338">
        <f>IF(R$10=0,0,R$10/WWP_fec!R$10)</f>
        <v>0.72968230910057086</v>
      </c>
      <c r="S74" s="338">
        <f>IF(S$10=0,0,S$10/WWP_fec!S$10)</f>
        <v>0.77953507354759155</v>
      </c>
      <c r="T74" s="338">
        <f>IF(T$10=0,0,T$10/WWP_fec!T$10)</f>
        <v>0.74266013460976077</v>
      </c>
      <c r="U74" s="338">
        <f>IF(U$10=0,0,U$10/WWP_fec!U$10)</f>
        <v>0.78128947256183656</v>
      </c>
      <c r="V74" s="338">
        <f>IF(V$10=0,0,V$10/WWP_fec!V$10)</f>
        <v>0.81358784090735647</v>
      </c>
      <c r="W74" s="338">
        <f>IF(W$10=0,0,W$10/WWP_fec!W$10)</f>
        <v>0.81852634698699767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0.45671597442797146</v>
      </c>
      <c r="C75" s="351">
        <f>IF(C$16=0,0,C$16/WWP_fec!C$16)</f>
        <v>0.43965930448561202</v>
      </c>
      <c r="D75" s="351">
        <f>IF(D$16=0,0,D$16/WWP_fec!D$16)</f>
        <v>0.44230172702984</v>
      </c>
      <c r="E75" s="351">
        <f>IF(E$16=0,0,E$16/WWP_fec!E$16)</f>
        <v>0.44163736218490368</v>
      </c>
      <c r="F75" s="351">
        <f>IF(F$16=0,0,F$16/WWP_fec!F$16)</f>
        <v>0.44039025535484172</v>
      </c>
      <c r="G75" s="351">
        <f>IF(G$16=0,0,G$16/WWP_fec!G$16)</f>
        <v>0.44044598011744113</v>
      </c>
      <c r="H75" s="351">
        <f>IF(H$16=0,0,H$16/WWP_fec!H$16)</f>
        <v>0.43789960194992239</v>
      </c>
      <c r="I75" s="351">
        <f>IF(I$16=0,0,I$16/WWP_fec!I$16)</f>
        <v>0.43678551923448256</v>
      </c>
      <c r="J75" s="351">
        <f>IF(J$16=0,0,J$16/WWP_fec!J$16)</f>
        <v>0.43807697160275333</v>
      </c>
      <c r="K75" s="351">
        <f>IF(K$16=0,0,K$16/WWP_fec!K$16)</f>
        <v>0.44469550769105126</v>
      </c>
      <c r="L75" s="351">
        <f>IF(L$16=0,0,L$16/WWP_fec!L$16)</f>
        <v>0.44601344368669427</v>
      </c>
      <c r="M75" s="351">
        <f>IF(M$16=0,0,M$16/WWP_fec!M$16)</f>
        <v>0.44889323838667838</v>
      </c>
      <c r="N75" s="351">
        <f>IF(N$16=0,0,N$16/WWP_fec!N$16)</f>
        <v>0.44845429746664062</v>
      </c>
      <c r="O75" s="351">
        <f>IF(O$16=0,0,O$16/WWP_fec!O$16)</f>
        <v>0.44706324872988751</v>
      </c>
      <c r="P75" s="351">
        <f>IF(P$16=0,0,P$16/WWP_fec!P$16)</f>
        <v>0.44723429626129518</v>
      </c>
      <c r="Q75" s="351">
        <f>IF(Q$16=0,0,Q$16/WWP_fec!Q$16)</f>
        <v>0.44079227679810279</v>
      </c>
      <c r="R75" s="351">
        <f>IF(R$16=0,0,R$16/WWP_fec!R$16)</f>
        <v>0.43844436787516022</v>
      </c>
      <c r="S75" s="351">
        <f>IF(S$16=0,0,S$16/WWP_fec!S$16)</f>
        <v>0.43020776962044749</v>
      </c>
      <c r="T75" s="351">
        <f>IF(T$16=0,0,T$16/WWP_fec!T$16)</f>
        <v>0.42664638327790544</v>
      </c>
      <c r="U75" s="351">
        <f>IF(U$16=0,0,U$16/WWP_fec!U$16)</f>
        <v>0.42204615132491685</v>
      </c>
      <c r="V75" s="351">
        <f>IF(V$16=0,0,V$16/WWP_fec!V$16)</f>
        <v>0.41773841944377077</v>
      </c>
      <c r="W75" s="351">
        <f>IF(W$16=0,0,W$16/WWP_fec!W$16)</f>
        <v>0.42720919037663924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0.44013040351709132</v>
      </c>
      <c r="C76" s="351">
        <f>IF(C$27=0,0,C$27/WWP_fec!C$27)</f>
        <v>0.44013040351709121</v>
      </c>
      <c r="D76" s="351">
        <f>IF(D$27=0,0,D$27/WWP_fec!D$27)</f>
        <v>0.44013040351709132</v>
      </c>
      <c r="E76" s="351">
        <f>IF(E$27=0,0,E$27/WWP_fec!E$27)</f>
        <v>0.44013040351709126</v>
      </c>
      <c r="F76" s="351">
        <f>IF(F$27=0,0,F$27/WWP_fec!F$27)</f>
        <v>0.44013040351709126</v>
      </c>
      <c r="G76" s="351">
        <f>IF(G$27=0,0,G$27/WWP_fec!G$27)</f>
        <v>0.44013040351709132</v>
      </c>
      <c r="H76" s="351">
        <f>IF(H$27=0,0,H$27/WWP_fec!H$27)</f>
        <v>0.44013040351709126</v>
      </c>
      <c r="I76" s="351">
        <f>IF(I$27=0,0,I$27/WWP_fec!I$27)</f>
        <v>0.44013040351709126</v>
      </c>
      <c r="J76" s="351">
        <f>IF(J$27=0,0,J$27/WWP_fec!J$27)</f>
        <v>0.44013040351709132</v>
      </c>
      <c r="K76" s="351">
        <f>IF(K$27=0,0,K$27/WWP_fec!K$27)</f>
        <v>0.44013040351709126</v>
      </c>
      <c r="L76" s="351">
        <f>IF(L$27=0,0,L$27/WWP_fec!L$27)</f>
        <v>0.44013040351709132</v>
      </c>
      <c r="M76" s="351">
        <f>IF(M$27=0,0,M$27/WWP_fec!M$27)</f>
        <v>0.44013040351709126</v>
      </c>
      <c r="N76" s="351">
        <f>IF(N$27=0,0,N$27/WWP_fec!N$27)</f>
        <v>0.44013040351709115</v>
      </c>
      <c r="O76" s="351">
        <f>IF(O$27=0,0,O$27/WWP_fec!O$27)</f>
        <v>0.4401304035170911</v>
      </c>
      <c r="P76" s="351">
        <f>IF(P$27=0,0,P$27/WWP_fec!P$27)</f>
        <v>0.44013040351709126</v>
      </c>
      <c r="Q76" s="351">
        <f>IF(Q$27=0,0,Q$27/WWP_fec!Q$27)</f>
        <v>0.44013040351709126</v>
      </c>
      <c r="R76" s="351">
        <f>IF(R$27=0,0,R$27/WWP_fec!R$27)</f>
        <v>0.4401304035170911</v>
      </c>
      <c r="S76" s="351">
        <f>IF(S$27=0,0,S$27/WWP_fec!S$27)</f>
        <v>0.44013040351709121</v>
      </c>
      <c r="T76" s="351">
        <f>IF(T$27=0,0,T$27/WWP_fec!T$27)</f>
        <v>0.44013040351709115</v>
      </c>
      <c r="U76" s="351">
        <f>IF(U$27=0,0,U$27/WWP_fec!U$27)</f>
        <v>0.44013040351709126</v>
      </c>
      <c r="V76" s="351">
        <f>IF(V$27=0,0,V$27/WWP_fec!V$27)</f>
        <v>0.44013040351709115</v>
      </c>
      <c r="W76" s="351">
        <f>IF(W$27=0,0,W$27/WWP_fec!W$27)</f>
        <v>0.44013040351709126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0.32158222062020453</v>
      </c>
      <c r="C77" s="351">
        <f>IF(C$28=0,0,C$28/WWP_fec!C$28)</f>
        <v>0.3199312855989408</v>
      </c>
      <c r="D77" s="351">
        <f>IF(D$28=0,0,D$28/WWP_fec!D$28)</f>
        <v>0.32000740741163686</v>
      </c>
      <c r="E77" s="351">
        <f>IF(E$28=0,0,E$28/WWP_fec!E$28)</f>
        <v>0.318562659810397</v>
      </c>
      <c r="F77" s="351">
        <f>IF(F$28=0,0,F$28/WWP_fec!F$28)</f>
        <v>0.31771198143486651</v>
      </c>
      <c r="G77" s="351">
        <f>IF(G$28=0,0,G$28/WWP_fec!G$28)</f>
        <v>0.31848236969445282</v>
      </c>
      <c r="H77" s="351">
        <f>IF(H$28=0,0,H$28/WWP_fec!H$28)</f>
        <v>0.31931917228616108</v>
      </c>
      <c r="I77" s="351">
        <f>IF(I$28=0,0,I$28/WWP_fec!I$28)</f>
        <v>0.31924280325180693</v>
      </c>
      <c r="J77" s="351">
        <f>IF(J$28=0,0,J$28/WWP_fec!J$28)</f>
        <v>0.31980994417843983</v>
      </c>
      <c r="K77" s="351">
        <f>IF(K$28=0,0,K$28/WWP_fec!K$28)</f>
        <v>0.32083727673064349</v>
      </c>
      <c r="L77" s="351">
        <f>IF(L$28=0,0,L$28/WWP_fec!L$28)</f>
        <v>0.32033129385999387</v>
      </c>
      <c r="M77" s="351">
        <f>IF(M$28=0,0,M$28/WWP_fec!M$28)</f>
        <v>0.31970942212688697</v>
      </c>
      <c r="N77" s="351">
        <f>IF(N$28=0,0,N$28/WWP_fec!N$28)</f>
        <v>0.32109574177908762</v>
      </c>
      <c r="O77" s="351">
        <f>IF(O$28=0,0,O$28/WWP_fec!O$28)</f>
        <v>0.31917848971005092</v>
      </c>
      <c r="P77" s="351">
        <f>IF(P$28=0,0,P$28/WWP_fec!P$28)</f>
        <v>0.31849301817781622</v>
      </c>
      <c r="Q77" s="351">
        <f>IF(Q$28=0,0,Q$28/WWP_fec!Q$28)</f>
        <v>0.31714521690106212</v>
      </c>
      <c r="R77" s="351">
        <f>IF(R$28=0,0,R$28/WWP_fec!R$28)</f>
        <v>0.31517076590402859</v>
      </c>
      <c r="S77" s="351">
        <f>IF(S$28=0,0,S$28/WWP_fec!S$28)</f>
        <v>0.31397601928960978</v>
      </c>
      <c r="T77" s="351">
        <f>IF(T$28=0,0,T$28/WWP_fec!T$28)</f>
        <v>0.31054491240922988</v>
      </c>
      <c r="U77" s="351">
        <f>IF(U$28=0,0,U$28/WWP_fec!U$28)</f>
        <v>0.30939259960693755</v>
      </c>
      <c r="V77" s="351">
        <f>IF(V$28=0,0,V$28/WWP_fec!V$28)</f>
        <v>0.30812844369651676</v>
      </c>
      <c r="W77" s="351">
        <f>IF(W$28=0,0,W$28/WWP_fec!W$28)</f>
        <v>0.31574490915177655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0.51348547076993967</v>
      </c>
      <c r="C78" s="339">
        <f>IF(C$48=0,0,C$48/WWP_fec!C$48)</f>
        <v>0.51348547076993978</v>
      </c>
      <c r="D78" s="339">
        <f>IF(D$48=0,0,D$48/WWP_fec!D$48)</f>
        <v>0.51348547076993989</v>
      </c>
      <c r="E78" s="339">
        <f>IF(E$48=0,0,E$48/WWP_fec!E$48)</f>
        <v>0.51348547076993989</v>
      </c>
      <c r="F78" s="339">
        <f>IF(F$48=0,0,F$48/WWP_fec!F$48)</f>
        <v>0.51348547076993967</v>
      </c>
      <c r="G78" s="339">
        <f>IF(G$48=0,0,G$48/WWP_fec!G$48)</f>
        <v>0.51348547076993967</v>
      </c>
      <c r="H78" s="339">
        <f>IF(H$48=0,0,H$48/WWP_fec!H$48)</f>
        <v>0.51348547076993967</v>
      </c>
      <c r="I78" s="339">
        <f>IF(I$48=0,0,I$48/WWP_fec!I$48)</f>
        <v>0.51348547076993967</v>
      </c>
      <c r="J78" s="339">
        <f>IF(J$48=0,0,J$48/WWP_fec!J$48)</f>
        <v>0.51348547076993978</v>
      </c>
      <c r="K78" s="339">
        <f>IF(K$48=0,0,K$48/WWP_fec!K$48)</f>
        <v>0.51348547076993989</v>
      </c>
      <c r="L78" s="339">
        <f>IF(L$48=0,0,L$48/WWP_fec!L$48)</f>
        <v>0.51348547076993956</v>
      </c>
      <c r="M78" s="339">
        <f>IF(M$48=0,0,M$48/WWP_fec!M$48)</f>
        <v>0.51348547076993967</v>
      </c>
      <c r="N78" s="339">
        <f>IF(N$48=0,0,N$48/WWP_fec!N$48)</f>
        <v>0.51348547076993989</v>
      </c>
      <c r="O78" s="339">
        <f>IF(O$48=0,0,O$48/WWP_fec!O$48)</f>
        <v>0.51348547076993978</v>
      </c>
      <c r="P78" s="339">
        <f>IF(P$48=0,0,P$48/WWP_fec!P$48)</f>
        <v>0.51348547076993978</v>
      </c>
      <c r="Q78" s="339">
        <f>IF(Q$48=0,0,Q$48/WWP_fec!Q$48)</f>
        <v>0.51348547076993989</v>
      </c>
      <c r="R78" s="339">
        <f>IF(R$48=0,0,R$48/WWP_fec!R$48)</f>
        <v>0.51348547076993978</v>
      </c>
      <c r="S78" s="339">
        <f>IF(S$48=0,0,S$48/WWP_fec!S$48)</f>
        <v>0.51348547076993989</v>
      </c>
      <c r="T78" s="339">
        <f>IF(T$48=0,0,T$48/WWP_fec!T$48)</f>
        <v>0.51348547076993989</v>
      </c>
      <c r="U78" s="339">
        <f>IF(U$48=0,0,U$48/WWP_fec!U$48)</f>
        <v>0.51348547076993978</v>
      </c>
      <c r="V78" s="339">
        <f>IF(V$48=0,0,V$48/WWP_fec!V$48)</f>
        <v>0.51348547076994</v>
      </c>
      <c r="W78" s="339">
        <f>IF(W$48=0,0,W$48/WWP_fec!W$48)</f>
        <v>0.51348547076993967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NL: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91.526286960954479</v>
      </c>
      <c r="C5" s="225">
        <v>36.554558040634433</v>
      </c>
      <c r="D5" s="225">
        <v>42.031804680602818</v>
      </c>
      <c r="E5" s="225">
        <v>41.868788760742312</v>
      </c>
      <c r="F5" s="225">
        <v>38.889878760523104</v>
      </c>
      <c r="G5" s="225">
        <v>41.212418760896988</v>
      </c>
      <c r="H5" s="225">
        <v>35.342798040612728</v>
      </c>
      <c r="I5" s="225">
        <v>29.486160000654511</v>
      </c>
      <c r="J5" s="225">
        <v>32.313398040732793</v>
      </c>
      <c r="K5" s="225">
        <v>49.580978040612841</v>
      </c>
      <c r="L5" s="225">
        <v>47.106968040695762</v>
      </c>
      <c r="M5" s="225">
        <v>57.275708040590352</v>
      </c>
      <c r="N5" s="225">
        <v>51.954008040738181</v>
      </c>
      <c r="O5" s="225">
        <v>45.289328040566517</v>
      </c>
      <c r="P5" s="225">
        <v>59.80428467916844</v>
      </c>
      <c r="Q5" s="225">
        <v>53.654915159366517</v>
      </c>
      <c r="R5" s="225">
        <v>53.114925959557191</v>
      </c>
      <c r="S5" s="225">
        <v>24.409491480359819</v>
      </c>
      <c r="T5" s="225">
        <v>29.39446547971821</v>
      </c>
      <c r="U5" s="225">
        <v>20.883119399623649</v>
      </c>
      <c r="V5" s="225">
        <v>15.554389320213019</v>
      </c>
      <c r="W5" s="225">
        <v>32.252704200350351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2.3191176456121201</v>
      </c>
      <c r="C10" s="262">
        <v>0.67741366450956453</v>
      </c>
      <c r="D10" s="262">
        <v>0.78712904904913672</v>
      </c>
      <c r="E10" s="262">
        <v>0.96145175154788587</v>
      </c>
      <c r="F10" s="262">
        <v>0.96785709043037726</v>
      </c>
      <c r="G10" s="262">
        <v>0.9020007320395782</v>
      </c>
      <c r="H10" s="262">
        <v>0.66490858950183973</v>
      </c>
      <c r="I10" s="262">
        <v>0.51445819710205587</v>
      </c>
      <c r="J10" s="262">
        <v>0.55183750146777133</v>
      </c>
      <c r="K10" s="262">
        <v>1.0103374523812869</v>
      </c>
      <c r="L10" s="262">
        <v>1.1267882334415109</v>
      </c>
      <c r="M10" s="262">
        <v>1.5773092068450401</v>
      </c>
      <c r="N10" s="262">
        <v>1.212164686128288</v>
      </c>
      <c r="O10" s="262">
        <v>1.3865285488071539</v>
      </c>
      <c r="P10" s="262">
        <v>1.915419518740946</v>
      </c>
      <c r="Q10" s="262">
        <v>1.743102331091152</v>
      </c>
      <c r="R10" s="262">
        <v>2.1569395047302988</v>
      </c>
      <c r="S10" s="262">
        <v>0.79894365287757552</v>
      </c>
      <c r="T10" s="262">
        <v>1.464748597619224</v>
      </c>
      <c r="U10" s="262">
        <v>0.86466820667831978</v>
      </c>
      <c r="V10" s="262">
        <v>0.45007943473700818</v>
      </c>
      <c r="W10" s="262">
        <v>0.57671131831748823</v>
      </c>
      <c r="DA10" s="68" t="s">
        <v>2988</v>
      </c>
    </row>
    <row r="11" spans="1:105" ht="12" customHeight="1" x14ac:dyDescent="0.25">
      <c r="A11" s="37" t="s">
        <v>160</v>
      </c>
      <c r="B11" s="228">
        <v>0.24277149878870941</v>
      </c>
      <c r="C11" s="228">
        <v>0</v>
      </c>
      <c r="D11" s="228">
        <v>0</v>
      </c>
      <c r="E11" s="228">
        <v>7.3337232088969681E-2</v>
      </c>
      <c r="F11" s="228">
        <v>7.9480769605517768E-2</v>
      </c>
      <c r="G11" s="228">
        <v>6.9898233930269921E-2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8.815527945441691E-2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8.898664787740717E-3</v>
      </c>
      <c r="W11" s="228">
        <v>8.5117881829628005E-3</v>
      </c>
      <c r="DA11" s="69" t="s">
        <v>2989</v>
      </c>
    </row>
    <row r="12" spans="1:105" ht="12" customHeight="1" x14ac:dyDescent="0.25">
      <c r="A12" s="37" t="s">
        <v>162</v>
      </c>
      <c r="B12" s="228">
        <v>2.0763461468234108</v>
      </c>
      <c r="C12" s="228">
        <v>0.67741366450956453</v>
      </c>
      <c r="D12" s="228">
        <v>0.78712904904913672</v>
      </c>
      <c r="E12" s="228">
        <v>0.88811451945891617</v>
      </c>
      <c r="F12" s="228">
        <v>0.88837632082485951</v>
      </c>
      <c r="G12" s="228">
        <v>0.83210249810930825</v>
      </c>
      <c r="H12" s="228">
        <v>0.66490858950183973</v>
      </c>
      <c r="I12" s="228">
        <v>0.51445819710205587</v>
      </c>
      <c r="J12" s="228">
        <v>0.55183750146777133</v>
      </c>
      <c r="K12" s="228">
        <v>1.0103374523812869</v>
      </c>
      <c r="L12" s="228">
        <v>1.1267882334415109</v>
      </c>
      <c r="M12" s="228">
        <v>1.4891539273906229</v>
      </c>
      <c r="N12" s="228">
        <v>1.212164686128288</v>
      </c>
      <c r="O12" s="228">
        <v>1.3865285488071539</v>
      </c>
      <c r="P12" s="228">
        <v>1.915419518740946</v>
      </c>
      <c r="Q12" s="228">
        <v>1.743102331091152</v>
      </c>
      <c r="R12" s="228">
        <v>2.1569395047302988</v>
      </c>
      <c r="S12" s="228">
        <v>0.79894365287757552</v>
      </c>
      <c r="T12" s="228">
        <v>1.464748597619224</v>
      </c>
      <c r="U12" s="228">
        <v>0.86466820667831978</v>
      </c>
      <c r="V12" s="228">
        <v>0.44118076994926753</v>
      </c>
      <c r="W12" s="228">
        <v>0.5681995301345254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72.029858852607873</v>
      </c>
      <c r="C16" s="263">
        <v>27.09776752994744</v>
      </c>
      <c r="D16" s="263">
        <v>31.62228532065085</v>
      </c>
      <c r="E16" s="263">
        <v>31.348451107054281</v>
      </c>
      <c r="F16" s="263">
        <v>28.83528365765719</v>
      </c>
      <c r="G16" s="263">
        <v>30.63510179646719</v>
      </c>
      <c r="H16" s="263">
        <v>25.85528063151628</v>
      </c>
      <c r="I16" s="263">
        <v>20.692098909726351</v>
      </c>
      <c r="J16" s="263">
        <v>23.076801970762599</v>
      </c>
      <c r="K16" s="263">
        <v>37.509114393924079</v>
      </c>
      <c r="L16" s="263">
        <v>35.375439177752909</v>
      </c>
      <c r="M16" s="263">
        <v>43.632093024044153</v>
      </c>
      <c r="N16" s="263">
        <v>39.786843308724222</v>
      </c>
      <c r="O16" s="263">
        <v>34.096258811293318</v>
      </c>
      <c r="P16" s="263">
        <v>45.186472154319652</v>
      </c>
      <c r="Q16" s="263">
        <v>39.487152623563112</v>
      </c>
      <c r="R16" s="263">
        <v>38.042988900435589</v>
      </c>
      <c r="S16" s="263">
        <v>16.53447686094195</v>
      </c>
      <c r="T16" s="263">
        <v>18.694574797481589</v>
      </c>
      <c r="U16" s="263">
        <v>12.21256458587235</v>
      </c>
      <c r="V16" s="263">
        <v>7.8388637113306174</v>
      </c>
      <c r="W16" s="263">
        <v>21.173394967508411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2.1864489653144581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2.2260114015014221</v>
      </c>
      <c r="Q19" s="231">
        <v>0</v>
      </c>
      <c r="R19" s="231">
        <v>0.18518971780601659</v>
      </c>
      <c r="S19" s="231">
        <v>0</v>
      </c>
      <c r="T19" s="231">
        <v>0.1011119680590865</v>
      </c>
      <c r="U19" s="231">
        <v>0.30793022163149758</v>
      </c>
      <c r="V19" s="231">
        <v>0.18791974032214909</v>
      </c>
      <c r="W19" s="231">
        <v>0.1143370804301523</v>
      </c>
      <c r="DA19" s="73" t="s">
        <v>2997</v>
      </c>
    </row>
    <row r="20" spans="1:105" ht="12" customHeight="1" x14ac:dyDescent="0.25">
      <c r="A20" s="46" t="s">
        <v>160</v>
      </c>
      <c r="B20" s="231">
        <v>7.5402801683099776</v>
      </c>
      <c r="C20" s="231">
        <v>0</v>
      </c>
      <c r="D20" s="231">
        <v>0</v>
      </c>
      <c r="E20" s="231">
        <v>2.391184613025541</v>
      </c>
      <c r="F20" s="231">
        <v>2.367963782633328</v>
      </c>
      <c r="G20" s="231">
        <v>2.3739886629639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2.438582959525962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0.1512692659409616</v>
      </c>
      <c r="W20" s="231">
        <v>0.31081450003532329</v>
      </c>
      <c r="DA20" s="73" t="s">
        <v>2998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64.489578684297896</v>
      </c>
      <c r="C23" s="231">
        <v>27.09776752994744</v>
      </c>
      <c r="D23" s="231">
        <v>29.435836355336392</v>
      </c>
      <c r="E23" s="231">
        <v>28.95726649402874</v>
      </c>
      <c r="F23" s="231">
        <v>26.467319875023861</v>
      </c>
      <c r="G23" s="231">
        <v>28.26111313350329</v>
      </c>
      <c r="H23" s="231">
        <v>25.85528063151628</v>
      </c>
      <c r="I23" s="231">
        <v>20.692098909726351</v>
      </c>
      <c r="J23" s="231">
        <v>23.076801970762599</v>
      </c>
      <c r="K23" s="231">
        <v>37.509114393924079</v>
      </c>
      <c r="L23" s="231">
        <v>35.375439177752909</v>
      </c>
      <c r="M23" s="231">
        <v>41.193510064518193</v>
      </c>
      <c r="N23" s="231">
        <v>39.786843308724222</v>
      </c>
      <c r="O23" s="231">
        <v>34.096258811293318</v>
      </c>
      <c r="P23" s="231">
        <v>42.960460752818229</v>
      </c>
      <c r="Q23" s="231">
        <v>39.487152623563112</v>
      </c>
      <c r="R23" s="231">
        <v>37.85779918262957</v>
      </c>
      <c r="S23" s="231">
        <v>16.53447686094195</v>
      </c>
      <c r="T23" s="231">
        <v>18.593462829422499</v>
      </c>
      <c r="U23" s="231">
        <v>11.904634364240851</v>
      </c>
      <c r="V23" s="231">
        <v>7.4996747050675054</v>
      </c>
      <c r="W23" s="231">
        <v>20.74824338704294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17.177310462734503</v>
      </c>
      <c r="C28" s="263">
        <f t="shared" si="0"/>
        <v>8.7793768461774313</v>
      </c>
      <c r="D28" s="263">
        <f t="shared" si="0"/>
        <v>9.622390310902837</v>
      </c>
      <c r="E28" s="263">
        <f t="shared" si="0"/>
        <v>9.5588859021401333</v>
      </c>
      <c r="F28" s="263">
        <f t="shared" si="0"/>
        <v>9.0867380124355392</v>
      </c>
      <c r="G28" s="263">
        <f t="shared" si="0"/>
        <v>9.6753162323902178</v>
      </c>
      <c r="H28" s="263">
        <f t="shared" si="0"/>
        <v>8.8226088195946204</v>
      </c>
      <c r="I28" s="263">
        <f t="shared" si="0"/>
        <v>8.2796028938261035</v>
      </c>
      <c r="J28" s="263">
        <f t="shared" si="0"/>
        <v>8.6847585685024189</v>
      </c>
      <c r="K28" s="263">
        <f t="shared" si="0"/>
        <v>11.061526194307472</v>
      </c>
      <c r="L28" s="263">
        <f t="shared" si="0"/>
        <v>10.604740629501343</v>
      </c>
      <c r="M28" s="263">
        <f t="shared" si="0"/>
        <v>12.066305809701174</v>
      </c>
      <c r="N28" s="263">
        <f t="shared" si="0"/>
        <v>10.955000045885672</v>
      </c>
      <c r="O28" s="263">
        <f t="shared" si="0"/>
        <v>9.8065406804660427</v>
      </c>
      <c r="P28" s="263">
        <f t="shared" si="0"/>
        <v>12.702393006107837</v>
      </c>
      <c r="Q28" s="263">
        <f t="shared" si="0"/>
        <v>12.42466020471227</v>
      </c>
      <c r="R28" s="263">
        <f t="shared" si="0"/>
        <v>12.914997554391295</v>
      </c>
      <c r="S28" s="263">
        <f t="shared" si="0"/>
        <v>7.0760709665402972</v>
      </c>
      <c r="T28" s="263">
        <f t="shared" si="0"/>
        <v>9.2351420846174026</v>
      </c>
      <c r="U28" s="263">
        <f t="shared" si="0"/>
        <v>7.8058866070729866</v>
      </c>
      <c r="V28" s="263">
        <f t="shared" si="0"/>
        <v>7.265446174145394</v>
      </c>
      <c r="W28" s="263">
        <f t="shared" si="0"/>
        <v>10.502597914524447</v>
      </c>
      <c r="DA28" s="70"/>
    </row>
    <row r="29" spans="1:105" ht="12" customHeight="1" x14ac:dyDescent="0.25">
      <c r="A29" s="60" t="s">
        <v>2915</v>
      </c>
      <c r="B29" s="331">
        <v>11.34183089938902</v>
      </c>
      <c r="C29" s="331">
        <v>6.5840585274664702</v>
      </c>
      <c r="D29" s="331">
        <v>7.0605194052199929</v>
      </c>
      <c r="E29" s="331">
        <v>7.0191996013231321</v>
      </c>
      <c r="F29" s="331">
        <v>6.7506552938528372</v>
      </c>
      <c r="G29" s="331">
        <v>7.1934217333310917</v>
      </c>
      <c r="H29" s="331">
        <v>6.7279502414275898</v>
      </c>
      <c r="I29" s="331">
        <v>6.6032380885373083</v>
      </c>
      <c r="J29" s="331">
        <v>6.8151976887106871</v>
      </c>
      <c r="K29" s="331">
        <v>8.022735420986292</v>
      </c>
      <c r="L29" s="331">
        <v>7.7388089776211961</v>
      </c>
      <c r="M29" s="331">
        <v>8.531463576165681</v>
      </c>
      <c r="N29" s="331">
        <v>7.7316796796306004</v>
      </c>
      <c r="O29" s="331">
        <v>7.0442414805331151</v>
      </c>
      <c r="P29" s="331">
        <v>9.0416231670917604</v>
      </c>
      <c r="Q29" s="331">
        <v>9.2256191983843241</v>
      </c>
      <c r="R29" s="331">
        <v>9.8329550820974152</v>
      </c>
      <c r="S29" s="331">
        <v>5.7365347887716771</v>
      </c>
      <c r="T29" s="331">
        <v>7.7206061558525283</v>
      </c>
      <c r="U29" s="331">
        <v>6.8164889851406114</v>
      </c>
      <c r="V29" s="331">
        <v>6.6303827474500334</v>
      </c>
      <c r="W29" s="331">
        <v>8.7872410390880056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0.48818310225176892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0.44541552589653999</v>
      </c>
      <c r="Q31" s="297">
        <v>0</v>
      </c>
      <c r="R31" s="297">
        <v>4.7865907214036163E-2</v>
      </c>
      <c r="S31" s="297">
        <v>0</v>
      </c>
      <c r="T31" s="297">
        <v>4.1757873152189068E-2</v>
      </c>
      <c r="U31" s="297">
        <v>0.17187241460906291</v>
      </c>
      <c r="V31" s="297">
        <v>0.158949032668635</v>
      </c>
      <c r="W31" s="297">
        <v>4.745141187736366E-2</v>
      </c>
      <c r="DA31" s="122" t="s">
        <v>3008</v>
      </c>
    </row>
    <row r="32" spans="1:105" ht="12" customHeight="1" x14ac:dyDescent="0.25">
      <c r="A32" s="59" t="s">
        <v>160</v>
      </c>
      <c r="B32" s="297">
        <v>1.1872934914114719</v>
      </c>
      <c r="C32" s="297">
        <v>0</v>
      </c>
      <c r="D32" s="297">
        <v>0</v>
      </c>
      <c r="E32" s="297">
        <v>0.53540769925509857</v>
      </c>
      <c r="F32" s="297">
        <v>0.5543662214205608</v>
      </c>
      <c r="G32" s="297">
        <v>0.55743577273882094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0.47682062112375212</v>
      </c>
      <c r="N32" s="297">
        <v>0</v>
      </c>
      <c r="O32" s="297">
        <v>0</v>
      </c>
      <c r="P32" s="297">
        <v>0</v>
      </c>
      <c r="Q32" s="297">
        <v>0</v>
      </c>
      <c r="R32" s="297">
        <v>0</v>
      </c>
      <c r="S32" s="297">
        <v>0</v>
      </c>
      <c r="T32" s="297">
        <v>0</v>
      </c>
      <c r="U32" s="297">
        <v>0</v>
      </c>
      <c r="V32" s="297">
        <v>0.12794879054532399</v>
      </c>
      <c r="W32" s="297">
        <v>0.12899215900167049</v>
      </c>
      <c r="DA32" s="122" t="s">
        <v>3009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0</v>
      </c>
      <c r="F33" s="297">
        <v>0</v>
      </c>
      <c r="G33" s="297">
        <v>0</v>
      </c>
      <c r="H33" s="297">
        <v>0</v>
      </c>
      <c r="I33" s="297">
        <v>0</v>
      </c>
      <c r="J33" s="297">
        <v>0</v>
      </c>
      <c r="K33" s="297">
        <v>0</v>
      </c>
      <c r="L33" s="297">
        <v>0</v>
      </c>
      <c r="M33" s="297">
        <v>0</v>
      </c>
      <c r="N33" s="297">
        <v>0</v>
      </c>
      <c r="O33" s="297">
        <v>0</v>
      </c>
      <c r="P33" s="297">
        <v>0</v>
      </c>
      <c r="Q33" s="297">
        <v>0</v>
      </c>
      <c r="R33" s="297">
        <v>0</v>
      </c>
      <c r="S33" s="297">
        <v>0</v>
      </c>
      <c r="T33" s="297">
        <v>0</v>
      </c>
      <c r="U33" s="297">
        <v>0</v>
      </c>
      <c r="V33" s="297">
        <v>0</v>
      </c>
      <c r="W33" s="297">
        <v>0</v>
      </c>
      <c r="DA33" s="122" t="s">
        <v>3010</v>
      </c>
    </row>
    <row r="34" spans="1:105" ht="12" customHeight="1" x14ac:dyDescent="0.25">
      <c r="A34" s="59" t="s">
        <v>162</v>
      </c>
      <c r="B34" s="297">
        <v>10.15453740797755</v>
      </c>
      <c r="C34" s="297">
        <v>6.5840585274664702</v>
      </c>
      <c r="D34" s="297">
        <v>6.5723363029682238</v>
      </c>
      <c r="E34" s="297">
        <v>6.4837919020680337</v>
      </c>
      <c r="F34" s="297">
        <v>6.1962890724322763</v>
      </c>
      <c r="G34" s="297">
        <v>6.6359859605922704</v>
      </c>
      <c r="H34" s="297">
        <v>6.7279502414275898</v>
      </c>
      <c r="I34" s="297">
        <v>6.6032380885373083</v>
      </c>
      <c r="J34" s="297">
        <v>6.8151976887106871</v>
      </c>
      <c r="K34" s="297">
        <v>8.022735420986292</v>
      </c>
      <c r="L34" s="297">
        <v>7.7388089776211961</v>
      </c>
      <c r="M34" s="297">
        <v>8.0546429550419294</v>
      </c>
      <c r="N34" s="297">
        <v>7.7316796796306004</v>
      </c>
      <c r="O34" s="297">
        <v>7.0442414805331151</v>
      </c>
      <c r="P34" s="297">
        <v>8.5962076411952211</v>
      </c>
      <c r="Q34" s="297">
        <v>9.2256191983843241</v>
      </c>
      <c r="R34" s="297">
        <v>9.7850891748833799</v>
      </c>
      <c r="S34" s="297">
        <v>5.7365347887716771</v>
      </c>
      <c r="T34" s="297">
        <v>7.678848282700339</v>
      </c>
      <c r="U34" s="297">
        <v>6.6446165705315474</v>
      </c>
      <c r="V34" s="297">
        <v>6.3434849242360736</v>
      </c>
      <c r="W34" s="297">
        <v>8.6107974682089718</v>
      </c>
      <c r="DA34" s="122" t="s">
        <v>3011</v>
      </c>
    </row>
    <row r="35" spans="1:105" ht="12" customHeight="1" x14ac:dyDescent="0.25">
      <c r="A35" s="60" t="s">
        <v>2922</v>
      </c>
      <c r="B35" s="331">
        <v>5.8354795633454817</v>
      </c>
      <c r="C35" s="331">
        <v>2.1953183187109619</v>
      </c>
      <c r="D35" s="331">
        <v>2.5618709056828441</v>
      </c>
      <c r="E35" s="331">
        <v>2.5396863008170012</v>
      </c>
      <c r="F35" s="331">
        <v>2.336082718582702</v>
      </c>
      <c r="G35" s="331">
        <v>2.4818944990591261</v>
      </c>
      <c r="H35" s="331">
        <v>2.0946585781670302</v>
      </c>
      <c r="I35" s="331">
        <v>1.6763648052887949</v>
      </c>
      <c r="J35" s="331">
        <v>1.869560879791732</v>
      </c>
      <c r="K35" s="331">
        <v>3.038790773321181</v>
      </c>
      <c r="L35" s="331">
        <v>2.865931651880147</v>
      </c>
      <c r="M35" s="331">
        <v>3.534842233535493</v>
      </c>
      <c r="N35" s="331">
        <v>3.2233203662550718</v>
      </c>
      <c r="O35" s="331">
        <v>2.7622991999329281</v>
      </c>
      <c r="P35" s="331">
        <v>3.6607698390160772</v>
      </c>
      <c r="Q35" s="331">
        <v>3.1990410063279451</v>
      </c>
      <c r="R35" s="331">
        <v>3.0820424722938808</v>
      </c>
      <c r="S35" s="331">
        <v>1.3395361777686201</v>
      </c>
      <c r="T35" s="331">
        <v>1.514535928764875</v>
      </c>
      <c r="U35" s="331">
        <v>0.98939762193237535</v>
      </c>
      <c r="V35" s="331">
        <v>0.63506342669536098</v>
      </c>
      <c r="W35" s="331">
        <v>1.7153568754364421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0.17713457247637601</v>
      </c>
      <c r="E38" s="231">
        <v>0</v>
      </c>
      <c r="F38" s="231">
        <v>0</v>
      </c>
      <c r="G38" s="231">
        <v>0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0.18033971256026249</v>
      </c>
      <c r="Q38" s="231">
        <v>0</v>
      </c>
      <c r="R38" s="231">
        <v>1.500309497773784E-2</v>
      </c>
      <c r="S38" s="231">
        <v>0</v>
      </c>
      <c r="T38" s="231">
        <v>8.1915587871109335E-3</v>
      </c>
      <c r="U38" s="231">
        <v>2.4946883749196621E-2</v>
      </c>
      <c r="V38" s="231">
        <v>1.522426701464219E-2</v>
      </c>
      <c r="W38" s="231">
        <v>9.2629876944231443E-3</v>
      </c>
      <c r="DA38" s="73" t="s">
        <v>3015</v>
      </c>
    </row>
    <row r="39" spans="1:105" ht="12" customHeight="1" x14ac:dyDescent="0.25">
      <c r="A39" s="64" t="s">
        <v>160</v>
      </c>
      <c r="B39" s="231">
        <v>0.61087376158976059</v>
      </c>
      <c r="C39" s="231">
        <v>0</v>
      </c>
      <c r="D39" s="231">
        <v>0</v>
      </c>
      <c r="E39" s="231">
        <v>0.193721175687012</v>
      </c>
      <c r="F39" s="231">
        <v>0.19183994638355109</v>
      </c>
      <c r="G39" s="231">
        <v>0.19232805043651879</v>
      </c>
      <c r="H39" s="231">
        <v>0</v>
      </c>
      <c r="I39" s="231">
        <v>0</v>
      </c>
      <c r="J39" s="231">
        <v>0</v>
      </c>
      <c r="K39" s="231">
        <v>0</v>
      </c>
      <c r="L39" s="231">
        <v>0</v>
      </c>
      <c r="M39" s="231">
        <v>0.19756113992886279</v>
      </c>
      <c r="N39" s="231">
        <v>0</v>
      </c>
      <c r="O39" s="231">
        <v>0</v>
      </c>
      <c r="P39" s="231">
        <v>0</v>
      </c>
      <c r="Q39" s="231">
        <v>0</v>
      </c>
      <c r="R39" s="231">
        <v>0</v>
      </c>
      <c r="S39" s="231">
        <v>0</v>
      </c>
      <c r="T39" s="231">
        <v>0</v>
      </c>
      <c r="U39" s="231">
        <v>0</v>
      </c>
      <c r="V39" s="231">
        <v>1.2255038730077911E-2</v>
      </c>
      <c r="W39" s="231">
        <v>2.5180552785185759E-2</v>
      </c>
      <c r="DA39" s="73" t="s">
        <v>3016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5.2246058017557209</v>
      </c>
      <c r="C42" s="231">
        <v>2.1953183187109619</v>
      </c>
      <c r="D42" s="231">
        <v>2.3847363332064679</v>
      </c>
      <c r="E42" s="231">
        <v>2.3459651251299891</v>
      </c>
      <c r="F42" s="231">
        <v>2.144242772199151</v>
      </c>
      <c r="G42" s="231">
        <v>2.2895664486226068</v>
      </c>
      <c r="H42" s="231">
        <v>2.0946585781670302</v>
      </c>
      <c r="I42" s="231">
        <v>1.6763648052887949</v>
      </c>
      <c r="J42" s="231">
        <v>1.869560879791732</v>
      </c>
      <c r="K42" s="231">
        <v>3.038790773321181</v>
      </c>
      <c r="L42" s="231">
        <v>2.865931651880147</v>
      </c>
      <c r="M42" s="231">
        <v>3.3372810936066299</v>
      </c>
      <c r="N42" s="231">
        <v>3.2233203662550718</v>
      </c>
      <c r="O42" s="231">
        <v>2.7622991999329281</v>
      </c>
      <c r="P42" s="231">
        <v>3.480430126455814</v>
      </c>
      <c r="Q42" s="231">
        <v>3.1990410063279451</v>
      </c>
      <c r="R42" s="231">
        <v>3.067039377316144</v>
      </c>
      <c r="S42" s="231">
        <v>1.3395361777686201</v>
      </c>
      <c r="T42" s="231">
        <v>1.5063443699777641</v>
      </c>
      <c r="U42" s="231">
        <v>0.96445073818317872</v>
      </c>
      <c r="V42" s="231">
        <v>0.60758412095064085</v>
      </c>
      <c r="W42" s="231">
        <v>1.680913334956833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</v>
      </c>
      <c r="D52" s="234">
        <f t="shared" si="1"/>
        <v>1</v>
      </c>
      <c r="E52" s="234">
        <f t="shared" si="1"/>
        <v>0.99999999999999956</v>
      </c>
      <c r="F52" s="234">
        <f t="shared" si="1"/>
        <v>1</v>
      </c>
      <c r="G52" s="234">
        <f t="shared" si="1"/>
        <v>0.99999999999999989</v>
      </c>
      <c r="H52" s="234">
        <f t="shared" si="1"/>
        <v>1.0000000000000004</v>
      </c>
      <c r="I52" s="234">
        <f t="shared" si="1"/>
        <v>1</v>
      </c>
      <c r="J52" s="234">
        <f t="shared" si="1"/>
        <v>0.99999999999999989</v>
      </c>
      <c r="K52" s="234">
        <f t="shared" si="1"/>
        <v>1</v>
      </c>
      <c r="L52" s="234">
        <f t="shared" si="1"/>
        <v>1</v>
      </c>
      <c r="M52" s="234">
        <f t="shared" si="1"/>
        <v>1.0000000000000002</v>
      </c>
      <c r="N52" s="234">
        <f t="shared" si="1"/>
        <v>1</v>
      </c>
      <c r="O52" s="234">
        <f t="shared" si="1"/>
        <v>0.99999999999999989</v>
      </c>
      <c r="P52" s="234">
        <f t="shared" si="1"/>
        <v>0.99999999999999989</v>
      </c>
      <c r="Q52" s="234">
        <f t="shared" si="1"/>
        <v>1.0000000000000002</v>
      </c>
      <c r="R52" s="234">
        <f t="shared" si="1"/>
        <v>0.99999999999999989</v>
      </c>
      <c r="S52" s="234">
        <f t="shared" si="1"/>
        <v>1.0000000000000002</v>
      </c>
      <c r="T52" s="234">
        <f t="shared" si="1"/>
        <v>1.0000000000000002</v>
      </c>
      <c r="U52" s="234">
        <f t="shared" si="1"/>
        <v>1.0000000000000002</v>
      </c>
      <c r="V52" s="234">
        <f t="shared" si="1"/>
        <v>1</v>
      </c>
      <c r="W52" s="234">
        <f t="shared" si="1"/>
        <v>0.99999999999999978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2.5338268628787117E-2</v>
      </c>
      <c r="C57" s="302">
        <f t="shared" si="6"/>
        <v>1.8531578572405234E-2</v>
      </c>
      <c r="D57" s="302">
        <f t="shared" si="6"/>
        <v>1.8726986743264618E-2</v>
      </c>
      <c r="E57" s="302">
        <f t="shared" si="6"/>
        <v>2.2963447952651969E-2</v>
      </c>
      <c r="F57" s="302">
        <f t="shared" si="6"/>
        <v>2.4887120281095954E-2</v>
      </c>
      <c r="G57" s="302">
        <f t="shared" si="6"/>
        <v>2.18866244486337E-2</v>
      </c>
      <c r="H57" s="302">
        <f t="shared" si="6"/>
        <v>1.8813128172189063E-2</v>
      </c>
      <c r="I57" s="302">
        <f t="shared" si="6"/>
        <v>1.7447446432178226E-2</v>
      </c>
      <c r="J57" s="302">
        <f t="shared" si="6"/>
        <v>1.7077668550121227E-2</v>
      </c>
      <c r="K57" s="302">
        <f t="shared" si="6"/>
        <v>2.0377521628429714E-2</v>
      </c>
      <c r="L57" s="302">
        <f t="shared" si="6"/>
        <v>2.3919778332328188E-2</v>
      </c>
      <c r="M57" s="302">
        <f t="shared" si="6"/>
        <v>2.7538886219044677E-2</v>
      </c>
      <c r="N57" s="302">
        <f t="shared" si="6"/>
        <v>2.3331495140428923E-2</v>
      </c>
      <c r="O57" s="302">
        <f t="shared" si="6"/>
        <v>3.0614906619175576E-2</v>
      </c>
      <c r="P57" s="302">
        <f t="shared" si="6"/>
        <v>3.2028131914236271E-2</v>
      </c>
      <c r="Q57" s="302">
        <f t="shared" si="6"/>
        <v>3.2487281471115313E-2</v>
      </c>
      <c r="R57" s="302">
        <f t="shared" si="6"/>
        <v>4.0608914834459851E-2</v>
      </c>
      <c r="S57" s="302">
        <f t="shared" si="6"/>
        <v>3.2730860186924234E-2</v>
      </c>
      <c r="T57" s="302">
        <f t="shared" si="6"/>
        <v>4.9830761461877274E-2</v>
      </c>
      <c r="U57" s="302">
        <f t="shared" si="6"/>
        <v>4.140512679795829E-2</v>
      </c>
      <c r="V57" s="302">
        <f t="shared" si="6"/>
        <v>2.8935847333596526E-2</v>
      </c>
      <c r="W57" s="302">
        <f t="shared" si="6"/>
        <v>1.7881022153522979E-2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0.78698547973803556</v>
      </c>
      <c r="C58" s="303">
        <f t="shared" si="7"/>
        <v>0.74129654364375774</v>
      </c>
      <c r="D58" s="303">
        <f t="shared" si="7"/>
        <v>0.7523418411592534</v>
      </c>
      <c r="E58" s="303">
        <f t="shared" si="7"/>
        <v>0.74873078574577057</v>
      </c>
      <c r="F58" s="303">
        <f t="shared" si="7"/>
        <v>0.74145984962359213</v>
      </c>
      <c r="G58" s="303">
        <f t="shared" si="7"/>
        <v>0.74334636785585295</v>
      </c>
      <c r="H58" s="303">
        <f t="shared" si="7"/>
        <v>0.73155726385346587</v>
      </c>
      <c r="I58" s="303">
        <f t="shared" si="7"/>
        <v>0.70175631242817116</v>
      </c>
      <c r="J58" s="303">
        <f t="shared" si="7"/>
        <v>0.7141558415389504</v>
      </c>
      <c r="K58" s="303">
        <f t="shared" si="7"/>
        <v>0.75652227681349005</v>
      </c>
      <c r="L58" s="303">
        <f t="shared" si="7"/>
        <v>0.75095979743786589</v>
      </c>
      <c r="M58" s="303">
        <f t="shared" si="7"/>
        <v>0.76179054815215563</v>
      </c>
      <c r="N58" s="303">
        <f t="shared" si="7"/>
        <v>0.76580893003532202</v>
      </c>
      <c r="O58" s="303">
        <f t="shared" si="7"/>
        <v>0.75285415541499412</v>
      </c>
      <c r="P58" s="303">
        <f t="shared" si="7"/>
        <v>0.75557248776958297</v>
      </c>
      <c r="Q58" s="303">
        <f t="shared" si="7"/>
        <v>0.73594660444952464</v>
      </c>
      <c r="R58" s="303">
        <f t="shared" si="7"/>
        <v>0.71623914018824597</v>
      </c>
      <c r="S58" s="303">
        <f t="shared" si="7"/>
        <v>0.67737899719237482</v>
      </c>
      <c r="T58" s="303">
        <f t="shared" si="7"/>
        <v>0.63598961547304189</v>
      </c>
      <c r="U58" s="303">
        <f t="shared" si="7"/>
        <v>0.58480557201106853</v>
      </c>
      <c r="V58" s="303">
        <f t="shared" si="7"/>
        <v>0.50396473625254889</v>
      </c>
      <c r="W58" s="303">
        <f t="shared" si="7"/>
        <v>0.65648433185575839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0.18767625163317747</v>
      </c>
      <c r="C60" s="303">
        <f t="shared" si="9"/>
        <v>0.24017187778383706</v>
      </c>
      <c r="D60" s="303">
        <f t="shared" si="9"/>
        <v>0.22893117209748209</v>
      </c>
      <c r="E60" s="303">
        <f t="shared" si="9"/>
        <v>0.22830576630157712</v>
      </c>
      <c r="F60" s="303">
        <f t="shared" si="9"/>
        <v>0.23365303009531199</v>
      </c>
      <c r="G60" s="303">
        <f t="shared" si="9"/>
        <v>0.23476700769551326</v>
      </c>
      <c r="H60" s="303">
        <f t="shared" si="9"/>
        <v>0.24962960797434547</v>
      </c>
      <c r="I60" s="303">
        <f t="shared" si="9"/>
        <v>0.28079624113965057</v>
      </c>
      <c r="J60" s="303">
        <f t="shared" si="9"/>
        <v>0.26876648991092827</v>
      </c>
      <c r="K60" s="303">
        <f t="shared" si="9"/>
        <v>0.22310020155808019</v>
      </c>
      <c r="L60" s="303">
        <f t="shared" si="9"/>
        <v>0.22512042422980599</v>
      </c>
      <c r="M60" s="303">
        <f t="shared" si="9"/>
        <v>0.21067056562879993</v>
      </c>
      <c r="N60" s="303">
        <f t="shared" si="9"/>
        <v>0.21085957482424911</v>
      </c>
      <c r="O60" s="303">
        <f t="shared" si="9"/>
        <v>0.2165309379658302</v>
      </c>
      <c r="P60" s="303">
        <f t="shared" si="9"/>
        <v>0.21239938031618072</v>
      </c>
      <c r="Q60" s="303">
        <f t="shared" si="9"/>
        <v>0.23156611407936037</v>
      </c>
      <c r="R60" s="303">
        <f t="shared" si="9"/>
        <v>0.243151944977294</v>
      </c>
      <c r="S60" s="303">
        <f t="shared" si="9"/>
        <v>0.28989014262070112</v>
      </c>
      <c r="T60" s="303">
        <f t="shared" si="9"/>
        <v>0.31417962306508102</v>
      </c>
      <c r="U60" s="303">
        <f t="shared" si="9"/>
        <v>0.37378930119097353</v>
      </c>
      <c r="V60" s="303">
        <f t="shared" si="9"/>
        <v>0.46709941641385461</v>
      </c>
      <c r="W60" s="303">
        <f t="shared" si="9"/>
        <v>0.32563464599071851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0.1239188355169209</v>
      </c>
      <c r="C61" s="304">
        <f t="shared" si="10"/>
        <v>0.18011593848700239</v>
      </c>
      <c r="D61" s="304">
        <f t="shared" si="10"/>
        <v>0.16798040100520212</v>
      </c>
      <c r="E61" s="304">
        <f t="shared" si="10"/>
        <v>0.16764754388845821</v>
      </c>
      <c r="F61" s="304">
        <f t="shared" si="10"/>
        <v>0.17358386060862163</v>
      </c>
      <c r="G61" s="304">
        <f t="shared" si="10"/>
        <v>0.17454500244368881</v>
      </c>
      <c r="H61" s="304">
        <f t="shared" si="10"/>
        <v>0.19036269379963752</v>
      </c>
      <c r="I61" s="304">
        <f t="shared" si="10"/>
        <v>0.2239436429969428</v>
      </c>
      <c r="J61" s="304">
        <f t="shared" si="10"/>
        <v>0.21090934726579236</v>
      </c>
      <c r="K61" s="304">
        <f t="shared" si="10"/>
        <v>0.16181075360019517</v>
      </c>
      <c r="L61" s="304">
        <f t="shared" si="10"/>
        <v>0.16428161903639457</v>
      </c>
      <c r="M61" s="304">
        <f t="shared" si="10"/>
        <v>0.14895431009110482</v>
      </c>
      <c r="N61" s="304">
        <f t="shared" si="10"/>
        <v>0.14881777116344971</v>
      </c>
      <c r="O61" s="304">
        <f t="shared" si="10"/>
        <v>0.15553866187247145</v>
      </c>
      <c r="P61" s="304">
        <f t="shared" si="10"/>
        <v>0.15118687926119814</v>
      </c>
      <c r="Q61" s="304">
        <f t="shared" si="10"/>
        <v>0.17194359866160019</v>
      </c>
      <c r="R61" s="304">
        <f t="shared" si="10"/>
        <v>0.18512602445467838</v>
      </c>
      <c r="S61" s="304">
        <f t="shared" si="10"/>
        <v>0.23501246608874932</v>
      </c>
      <c r="T61" s="304">
        <f t="shared" si="10"/>
        <v>0.26265509611595572</v>
      </c>
      <c r="U61" s="304">
        <f t="shared" si="10"/>
        <v>0.32641143570071512</v>
      </c>
      <c r="V61" s="304">
        <f t="shared" si="10"/>
        <v>0.42627084940157778</v>
      </c>
      <c r="W61" s="304">
        <f t="shared" si="10"/>
        <v>0.27244974512842718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6.3757416116256557E-2</v>
      </c>
      <c r="C62" s="304">
        <f t="shared" si="11"/>
        <v>6.0055939296834691E-2</v>
      </c>
      <c r="D62" s="304">
        <f t="shared" si="11"/>
        <v>6.0950771092279969E-2</v>
      </c>
      <c r="E62" s="304">
        <f t="shared" si="11"/>
        <v>6.0658222413118926E-2</v>
      </c>
      <c r="F62" s="304">
        <f t="shared" si="11"/>
        <v>6.006916948669036E-2</v>
      </c>
      <c r="G62" s="304">
        <f t="shared" si="11"/>
        <v>6.0222005251824431E-2</v>
      </c>
      <c r="H62" s="304">
        <f t="shared" si="11"/>
        <v>5.9266914174707933E-2</v>
      </c>
      <c r="I62" s="304">
        <f t="shared" si="11"/>
        <v>5.6852598142707773E-2</v>
      </c>
      <c r="J62" s="304">
        <f t="shared" si="11"/>
        <v>5.7857142645135896E-2</v>
      </c>
      <c r="K62" s="304">
        <f t="shared" si="11"/>
        <v>6.1289447957885025E-2</v>
      </c>
      <c r="L62" s="304">
        <f t="shared" si="11"/>
        <v>6.0838805193411415E-2</v>
      </c>
      <c r="M62" s="304">
        <f t="shared" si="11"/>
        <v>6.1716255537695115E-2</v>
      </c>
      <c r="N62" s="304">
        <f t="shared" si="11"/>
        <v>6.2041803660799408E-2</v>
      </c>
      <c r="O62" s="304">
        <f t="shared" si="11"/>
        <v>6.099227609335877E-2</v>
      </c>
      <c r="P62" s="304">
        <f t="shared" si="11"/>
        <v>6.121250105498259E-2</v>
      </c>
      <c r="Q62" s="304">
        <f t="shared" si="11"/>
        <v>5.9622515417760188E-2</v>
      </c>
      <c r="R62" s="304">
        <f t="shared" si="11"/>
        <v>5.8025920522615661E-2</v>
      </c>
      <c r="S62" s="304">
        <f t="shared" si="11"/>
        <v>5.487767653195183E-2</v>
      </c>
      <c r="T62" s="304">
        <f t="shared" si="11"/>
        <v>5.1524526949125321E-2</v>
      </c>
      <c r="U62" s="304">
        <f t="shared" si="11"/>
        <v>4.7377865490258415E-2</v>
      </c>
      <c r="V62" s="304">
        <f t="shared" si="11"/>
        <v>4.082856701227687E-2</v>
      </c>
      <c r="W62" s="304">
        <f t="shared" si="11"/>
        <v>5.3184900862291377E-2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1.0772582405781339</v>
      </c>
      <c r="C69" s="324">
        <f>IF(C$5=0,0,C$5/WWP_fec!C$5)</f>
        <v>0.62158617021093643</v>
      </c>
      <c r="D69" s="324">
        <f>IF(D$5=0,0,D$5/WWP_fec!D$5)</f>
        <v>0.68908871677113837</v>
      </c>
      <c r="E69" s="324">
        <f>IF(E$5=0,0,E$5/WWP_fec!E$5)</f>
        <v>0.72541488074832638</v>
      </c>
      <c r="F69" s="324">
        <f>IF(F$5=0,0,F$5/WWP_fec!F$5)</f>
        <v>0.71152034242020745</v>
      </c>
      <c r="G69" s="324">
        <f>IF(G$5=0,0,G$5/WWP_fec!G$5)</f>
        <v>0.68417342587328323</v>
      </c>
      <c r="H69" s="324">
        <f>IF(H$5=0,0,H$5/WWP_fec!H$5)</f>
        <v>0.58552325745809608</v>
      </c>
      <c r="I69" s="324">
        <f>IF(I$5=0,0,I$5/WWP_fec!I$5)</f>
        <v>0.47749902293980639</v>
      </c>
      <c r="J69" s="324">
        <f>IF(J$5=0,0,J$5/WWP_fec!J$5)</f>
        <v>0.50883864851279981</v>
      </c>
      <c r="K69" s="324">
        <f>IF(K$5=0,0,K$5/WWP_fec!K$5)</f>
        <v>0.719984285708273</v>
      </c>
      <c r="L69" s="324">
        <f>IF(L$5=0,0,L$5/WWP_fec!L$5)</f>
        <v>0.73661146208370287</v>
      </c>
      <c r="M69" s="324">
        <f>IF(M$5=0,0,M$5/WWP_fec!M$5)</f>
        <v>0.87108893820543354</v>
      </c>
      <c r="N69" s="324">
        <f>IF(N$5=0,0,N$5/WWP_fec!N$5)</f>
        <v>0.82223048102128826</v>
      </c>
      <c r="O69" s="324">
        <f>IF(O$5=0,0,O$5/WWP_fec!O$5)</f>
        <v>0.83979579701302709</v>
      </c>
      <c r="P69" s="324">
        <f>IF(P$5=0,0,P$5/WWP_fec!P$5)</f>
        <v>0.89309984375298246</v>
      </c>
      <c r="Q69" s="324">
        <f>IF(Q$5=0,0,Q$5/WWP_fec!Q$5)</f>
        <v>0.75484463951525038</v>
      </c>
      <c r="R69" s="324">
        <f>IF(R$5=0,0,R$5/WWP_fec!R$5)</f>
        <v>0.73295173181273487</v>
      </c>
      <c r="S69" s="324">
        <f>IF(S$5=0,0,S$5/WWP_fec!S$5)</f>
        <v>0.51863926102854574</v>
      </c>
      <c r="T69" s="324">
        <f>IF(T$5=0,0,T$5/WWP_fec!T$5)</f>
        <v>0.49496236072173394</v>
      </c>
      <c r="U69" s="324">
        <f>IF(U$5=0,0,U$5/WWP_fec!U$5)</f>
        <v>0.36553678026558872</v>
      </c>
      <c r="V69" s="324">
        <f>IF(V$5=0,0,V$5/WWP_fec!V$5)</f>
        <v>0.24648296845558065</v>
      </c>
      <c r="W69" s="324">
        <f>IF(W$5=0,0,W$5/WWP_fec!W$5)</f>
        <v>0.38500078504053209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1.3002497101262429</v>
      </c>
      <c r="C74" s="338">
        <f>IF(C$10=0,0,C$10/WWP_fec!C$10)</f>
        <v>0.46951697314968482</v>
      </c>
      <c r="D74" s="338">
        <f>IF(D$10=0,0,D$10/WWP_fec!D$10)</f>
        <v>0.53969704663118001</v>
      </c>
      <c r="E74" s="338">
        <f>IF(E$10=0,0,E$10/WWP_fec!E$10)</f>
        <v>0.73951625302479906</v>
      </c>
      <c r="F74" s="338">
        <f>IF(F$10=0,0,F$10/WWP_fec!F$10)</f>
        <v>0.80385264429185033</v>
      </c>
      <c r="G74" s="338">
        <f>IF(G$10=0,0,G$10/WWP_fec!G$10)</f>
        <v>0.65020765119961521</v>
      </c>
      <c r="H74" s="338">
        <f>IF(H$10=0,0,H$10/WWP_fec!H$10)</f>
        <v>0.44805333073436671</v>
      </c>
      <c r="I74" s="338">
        <f>IF(I$10=0,0,I$10/WWP_fec!I$10)</f>
        <v>0.32383647193977066</v>
      </c>
      <c r="J74" s="338">
        <f>IF(J$10=0,0,J$10/WWP_fec!J$10)</f>
        <v>0.3372498543104932</v>
      </c>
      <c r="K74" s="338">
        <f>IF(K$10=0,0,K$10/WWP_fec!K$10)</f>
        <v>0.62839087546941064</v>
      </c>
      <c r="L74" s="338">
        <f>IF(L$10=0,0,L$10/WWP_fec!L$10)</f>
        <v>0.79520138543724705</v>
      </c>
      <c r="M74" s="338">
        <f>IF(M$10=0,0,M$10/WWP_fec!M$10)</f>
        <v>1.1440165788780514</v>
      </c>
      <c r="N74" s="338">
        <f>IF(N$10=0,0,N$10/WWP_fec!N$10)</f>
        <v>0.87105983247699859</v>
      </c>
      <c r="O74" s="338">
        <f>IF(O$10=0,0,O$10/WWP_fec!O$10)</f>
        <v>1.2544573929302685</v>
      </c>
      <c r="P74" s="338">
        <f>IF(P$10=0,0,P$10/WWP_fec!P$10)</f>
        <v>1.4179211390124722</v>
      </c>
      <c r="Q74" s="338">
        <f>IF(Q$10=0,0,Q$10/WWP_fec!Q$10)</f>
        <v>1.2060434772697222</v>
      </c>
      <c r="R74" s="338">
        <f>IF(R$10=0,0,R$10/WWP_fec!R$10)</f>
        <v>1.5290556819802517</v>
      </c>
      <c r="S74" s="338">
        <f>IF(S$10=0,0,S$10/WWP_fec!S$10)</f>
        <v>0.82075502132670985</v>
      </c>
      <c r="T74" s="338">
        <f>IF(T$10=0,0,T$10/WWP_fec!T$10)</f>
        <v>1.3446686678604252</v>
      </c>
      <c r="U74" s="338">
        <f>IF(U$10=0,0,U$10/WWP_fec!U$10)</f>
        <v>0.79582878113475308</v>
      </c>
      <c r="V74" s="338">
        <f>IF(V$10=0,0,V$10/WWP_fec!V$10)</f>
        <v>0.33653514621948505</v>
      </c>
      <c r="W74" s="338">
        <f>IF(W$10=0,0,W$10/WWP_fec!W$10)</f>
        <v>0.26653441561366314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1.4256757968922902</v>
      </c>
      <c r="C75" s="351">
        <f>IF(C$16=0,0,C$16/WWP_fec!C$16)</f>
        <v>0.86910464121370412</v>
      </c>
      <c r="D75" s="351">
        <f>IF(D$16=0,0,D$16/WWP_fec!D$16)</f>
        <v>0.96076581033268105</v>
      </c>
      <c r="E75" s="351">
        <f>IF(E$16=0,0,E$16/WWP_fec!E$16)</f>
        <v>0.96724590681235789</v>
      </c>
      <c r="F75" s="351">
        <f>IF(F$16=0,0,F$16/WWP_fec!F$16)</f>
        <v>0.92195687005861782</v>
      </c>
      <c r="G75" s="351">
        <f>IF(G$16=0,0,G$16/WWP_fec!G$16)</f>
        <v>0.91872227036431997</v>
      </c>
      <c r="H75" s="351">
        <f>IF(H$16=0,0,H$16/WWP_fec!H$16)</f>
        <v>0.80580832632349375</v>
      </c>
      <c r="I75" s="351">
        <f>IF(I$16=0,0,I$16/WWP_fec!I$16)</f>
        <v>0.64245462516188456</v>
      </c>
      <c r="J75" s="351">
        <f>IF(J$16=0,0,J$16/WWP_fec!J$16)</f>
        <v>0.70065878226315026</v>
      </c>
      <c r="K75" s="351">
        <f>IF(K$16=0,0,K$16/WWP_fec!K$16)</f>
        <v>0.99875291779776709</v>
      </c>
      <c r="L75" s="351">
        <f>IF(L$16=0,0,L$16/WWP_fec!L$16)</f>
        <v>0.97350544510260961</v>
      </c>
      <c r="M75" s="351">
        <f>IF(M$16=0,0,M$16/WWP_fec!M$16)</f>
        <v>1.1142168281196845</v>
      </c>
      <c r="N75" s="351">
        <f>IF(N$16=0,0,N$16/WWP_fec!N$16)</f>
        <v>1.1076949495646078</v>
      </c>
      <c r="O75" s="351">
        <f>IF(O$16=0,0,O$16/WWP_fec!O$16)</f>
        <v>1.0343004150687121</v>
      </c>
      <c r="P75" s="351">
        <f>IF(P$16=0,0,P$16/WWP_fec!P$16)</f>
        <v>1.0764112878826979</v>
      </c>
      <c r="Q75" s="351">
        <f>IF(Q$16=0,0,Q$16/WWP_fec!Q$16)</f>
        <v>0.90350663176850687</v>
      </c>
      <c r="R75" s="351">
        <f>IF(R$16=0,0,R$16/WWP_fec!R$16)</f>
        <v>0.80656541567126916</v>
      </c>
      <c r="S75" s="351">
        <f>IF(S$16=0,0,S$16/WWP_fec!S$16)</f>
        <v>0.58150572983491133</v>
      </c>
      <c r="T75" s="351">
        <f>IF(T$16=0,0,T$16/WWP_fec!T$16)</f>
        <v>0.47387684432455202</v>
      </c>
      <c r="U75" s="351">
        <f>IF(U$16=0,0,U$16/WWP_fec!U$16)</f>
        <v>0.33560005747566235</v>
      </c>
      <c r="V75" s="351">
        <f>IF(V$16=0,0,V$16/WWP_fec!V$16)</f>
        <v>0.20554092944640745</v>
      </c>
      <c r="W75" s="351">
        <f>IF(W$16=0,0,W$16/WWP_fec!W$16)</f>
        <v>0.47892682425738675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1.8553401059031565</v>
      </c>
      <c r="C77" s="351">
        <f>IF(C$28=0,0,C$28/WWP_fec!C$28)</f>
        <v>1.5320217002572016</v>
      </c>
      <c r="D77" s="351">
        <f>IF(D$28=0,0,D$28/WWP_fec!D$28)</f>
        <v>1.5896459871646211</v>
      </c>
      <c r="E77" s="351">
        <f>IF(E$28=0,0,E$28/WWP_fec!E$28)</f>
        <v>1.6163617265524317</v>
      </c>
      <c r="F77" s="351">
        <f>IF(F$28=0,0,F$28/WWP_fec!F$28)</f>
        <v>1.6013377678707654</v>
      </c>
      <c r="G77" s="351">
        <f>IF(G$28=0,0,G$28/WWP_fec!G$28)</f>
        <v>1.5893800946767889</v>
      </c>
      <c r="H77" s="351">
        <f>IF(H$28=0,0,H$28/WWP_fec!H$28)</f>
        <v>1.5018803830681919</v>
      </c>
      <c r="I77" s="351">
        <f>IF(I$28=0,0,I$28/WWP_fec!I$28)</f>
        <v>1.4142592225597703</v>
      </c>
      <c r="J77" s="351">
        <f>IF(J$28=0,0,J$28/WWP_fec!J$28)</f>
        <v>1.4427628097742424</v>
      </c>
      <c r="K77" s="351">
        <f>IF(K$28=0,0,K$28/WWP_fec!K$28)</f>
        <v>1.6018143910768174</v>
      </c>
      <c r="L77" s="351">
        <f>IF(L$28=0,0,L$28/WWP_fec!L$28)</f>
        <v>1.6012333565753927</v>
      </c>
      <c r="M77" s="351">
        <f>IF(M$28=0,0,M$28/WWP_fec!M$28)</f>
        <v>1.6969151731666605</v>
      </c>
      <c r="N77" s="351">
        <f>IF(N$28=0,0,N$28/WWP_fec!N$28)</f>
        <v>1.6647934552660886</v>
      </c>
      <c r="O77" s="351">
        <f>IF(O$28=0,0,O$28/WWP_fec!O$28)</f>
        <v>1.65013378232356</v>
      </c>
      <c r="P77" s="351">
        <f>IF(P$28=0,0,P$28/WWP_fec!P$28)</f>
        <v>1.6835351677799544</v>
      </c>
      <c r="Q77" s="351">
        <f>IF(Q$28=0,0,Q$28/WWP_fec!Q$28)</f>
        <v>1.5880456010275437</v>
      </c>
      <c r="R77" s="351">
        <f>IF(R$28=0,0,R$28/WWP_fec!R$28)</f>
        <v>1.5539533876176883</v>
      </c>
      <c r="S77" s="351">
        <f>IF(S$28=0,0,S$28/WWP_fec!S$28)</f>
        <v>1.4167983245991276</v>
      </c>
      <c r="T77" s="351">
        <f>IF(T$28=0,0,T$28/WWP_fec!T$28)</f>
        <v>1.3744487468614939</v>
      </c>
      <c r="U77" s="351">
        <f>IF(U$28=0,0,U$28/WWP_fec!U$28)</f>
        <v>1.2779810589742135</v>
      </c>
      <c r="V77" s="351">
        <f>IF(V$28=0,0,V$28/WWP_fec!V$28)</f>
        <v>1.1655878866019656</v>
      </c>
      <c r="W77" s="351">
        <f>IF(W$28=0,0,W$28/WWP_fec!W$28)</f>
        <v>1.3317250328956527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NL: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48216.321670171528</v>
      </c>
      <c r="C3" s="205">
        <v>52078.442879499213</v>
      </c>
      <c r="D3" s="205">
        <v>50624.426726875048</v>
      </c>
      <c r="E3" s="205">
        <v>50296.423350101883</v>
      </c>
      <c r="F3" s="205">
        <v>50813.541155946783</v>
      </c>
      <c r="G3" s="205">
        <v>52895.614604553288</v>
      </c>
      <c r="H3" s="205">
        <v>57585.551745976292</v>
      </c>
      <c r="I3" s="205">
        <v>58734.280005556087</v>
      </c>
      <c r="J3" s="205">
        <v>66672.245700656931</v>
      </c>
      <c r="K3" s="205">
        <v>60072.351205679668</v>
      </c>
      <c r="L3" s="205">
        <v>57325.308431317797</v>
      </c>
      <c r="M3" s="205">
        <v>58258.993102878623</v>
      </c>
      <c r="N3" s="205">
        <v>57394.133496009352</v>
      </c>
      <c r="O3" s="205">
        <v>56071.197672539187</v>
      </c>
      <c r="P3" s="205">
        <v>50945.700444085582</v>
      </c>
      <c r="Q3" s="205">
        <v>46807</v>
      </c>
      <c r="R3" s="205">
        <v>44035.260916823718</v>
      </c>
      <c r="S3" s="205">
        <v>44947.306214911849</v>
      </c>
      <c r="T3" s="205">
        <v>46190.127829970726</v>
      </c>
      <c r="U3" s="205">
        <v>46917.043514157587</v>
      </c>
      <c r="V3" s="205">
        <v>45589.898748379142</v>
      </c>
      <c r="W3" s="205">
        <v>49865.735044500529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83516.624301054893</v>
      </c>
      <c r="C5" s="205">
        <v>84383.388465597076</v>
      </c>
      <c r="D5" s="205">
        <v>75105.293950804349</v>
      </c>
      <c r="E5" s="205">
        <v>72038.02892156376</v>
      </c>
      <c r="F5" s="205">
        <v>74683.878977716624</v>
      </c>
      <c r="G5" s="205">
        <v>73583.78008115472</v>
      </c>
      <c r="H5" s="205">
        <v>78380.107281826145</v>
      </c>
      <c r="I5" s="205">
        <v>82856.017838473053</v>
      </c>
      <c r="J5" s="205">
        <v>86127.745312707848</v>
      </c>
      <c r="K5" s="205">
        <v>81168.349484511564</v>
      </c>
      <c r="L5" s="205">
        <v>74603.017376243355</v>
      </c>
      <c r="M5" s="205">
        <v>68436.29893110675</v>
      </c>
      <c r="N5" s="205">
        <v>58720.251580596632</v>
      </c>
      <c r="O5" s="205">
        <v>57287.413272224003</v>
      </c>
      <c r="P5" s="205">
        <v>56210.314536117738</v>
      </c>
      <c r="Q5" s="205">
        <v>57809.018038438538</v>
      </c>
      <c r="R5" s="205">
        <v>60860.097363756948</v>
      </c>
      <c r="S5" s="205">
        <v>60049.850771615223</v>
      </c>
      <c r="T5" s="205">
        <v>60290.328809431063</v>
      </c>
      <c r="U5" s="205">
        <v>56080.256761846089</v>
      </c>
      <c r="V5" s="205">
        <v>57308.459798208962</v>
      </c>
      <c r="W5" s="205">
        <v>52501.565685589223</v>
      </c>
      <c r="DA5" s="112" t="s">
        <v>3027</v>
      </c>
    </row>
    <row r="6" spans="1:105" ht="12" customHeight="1" x14ac:dyDescent="0.25">
      <c r="A6" s="154" t="s">
        <v>2114</v>
      </c>
      <c r="B6" s="340">
        <v>104395.78037631859</v>
      </c>
      <c r="C6" s="340">
        <v>99175.991357502688</v>
      </c>
      <c r="D6" s="340">
        <v>94135.053249049481</v>
      </c>
      <c r="E6" s="340">
        <v>97104.482113848542</v>
      </c>
      <c r="F6" s="340">
        <v>93065.612856204418</v>
      </c>
      <c r="G6" s="340">
        <v>87989.156442067586</v>
      </c>
      <c r="H6" s="340">
        <v>88454.672561788451</v>
      </c>
      <c r="I6" s="340">
        <v>93030.094550520764</v>
      </c>
      <c r="J6" s="340">
        <v>94857.90010566519</v>
      </c>
      <c r="K6" s="340">
        <v>89960.294601891073</v>
      </c>
      <c r="L6" s="340">
        <v>84740.505583075152</v>
      </c>
      <c r="M6" s="340">
        <v>86743.383902748785</v>
      </c>
      <c r="N6" s="340">
        <v>81845.778398974653</v>
      </c>
      <c r="O6" s="340">
        <v>76983.69120088419</v>
      </c>
      <c r="P6" s="340">
        <v>72837.007644244615</v>
      </c>
      <c r="Q6" s="340">
        <v>73373.560375332789</v>
      </c>
      <c r="R6" s="340">
        <v>69048.025908330485</v>
      </c>
      <c r="S6" s="340">
        <v>69226.876818693214</v>
      </c>
      <c r="T6" s="340">
        <v>69083.544214014139</v>
      </c>
      <c r="U6" s="340">
        <v>63863.755195198202</v>
      </c>
      <c r="V6" s="340">
        <v>68439.177183930515</v>
      </c>
      <c r="W6" s="340">
        <v>68439.177183930515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178.85091036272641</v>
      </c>
      <c r="E7" s="342">
        <v>2969.4288647990588</v>
      </c>
      <c r="F7" s="342">
        <v>1180.9197611717959</v>
      </c>
      <c r="G7" s="342">
        <v>0</v>
      </c>
      <c r="H7" s="342">
        <v>608.84872439997218</v>
      </c>
      <c r="I7" s="342">
        <v>9795.2110075482451</v>
      </c>
      <c r="J7" s="342">
        <v>2149.98907018623</v>
      </c>
      <c r="K7" s="342">
        <v>0</v>
      </c>
      <c r="L7" s="342">
        <v>0</v>
      </c>
      <c r="M7" s="342">
        <v>2325.0618347154418</v>
      </c>
      <c r="N7" s="342">
        <v>0</v>
      </c>
      <c r="O7" s="342">
        <v>357.70182072545271</v>
      </c>
      <c r="P7" s="342">
        <v>1073.1054621763581</v>
      </c>
      <c r="Q7" s="342">
        <v>536.55273108817903</v>
      </c>
      <c r="R7" s="342">
        <v>894.25455181363179</v>
      </c>
      <c r="S7" s="342">
        <v>357.70182072545271</v>
      </c>
      <c r="T7" s="342">
        <v>4897.6055037741226</v>
      </c>
      <c r="U7" s="342">
        <v>0</v>
      </c>
      <c r="V7" s="342">
        <v>9795.2110075482451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5219.7890188159072</v>
      </c>
      <c r="D8" s="344">
        <f t="shared" si="0"/>
        <v>5219.7890188159363</v>
      </c>
      <c r="E8" s="344">
        <f t="shared" si="0"/>
        <v>0</v>
      </c>
      <c r="F8" s="344">
        <f t="shared" si="0"/>
        <v>5219.7890188159217</v>
      </c>
      <c r="G8" s="344">
        <f t="shared" si="0"/>
        <v>5076.4564141368319</v>
      </c>
      <c r="H8" s="344">
        <f t="shared" si="0"/>
        <v>143.33260467910441</v>
      </c>
      <c r="I8" s="344">
        <f t="shared" si="0"/>
        <v>5219.7890188159363</v>
      </c>
      <c r="J8" s="344">
        <f t="shared" si="0"/>
        <v>322.18351504180464</v>
      </c>
      <c r="K8" s="344">
        <f t="shared" si="0"/>
        <v>4897.6055037741171</v>
      </c>
      <c r="L8" s="344">
        <f t="shared" si="0"/>
        <v>5219.7890188159217</v>
      </c>
      <c r="M8" s="344">
        <f t="shared" si="0"/>
        <v>322.18351504180464</v>
      </c>
      <c r="N8" s="344">
        <f t="shared" si="0"/>
        <v>4897.6055037741316</v>
      </c>
      <c r="O8" s="344">
        <f t="shared" si="0"/>
        <v>5219.7890188159217</v>
      </c>
      <c r="P8" s="344">
        <f t="shared" si="0"/>
        <v>5219.7890188159363</v>
      </c>
      <c r="Q8" s="344">
        <f t="shared" si="0"/>
        <v>0</v>
      </c>
      <c r="R8" s="344">
        <f t="shared" si="0"/>
        <v>5219.7890188159363</v>
      </c>
      <c r="S8" s="344">
        <f t="shared" si="0"/>
        <v>178.85091036272934</v>
      </c>
      <c r="T8" s="344">
        <f t="shared" si="0"/>
        <v>5040.9381084531924</v>
      </c>
      <c r="U8" s="344">
        <f t="shared" si="0"/>
        <v>5219.7890188159363</v>
      </c>
      <c r="V8" s="344">
        <f t="shared" si="0"/>
        <v>5219.7890188159363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20879.156075263701</v>
      </c>
      <c r="C9" s="345">
        <f t="shared" si="1"/>
        <v>14792.602891905612</v>
      </c>
      <c r="D9" s="345">
        <f t="shared" si="1"/>
        <v>19029.759298245132</v>
      </c>
      <c r="E9" s="345">
        <f t="shared" si="1"/>
        <v>25066.453192284782</v>
      </c>
      <c r="F9" s="345">
        <f t="shared" si="1"/>
        <v>18381.733878487794</v>
      </c>
      <c r="G9" s="345">
        <f t="shared" si="1"/>
        <v>14405.376360912865</v>
      </c>
      <c r="H9" s="345">
        <f t="shared" si="1"/>
        <v>10074.565279962306</v>
      </c>
      <c r="I9" s="345">
        <f t="shared" si="1"/>
        <v>10174.07671204771</v>
      </c>
      <c r="J9" s="345">
        <f t="shared" si="1"/>
        <v>8730.1547929573426</v>
      </c>
      <c r="K9" s="345">
        <f t="shared" si="1"/>
        <v>8791.9451173795096</v>
      </c>
      <c r="L9" s="345">
        <f t="shared" si="1"/>
        <v>10137.488206831797</v>
      </c>
      <c r="M9" s="345">
        <f t="shared" si="1"/>
        <v>18307.084971642034</v>
      </c>
      <c r="N9" s="345">
        <f t="shared" si="1"/>
        <v>23125.526818378021</v>
      </c>
      <c r="O9" s="345">
        <f t="shared" si="1"/>
        <v>19696.277928660187</v>
      </c>
      <c r="P9" s="345">
        <f t="shared" si="1"/>
        <v>16626.693108126878</v>
      </c>
      <c r="Q9" s="345">
        <f t="shared" si="1"/>
        <v>15564.54233689425</v>
      </c>
      <c r="R9" s="345">
        <f t="shared" si="1"/>
        <v>8187.9285445735368</v>
      </c>
      <c r="S9" s="345">
        <f t="shared" si="1"/>
        <v>9177.0260470779904</v>
      </c>
      <c r="T9" s="345">
        <f t="shared" si="1"/>
        <v>8793.2154045830757</v>
      </c>
      <c r="U9" s="345">
        <f t="shared" si="1"/>
        <v>7783.4984333521134</v>
      </c>
      <c r="V9" s="345">
        <f t="shared" si="1"/>
        <v>11130.717385721553</v>
      </c>
      <c r="W9" s="345">
        <f t="shared" si="1"/>
        <v>15937.611498341292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1433.191143594152</v>
      </c>
      <c r="C12" s="212">
        <v>1454.6895958727421</v>
      </c>
      <c r="D12" s="212">
        <v>1414.1096302665489</v>
      </c>
      <c r="E12" s="212">
        <v>1406.578675838346</v>
      </c>
      <c r="F12" s="212">
        <v>1445.128718830611</v>
      </c>
      <c r="G12" s="212">
        <v>1426.8038693035239</v>
      </c>
      <c r="H12" s="212">
        <v>1479.6679277729991</v>
      </c>
      <c r="I12" s="212">
        <v>1415.993981083403</v>
      </c>
      <c r="J12" s="212">
        <v>1543.0912295786791</v>
      </c>
      <c r="K12" s="212">
        <v>1299.9295786758389</v>
      </c>
      <c r="L12" s="212">
        <v>1371.0784178847759</v>
      </c>
      <c r="M12" s="212">
        <v>1300.1108340498699</v>
      </c>
      <c r="N12" s="212">
        <v>1255.2100601891641</v>
      </c>
      <c r="O12" s="212">
        <v>1247.8201203783331</v>
      </c>
      <c r="P12" s="212">
        <v>1190.770163370594</v>
      </c>
      <c r="Q12" s="212">
        <v>1189.3317282889091</v>
      </c>
      <c r="R12" s="212">
        <v>1258.661392949266</v>
      </c>
      <c r="S12" s="212">
        <v>1241.908598452279</v>
      </c>
      <c r="T12" s="212">
        <v>1244.582459157348</v>
      </c>
      <c r="U12" s="212">
        <v>1147.295012897677</v>
      </c>
      <c r="V12" s="212">
        <v>1121.0084264832351</v>
      </c>
      <c r="W12" s="212">
        <v>1149.550214961306</v>
      </c>
      <c r="DA12" s="109" t="s">
        <v>3031</v>
      </c>
    </row>
    <row r="13" spans="1:105" ht="12" customHeight="1" x14ac:dyDescent="0.25">
      <c r="A13" s="24" t="s">
        <v>30</v>
      </c>
      <c r="B13" s="215">
        <v>5.7322441960447126</v>
      </c>
      <c r="C13" s="215">
        <v>7.1654342218400684</v>
      </c>
      <c r="D13" s="215">
        <v>9.0760963026655208</v>
      </c>
      <c r="E13" s="215">
        <v>10.50920034393809</v>
      </c>
      <c r="F13" s="215">
        <v>7.643078245915734</v>
      </c>
      <c r="G13" s="215">
        <v>10.031470335339639</v>
      </c>
      <c r="H13" s="215">
        <v>9.5538263112639719</v>
      </c>
      <c r="I13" s="215">
        <v>24.362252794496989</v>
      </c>
      <c r="J13" s="215">
        <v>30.09458297506449</v>
      </c>
      <c r="K13" s="215">
        <v>34.871539122957863</v>
      </c>
      <c r="L13" s="215">
        <v>37.259931212381773</v>
      </c>
      <c r="M13" s="215">
        <v>36.304557179707651</v>
      </c>
      <c r="N13" s="215">
        <v>36.710576096302653</v>
      </c>
      <c r="O13" s="215">
        <v>23.33516766981943</v>
      </c>
      <c r="P13" s="215">
        <v>15.21444539982803</v>
      </c>
      <c r="Q13" s="215">
        <v>12.56981943250215</v>
      </c>
      <c r="R13" s="215">
        <v>21.900601891659502</v>
      </c>
      <c r="S13" s="215">
        <v>22.973172828890799</v>
      </c>
      <c r="T13" s="215">
        <v>19.833447979363712</v>
      </c>
      <c r="U13" s="215">
        <v>20.929922613929499</v>
      </c>
      <c r="V13" s="215">
        <v>7.9877901977644017</v>
      </c>
      <c r="W13" s="215">
        <v>6.9502149613069646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756.62785898538243</v>
      </c>
      <c r="C14" s="206">
        <f t="shared" si="2"/>
        <v>737.16895958727434</v>
      </c>
      <c r="D14" s="206">
        <f t="shared" si="2"/>
        <v>700.05958727429061</v>
      </c>
      <c r="E14" s="206">
        <f t="shared" si="2"/>
        <v>681.52983662940653</v>
      </c>
      <c r="F14" s="206">
        <f t="shared" si="2"/>
        <v>690.79475494410997</v>
      </c>
      <c r="G14" s="206">
        <f t="shared" si="2"/>
        <v>694.91246775580396</v>
      </c>
      <c r="H14" s="206">
        <f t="shared" si="2"/>
        <v>716.11006018916601</v>
      </c>
      <c r="I14" s="206">
        <f t="shared" si="2"/>
        <v>668.14737747205504</v>
      </c>
      <c r="J14" s="206">
        <f t="shared" si="2"/>
        <v>677.8182287188306</v>
      </c>
      <c r="K14" s="206">
        <f t="shared" si="2"/>
        <v>646.94754944110048</v>
      </c>
      <c r="L14" s="206">
        <f t="shared" si="2"/>
        <v>571.67274290627688</v>
      </c>
      <c r="M14" s="206">
        <f t="shared" si="2"/>
        <v>603.65898538263104</v>
      </c>
      <c r="N14" s="206">
        <f t="shared" si="2"/>
        <v>527.30472914875327</v>
      </c>
      <c r="O14" s="206">
        <f t="shared" si="2"/>
        <v>534.47979363714524</v>
      </c>
      <c r="P14" s="206">
        <f t="shared" si="2"/>
        <v>539.6865004299226</v>
      </c>
      <c r="Q14" s="206">
        <f t="shared" si="2"/>
        <v>501.637317282889</v>
      </c>
      <c r="R14" s="206">
        <f t="shared" si="2"/>
        <v>547.89656061908863</v>
      </c>
      <c r="S14" s="206">
        <f t="shared" si="2"/>
        <v>505.92622527944951</v>
      </c>
      <c r="T14" s="206">
        <f t="shared" si="2"/>
        <v>498.38005159071355</v>
      </c>
      <c r="U14" s="206">
        <f t="shared" si="2"/>
        <v>465.24032674118661</v>
      </c>
      <c r="V14" s="206">
        <f t="shared" si="2"/>
        <v>492.7628546861564</v>
      </c>
      <c r="W14" s="206">
        <f t="shared" si="2"/>
        <v>461.66165090283738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1.07944969905417</v>
      </c>
      <c r="C16" s="206">
        <v>2.1589853826311258</v>
      </c>
      <c r="D16" s="206">
        <v>1.07944969905417</v>
      </c>
      <c r="E16" s="206">
        <v>1.07944969905417</v>
      </c>
      <c r="F16" s="206">
        <v>1.07944969905417</v>
      </c>
      <c r="G16" s="206">
        <v>1.07944969905417</v>
      </c>
      <c r="H16" s="206">
        <v>1.07944969905417</v>
      </c>
      <c r="I16" s="206">
        <v>1.07944969905417</v>
      </c>
      <c r="J16" s="206">
        <v>1.07944969905417</v>
      </c>
      <c r="K16" s="206">
        <v>0</v>
      </c>
      <c r="L16" s="206">
        <v>1.07944969905417</v>
      </c>
      <c r="M16" s="206">
        <v>1.07944969905417</v>
      </c>
      <c r="N16" s="206">
        <v>1.07944969905417</v>
      </c>
      <c r="O16" s="206">
        <v>0</v>
      </c>
      <c r="P16" s="206">
        <v>1.07944969905417</v>
      </c>
      <c r="Q16" s="206">
        <v>0.93336199484092841</v>
      </c>
      <c r="R16" s="206">
        <v>0.8193465176268272</v>
      </c>
      <c r="S16" s="206">
        <v>0.80103181427343073</v>
      </c>
      <c r="T16" s="206">
        <v>0.96715391229578673</v>
      </c>
      <c r="U16" s="206">
        <v>0.96294067067927769</v>
      </c>
      <c r="V16" s="206">
        <v>0.87549441100601888</v>
      </c>
      <c r="W16" s="206">
        <v>1.3546861564918311</v>
      </c>
      <c r="DA16" s="71" t="s">
        <v>3034</v>
      </c>
    </row>
    <row r="17" spans="1:105" ht="12" customHeight="1" x14ac:dyDescent="0.25">
      <c r="A17" s="18" t="s">
        <v>69</v>
      </c>
      <c r="B17" s="206">
        <v>754.56913155631969</v>
      </c>
      <c r="C17" s="206">
        <v>735.00997420464319</v>
      </c>
      <c r="D17" s="206">
        <v>698.98013757523643</v>
      </c>
      <c r="E17" s="206">
        <v>680.45038693035235</v>
      </c>
      <c r="F17" s="206">
        <v>689.71530524505579</v>
      </c>
      <c r="G17" s="206">
        <v>693.83301805674978</v>
      </c>
      <c r="H17" s="206">
        <v>670.15623387790197</v>
      </c>
      <c r="I17" s="206">
        <v>667.06792777300086</v>
      </c>
      <c r="J17" s="206">
        <v>665.52020636285465</v>
      </c>
      <c r="K17" s="206">
        <v>646.94754944110048</v>
      </c>
      <c r="L17" s="206">
        <v>570.5932932072227</v>
      </c>
      <c r="M17" s="206">
        <v>602.57953568357686</v>
      </c>
      <c r="N17" s="206">
        <v>526.22527944969909</v>
      </c>
      <c r="O17" s="206">
        <v>534.47979363714524</v>
      </c>
      <c r="P17" s="206">
        <v>538.60705073086842</v>
      </c>
      <c r="Q17" s="206">
        <v>500.68538263112629</v>
      </c>
      <c r="R17" s="206">
        <v>547.0596732588134</v>
      </c>
      <c r="S17" s="206">
        <v>505.12416165090269</v>
      </c>
      <c r="T17" s="206">
        <v>497.40670679277719</v>
      </c>
      <c r="U17" s="206">
        <v>463.96027515047291</v>
      </c>
      <c r="V17" s="206">
        <v>491.8873602751504</v>
      </c>
      <c r="W17" s="206">
        <v>460.29578675838337</v>
      </c>
      <c r="DA17" s="71" t="s">
        <v>3035</v>
      </c>
    </row>
    <row r="18" spans="1:105" ht="12" customHeight="1" x14ac:dyDescent="0.25">
      <c r="A18" s="18" t="s">
        <v>70</v>
      </c>
      <c r="B18" s="206">
        <v>0.9792777300085983</v>
      </c>
      <c r="C18" s="206">
        <v>0</v>
      </c>
      <c r="D18" s="206">
        <v>0</v>
      </c>
      <c r="E18" s="206">
        <v>0</v>
      </c>
      <c r="F18" s="206">
        <v>0</v>
      </c>
      <c r="G18" s="206">
        <v>0</v>
      </c>
      <c r="H18" s="206">
        <v>0</v>
      </c>
      <c r="I18" s="206">
        <v>0</v>
      </c>
      <c r="J18" s="206">
        <v>0</v>
      </c>
      <c r="K18" s="206">
        <v>0</v>
      </c>
      <c r="L18" s="206">
        <v>0</v>
      </c>
      <c r="M18" s="206">
        <v>0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DA18" s="71" t="s">
        <v>3036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44.874376612209801</v>
      </c>
      <c r="I19" s="206">
        <v>0</v>
      </c>
      <c r="J19" s="206">
        <v>11.218572656921751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1.8572656921754079E-2</v>
      </c>
      <c r="R19" s="206">
        <v>1.7540842648323299E-2</v>
      </c>
      <c r="S19" s="206">
        <v>1.031814273430782E-3</v>
      </c>
      <c r="T19" s="206">
        <v>6.1908856405846948E-3</v>
      </c>
      <c r="U19" s="206">
        <v>0.31711092003439367</v>
      </c>
      <c r="V19" s="206">
        <v>0</v>
      </c>
      <c r="W19" s="206">
        <v>1.117798796216681E-2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315.73413585554601</v>
      </c>
      <c r="C20" s="206">
        <f t="shared" si="3"/>
        <v>337.61702493551149</v>
      </c>
      <c r="D20" s="206">
        <f t="shared" si="3"/>
        <v>352.25588993981069</v>
      </c>
      <c r="E20" s="206">
        <f t="shared" si="3"/>
        <v>373.4724849527085</v>
      </c>
      <c r="F20" s="206">
        <f t="shared" si="3"/>
        <v>379.59888220120382</v>
      </c>
      <c r="G20" s="206">
        <f t="shared" si="3"/>
        <v>354.74952708512473</v>
      </c>
      <c r="H20" s="206">
        <f t="shared" si="3"/>
        <v>355.52338779019772</v>
      </c>
      <c r="I20" s="206">
        <f t="shared" si="3"/>
        <v>332.60851246775582</v>
      </c>
      <c r="J20" s="206">
        <f t="shared" si="3"/>
        <v>342.45374032674113</v>
      </c>
      <c r="K20" s="206">
        <f t="shared" si="3"/>
        <v>271.64574376612211</v>
      </c>
      <c r="L20" s="206">
        <f t="shared" si="3"/>
        <v>314.72381771281158</v>
      </c>
      <c r="M20" s="206">
        <f t="shared" si="3"/>
        <v>320.09776440240762</v>
      </c>
      <c r="N20" s="206">
        <f t="shared" si="3"/>
        <v>321.73155631986242</v>
      </c>
      <c r="O20" s="206">
        <f t="shared" si="3"/>
        <v>326.13817712811692</v>
      </c>
      <c r="P20" s="206">
        <f t="shared" si="3"/>
        <v>277.08417884780738</v>
      </c>
      <c r="Q20" s="206">
        <f t="shared" si="3"/>
        <v>267.77042132416159</v>
      </c>
      <c r="R20" s="206">
        <f t="shared" si="3"/>
        <v>276.95150472914872</v>
      </c>
      <c r="S20" s="206">
        <f t="shared" si="3"/>
        <v>292.35038693035261</v>
      </c>
      <c r="T20" s="206">
        <f t="shared" si="3"/>
        <v>302.7343078245915</v>
      </c>
      <c r="U20" s="206">
        <f t="shared" si="3"/>
        <v>255.48933791917449</v>
      </c>
      <c r="V20" s="206">
        <f t="shared" si="3"/>
        <v>212.01083404987099</v>
      </c>
      <c r="W20" s="206">
        <f t="shared" si="3"/>
        <v>239.6275150472915</v>
      </c>
      <c r="DA20" s="71"/>
    </row>
    <row r="21" spans="1:105" ht="12" customHeight="1" x14ac:dyDescent="0.25">
      <c r="A21" s="18" t="s">
        <v>72</v>
      </c>
      <c r="B21" s="206">
        <v>315.73413585554601</v>
      </c>
      <c r="C21" s="206">
        <v>337.61702493551149</v>
      </c>
      <c r="D21" s="206">
        <v>352.25588993981069</v>
      </c>
      <c r="E21" s="206">
        <v>373.4724849527085</v>
      </c>
      <c r="F21" s="206">
        <v>379.59888220120382</v>
      </c>
      <c r="G21" s="206">
        <v>354.74952708512473</v>
      </c>
      <c r="H21" s="206">
        <v>355.52338779019772</v>
      </c>
      <c r="I21" s="206">
        <v>332.60851246775582</v>
      </c>
      <c r="J21" s="206">
        <v>342.45374032674113</v>
      </c>
      <c r="K21" s="206">
        <v>271.64574376612211</v>
      </c>
      <c r="L21" s="206">
        <v>314.72381771281158</v>
      </c>
      <c r="M21" s="206">
        <v>320.09776440240762</v>
      </c>
      <c r="N21" s="206">
        <v>321.73155631986242</v>
      </c>
      <c r="O21" s="206">
        <v>326.13817712811692</v>
      </c>
      <c r="P21" s="206">
        <v>277.08417884780738</v>
      </c>
      <c r="Q21" s="206">
        <v>267.77042132416159</v>
      </c>
      <c r="R21" s="206">
        <v>276.95150472914872</v>
      </c>
      <c r="S21" s="206">
        <v>292.35038693035261</v>
      </c>
      <c r="T21" s="206">
        <v>302.7343078245915</v>
      </c>
      <c r="U21" s="206">
        <v>255.48933791917449</v>
      </c>
      <c r="V21" s="206">
        <v>212.01083404987099</v>
      </c>
      <c r="W21" s="206">
        <v>239.6275150472915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22.35588993981084</v>
      </c>
      <c r="C23" s="206">
        <f t="shared" si="4"/>
        <v>23.47858985382631</v>
      </c>
      <c r="D23" s="206">
        <f t="shared" si="4"/>
        <v>29.975150472914869</v>
      </c>
      <c r="E23" s="206">
        <f t="shared" si="4"/>
        <v>37.092777300085984</v>
      </c>
      <c r="F23" s="206">
        <f t="shared" si="4"/>
        <v>57.012725709372312</v>
      </c>
      <c r="G23" s="206">
        <f t="shared" si="4"/>
        <v>61.932244196044707</v>
      </c>
      <c r="H23" s="206">
        <f t="shared" si="4"/>
        <v>81.923817712811697</v>
      </c>
      <c r="I23" s="206">
        <f t="shared" si="4"/>
        <v>85.817110920034381</v>
      </c>
      <c r="J23" s="206">
        <f t="shared" si="4"/>
        <v>86.557695614789338</v>
      </c>
      <c r="K23" s="206">
        <f t="shared" si="4"/>
        <v>83.547979363714504</v>
      </c>
      <c r="L23" s="206">
        <f t="shared" si="4"/>
        <v>58.241702493551159</v>
      </c>
      <c r="M23" s="206">
        <f t="shared" si="4"/>
        <v>48.485554600171966</v>
      </c>
      <c r="N23" s="206">
        <f t="shared" si="4"/>
        <v>61.78942390369734</v>
      </c>
      <c r="O23" s="206">
        <f t="shared" si="4"/>
        <v>60.690713671539115</v>
      </c>
      <c r="P23" s="206">
        <f t="shared" si="4"/>
        <v>98.452278589853819</v>
      </c>
      <c r="Q23" s="206">
        <f t="shared" si="4"/>
        <v>100.14445399828033</v>
      </c>
      <c r="R23" s="206">
        <f t="shared" si="4"/>
        <v>93.332846087704212</v>
      </c>
      <c r="S23" s="206">
        <f t="shared" si="4"/>
        <v>98.136027515047289</v>
      </c>
      <c r="T23" s="206">
        <f t="shared" si="4"/>
        <v>91.988134135855546</v>
      </c>
      <c r="U23" s="206">
        <f t="shared" si="4"/>
        <v>85.617282889079974</v>
      </c>
      <c r="V23" s="206">
        <f t="shared" si="4"/>
        <v>77.49217540842649</v>
      </c>
      <c r="W23" s="206">
        <f t="shared" si="4"/>
        <v>88.100343938091129</v>
      </c>
      <c r="DA23" s="71"/>
    </row>
    <row r="24" spans="1:105" ht="12" customHeight="1" x14ac:dyDescent="0.25">
      <c r="A24" s="18" t="s">
        <v>73</v>
      </c>
      <c r="B24" s="206">
        <v>20.755631986242481</v>
      </c>
      <c r="C24" s="206">
        <v>22.379879621668099</v>
      </c>
      <c r="D24" s="206">
        <v>28.924247635425619</v>
      </c>
      <c r="E24" s="206">
        <v>36.471797076526222</v>
      </c>
      <c r="F24" s="206">
        <v>47.410920034393811</v>
      </c>
      <c r="G24" s="206">
        <v>51.662338779019763</v>
      </c>
      <c r="H24" s="206">
        <v>56.606534823731742</v>
      </c>
      <c r="I24" s="206">
        <v>53.931384350816842</v>
      </c>
      <c r="J24" s="206">
        <v>53.668615649183138</v>
      </c>
      <c r="K24" s="206">
        <v>52.355030094582958</v>
      </c>
      <c r="L24" s="206">
        <v>44.138779019776443</v>
      </c>
      <c r="M24" s="206">
        <v>47.62588134135855</v>
      </c>
      <c r="N24" s="206">
        <v>48.199140154772152</v>
      </c>
      <c r="O24" s="206">
        <v>47.267583834909708</v>
      </c>
      <c r="P24" s="206">
        <v>83.142218400687867</v>
      </c>
      <c r="Q24" s="206">
        <v>84.134651762682722</v>
      </c>
      <c r="R24" s="206">
        <v>79.417368873602754</v>
      </c>
      <c r="S24" s="206">
        <v>79.132416165090277</v>
      </c>
      <c r="T24" s="206">
        <v>59.024161650902833</v>
      </c>
      <c r="U24" s="206">
        <v>44.539294926913158</v>
      </c>
      <c r="V24" s="206">
        <v>39.788564058469483</v>
      </c>
      <c r="W24" s="206">
        <v>44.387446259673247</v>
      </c>
      <c r="DA24" s="71" t="s">
        <v>3040</v>
      </c>
    </row>
    <row r="25" spans="1:105" ht="12" customHeight="1" x14ac:dyDescent="0.25">
      <c r="A25" s="18" t="s">
        <v>74</v>
      </c>
      <c r="B25" s="206">
        <v>1.6002579535683581</v>
      </c>
      <c r="C25" s="206">
        <v>1.098710232158211</v>
      </c>
      <c r="D25" s="206">
        <v>1.050902837489252</v>
      </c>
      <c r="E25" s="206">
        <v>0.62098022355975924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2.101805674978503</v>
      </c>
      <c r="O25" s="206">
        <v>2.8184006878761818</v>
      </c>
      <c r="P25" s="206">
        <v>2.0540842648323299</v>
      </c>
      <c r="Q25" s="206">
        <v>1.4971625107480651</v>
      </c>
      <c r="R25" s="206">
        <v>1.873774720550301</v>
      </c>
      <c r="S25" s="206">
        <v>2.7756663800515899</v>
      </c>
      <c r="T25" s="206">
        <v>3.230868443680138</v>
      </c>
      <c r="U25" s="206">
        <v>4.2178847807394666</v>
      </c>
      <c r="V25" s="206">
        <v>5.4741186586414443</v>
      </c>
      <c r="W25" s="206">
        <v>6.3862424763542567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9.6018056749785021</v>
      </c>
      <c r="G26" s="206">
        <v>10.26990541702494</v>
      </c>
      <c r="H26" s="206">
        <v>25.317282889079959</v>
      </c>
      <c r="I26" s="206">
        <v>31.885726569217539</v>
      </c>
      <c r="J26" s="206">
        <v>32.889079965606193</v>
      </c>
      <c r="K26" s="206">
        <v>31.19294926913155</v>
      </c>
      <c r="L26" s="206">
        <v>14.10292347377472</v>
      </c>
      <c r="M26" s="206">
        <v>0.8596732588134135</v>
      </c>
      <c r="N26" s="206">
        <v>11.488478073946689</v>
      </c>
      <c r="O26" s="206">
        <v>10.60472914875322</v>
      </c>
      <c r="P26" s="206">
        <v>13.255975924333621</v>
      </c>
      <c r="Q26" s="206">
        <v>14.51263972484953</v>
      </c>
      <c r="R26" s="206">
        <v>12.04170249355116</v>
      </c>
      <c r="S26" s="206">
        <v>16.227944969905419</v>
      </c>
      <c r="T26" s="206">
        <v>29.733104041272568</v>
      </c>
      <c r="U26" s="206">
        <v>36.860103181427341</v>
      </c>
      <c r="V26" s="206">
        <v>32.229492691315563</v>
      </c>
      <c r="W26" s="206">
        <v>37.326655202063627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49.679965606190883</v>
      </c>
      <c r="C30" s="206">
        <v>42.466809974204637</v>
      </c>
      <c r="D30" s="206">
        <v>13.972484952708511</v>
      </c>
      <c r="E30" s="206">
        <v>13.94858125537403</v>
      </c>
      <c r="F30" s="206">
        <v>11.369045571797081</v>
      </c>
      <c r="G30" s="206">
        <v>10.0792777300086</v>
      </c>
      <c r="H30" s="206">
        <v>10.79587274290628</v>
      </c>
      <c r="I30" s="206">
        <v>9.9598452278589846</v>
      </c>
      <c r="J30" s="206">
        <v>103.15752364574379</v>
      </c>
      <c r="K30" s="206">
        <v>7.7147033533963878</v>
      </c>
      <c r="L30" s="206">
        <v>104.3994840928633</v>
      </c>
      <c r="M30" s="206">
        <v>23.980137575236451</v>
      </c>
      <c r="N30" s="206">
        <v>39.505073086844362</v>
      </c>
      <c r="O30" s="206">
        <v>34.035511607910578</v>
      </c>
      <c r="P30" s="206">
        <v>1.1703353396388649</v>
      </c>
      <c r="Q30" s="206">
        <v>44.648323301805682</v>
      </c>
      <c r="R30" s="206">
        <v>44.241530524505578</v>
      </c>
      <c r="S30" s="206">
        <v>42.258297506448827</v>
      </c>
      <c r="T30" s="206">
        <v>45.144711951848663</v>
      </c>
      <c r="U30" s="206">
        <v>37.292261392949257</v>
      </c>
      <c r="V30" s="206">
        <v>38.340068787618208</v>
      </c>
      <c r="W30" s="206">
        <v>49.395442820292338</v>
      </c>
      <c r="DA30" s="71" t="s">
        <v>3046</v>
      </c>
    </row>
    <row r="31" spans="1:105" ht="12" customHeight="1" x14ac:dyDescent="0.25">
      <c r="A31" s="21" t="s">
        <v>38</v>
      </c>
      <c r="B31" s="209">
        <v>283.06104901117789</v>
      </c>
      <c r="C31" s="209">
        <v>306.79277730008602</v>
      </c>
      <c r="D31" s="209">
        <v>308.77042132416159</v>
      </c>
      <c r="E31" s="209">
        <v>290.02579535683577</v>
      </c>
      <c r="F31" s="209">
        <v>298.71023215821151</v>
      </c>
      <c r="G31" s="209">
        <v>295.09888220120382</v>
      </c>
      <c r="H31" s="209">
        <v>305.76096302665508</v>
      </c>
      <c r="I31" s="209">
        <v>295.09888220120382</v>
      </c>
      <c r="J31" s="209">
        <v>303.0094582975064</v>
      </c>
      <c r="K31" s="209">
        <v>255.2020636285468</v>
      </c>
      <c r="L31" s="209">
        <v>284.78073946689602</v>
      </c>
      <c r="M31" s="209">
        <v>267.58383490971619</v>
      </c>
      <c r="N31" s="209">
        <v>268.16870163370601</v>
      </c>
      <c r="O31" s="209">
        <v>269.14075666380052</v>
      </c>
      <c r="P31" s="209">
        <v>259.1624247635425</v>
      </c>
      <c r="Q31" s="209">
        <v>262.56139294926908</v>
      </c>
      <c r="R31" s="209">
        <v>274.33834909716251</v>
      </c>
      <c r="S31" s="209">
        <v>280.26448839208939</v>
      </c>
      <c r="T31" s="209">
        <v>286.50180567497853</v>
      </c>
      <c r="U31" s="209">
        <v>282.72588134135862</v>
      </c>
      <c r="V31" s="209">
        <v>292.41470335339642</v>
      </c>
      <c r="W31" s="209">
        <v>303.81504729148747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3112.2891169221621</v>
      </c>
      <c r="C33" s="205">
        <f>OIS_emi!C5</f>
        <v>3108.6058719612001</v>
      </c>
      <c r="D33" s="205">
        <f>OIS_emi!D5</f>
        <v>3036.3674882412388</v>
      </c>
      <c r="E33" s="205">
        <f>OIS_emi!E5</f>
        <v>3034.5639865181352</v>
      </c>
      <c r="F33" s="205">
        <f>OIS_emi!F5</f>
        <v>3065.7874186747008</v>
      </c>
      <c r="G33" s="205">
        <f>OIS_emi!G5</f>
        <v>3029.8759736368061</v>
      </c>
      <c r="H33" s="205">
        <f>OIS_emi!H5</f>
        <v>3094.074583197902</v>
      </c>
      <c r="I33" s="205">
        <f>OIS_emi!I5</f>
        <v>2953.5448755578841</v>
      </c>
      <c r="J33" s="205">
        <f>OIS_emi!J5</f>
        <v>3029.696683917844</v>
      </c>
      <c r="K33" s="205">
        <f>OIS_emi!K5</f>
        <v>2787.9825077981768</v>
      </c>
      <c r="L33" s="205">
        <f>OIS_emi!L5</f>
        <v>2664.952670521051</v>
      </c>
      <c r="M33" s="205">
        <f>OIS_emi!M5</f>
        <v>2772.9097275567319</v>
      </c>
      <c r="N33" s="205">
        <f>OIS_emi!N5</f>
        <v>2542.3424942414881</v>
      </c>
      <c r="O33" s="205">
        <f>OIS_emi!O5</f>
        <v>2520.5590857624279</v>
      </c>
      <c r="P33" s="205">
        <f>OIS_emi!P5</f>
        <v>2387.847712319347</v>
      </c>
      <c r="Q33" s="205">
        <f>OIS_emi!Q5</f>
        <v>2237.2582557642108</v>
      </c>
      <c r="R33" s="205">
        <f>OIS_emi!R5</f>
        <v>2440.48029156336</v>
      </c>
      <c r="S33" s="205">
        <f>OIS_emi!S5</f>
        <v>2350.8411361236649</v>
      </c>
      <c r="T33" s="205">
        <f>OIS_emi!T5</f>
        <v>2338.677413283338</v>
      </c>
      <c r="U33" s="205">
        <f>OIS_emi!U5</f>
        <v>2129.1759666047392</v>
      </c>
      <c r="V33" s="205">
        <f>OIS_emi!V5</f>
        <v>2059.6905532857181</v>
      </c>
      <c r="W33" s="205">
        <f>OIS_emi!W5</f>
        <v>2023.2312642048339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29.724190770877058</v>
      </c>
      <c r="C35" s="286">
        <f t="shared" si="5"/>
        <v>27.932663026017309</v>
      </c>
      <c r="D35" s="286">
        <f t="shared" si="5"/>
        <v>27.933346048456858</v>
      </c>
      <c r="E35" s="286">
        <f t="shared" si="5"/>
        <v>27.965779316900409</v>
      </c>
      <c r="F35" s="286">
        <f t="shared" si="5"/>
        <v>28.439834854168307</v>
      </c>
      <c r="G35" s="286">
        <f t="shared" si="5"/>
        <v>26.973953889566939</v>
      </c>
      <c r="H35" s="286">
        <f t="shared" si="5"/>
        <v>25.695124608689518</v>
      </c>
      <c r="I35" s="286">
        <f t="shared" si="5"/>
        <v>24.108476020297758</v>
      </c>
      <c r="J35" s="286">
        <f t="shared" si="5"/>
        <v>23.144431590122288</v>
      </c>
      <c r="K35" s="286">
        <f t="shared" si="5"/>
        <v>21.639399034425246</v>
      </c>
      <c r="L35" s="286">
        <f t="shared" si="5"/>
        <v>23.917506166189806</v>
      </c>
      <c r="M35" s="286">
        <f t="shared" si="5"/>
        <v>22.316053965334159</v>
      </c>
      <c r="N35" s="286">
        <f t="shared" si="5"/>
        <v>21.870006283419883</v>
      </c>
      <c r="O35" s="286">
        <f t="shared" si="5"/>
        <v>22.254208438095336</v>
      </c>
      <c r="P35" s="286">
        <f t="shared" si="5"/>
        <v>23.373320083752692</v>
      </c>
      <c r="Q35" s="286">
        <f t="shared" si="5"/>
        <v>25.40927058535922</v>
      </c>
      <c r="R35" s="286">
        <f t="shared" si="5"/>
        <v>28.583034748600596</v>
      </c>
      <c r="S35" s="286">
        <f t="shared" si="5"/>
        <v>27.630323217017615</v>
      </c>
      <c r="T35" s="286">
        <f t="shared" si="5"/>
        <v>26.944771916171092</v>
      </c>
      <c r="U35" s="286">
        <f t="shared" si="5"/>
        <v>24.4536937318199</v>
      </c>
      <c r="V35" s="286">
        <f t="shared" si="5"/>
        <v>24.588965039609576</v>
      </c>
      <c r="W35" s="286">
        <f t="shared" si="5"/>
        <v>23.052908253241217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17.160549239010003</v>
      </c>
      <c r="C36" s="346">
        <f t="shared" si="6"/>
        <v>17.239051693993254</v>
      </c>
      <c r="D36" s="346">
        <f t="shared" si="6"/>
        <v>18.828361569196741</v>
      </c>
      <c r="E36" s="346">
        <f t="shared" si="6"/>
        <v>19.525501972990586</v>
      </c>
      <c r="F36" s="346">
        <f t="shared" si="6"/>
        <v>19.34994189658779</v>
      </c>
      <c r="G36" s="346">
        <f t="shared" si="6"/>
        <v>19.390195335574198</v>
      </c>
      <c r="H36" s="346">
        <f t="shared" si="6"/>
        <v>18.878105415863434</v>
      </c>
      <c r="I36" s="346">
        <f t="shared" si="6"/>
        <v>17.089814572598318</v>
      </c>
      <c r="J36" s="346">
        <f t="shared" si="6"/>
        <v>17.916308199827</v>
      </c>
      <c r="K36" s="346">
        <f t="shared" si="6"/>
        <v>16.01522744926444</v>
      </c>
      <c r="L36" s="346">
        <f t="shared" si="6"/>
        <v>18.378323908402439</v>
      </c>
      <c r="M36" s="346">
        <f t="shared" si="6"/>
        <v>18.997386684494167</v>
      </c>
      <c r="N36" s="346">
        <f t="shared" si="6"/>
        <v>21.376101539114188</v>
      </c>
      <c r="O36" s="346">
        <f t="shared" si="6"/>
        <v>21.781750110601394</v>
      </c>
      <c r="P36" s="346">
        <f t="shared" si="6"/>
        <v>21.184193207199879</v>
      </c>
      <c r="Q36" s="346">
        <f t="shared" si="6"/>
        <v>20.573463598674088</v>
      </c>
      <c r="R36" s="346">
        <f t="shared" si="6"/>
        <v>20.681225424703591</v>
      </c>
      <c r="S36" s="346">
        <f t="shared" si="6"/>
        <v>20.681293666749838</v>
      </c>
      <c r="T36" s="346">
        <f t="shared" si="6"/>
        <v>20.643152620568578</v>
      </c>
      <c r="U36" s="346">
        <f t="shared" si="6"/>
        <v>20.458091298865686</v>
      </c>
      <c r="V36" s="346">
        <f t="shared" si="6"/>
        <v>19.560958895605662</v>
      </c>
      <c r="W36" s="346">
        <f t="shared" si="6"/>
        <v>21.895541589092794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6.3875057960089441</v>
      </c>
      <c r="C37" s="346">
        <f>IF(OIS_ued!C$5=0,"",OIS_ued!C$5/C$5*1000)</f>
        <v>6.4371540606810864</v>
      </c>
      <c r="D37" s="346">
        <f>IF(OIS_ued!D$5=0,"",OIS_ued!D$5/D$5*1000)</f>
        <v>7.0182313862183383</v>
      </c>
      <c r="E37" s="346">
        <f>IF(OIS_ued!E$5=0,"",OIS_ued!E$5/E$5*1000)</f>
        <v>7.2292062318790364</v>
      </c>
      <c r="F37" s="346">
        <f>IF(OIS_ued!F$5=0,"",OIS_ued!F$5/F$5*1000)</f>
        <v>7.1656887775056255</v>
      </c>
      <c r="G37" s="346">
        <f>IF(OIS_ued!G$5=0,"",OIS_ued!G$5/G$5*1000)</f>
        <v>7.1703837718104761</v>
      </c>
      <c r="H37" s="346">
        <f>IF(OIS_ued!H$5=0,"",OIS_ued!H$5/H$5*1000)</f>
        <v>6.973288213819786</v>
      </c>
      <c r="I37" s="346">
        <f>IF(OIS_ued!I$5=0,"",OIS_ued!I$5/I$5*1000)</f>
        <v>6.3137318355327769</v>
      </c>
      <c r="J37" s="346">
        <f>IF(OIS_ued!J$5=0,"",OIS_ued!J$5/J$5*1000)</f>
        <v>6.7195139069633401</v>
      </c>
      <c r="K37" s="346">
        <f>IF(OIS_ued!K$5=0,"",OIS_ued!K$5/K$5*1000)</f>
        <v>5.8656586772548183</v>
      </c>
      <c r="L37" s="346">
        <f>IF(OIS_ued!L$5=0,"",OIS_ued!L$5/L$5*1000)</f>
        <v>6.9529570216094863</v>
      </c>
      <c r="M37" s="346">
        <f>IF(OIS_ued!M$5=0,"",OIS_ued!M$5/M$5*1000)</f>
        <v>7.021646551734527</v>
      </c>
      <c r="N37" s="346">
        <f>IF(OIS_ued!N$5=0,"",OIS_ued!N$5/N$5*1000)</f>
        <v>7.9737517485175635</v>
      </c>
      <c r="O37" s="346">
        <f>IF(OIS_ued!O$5=0,"",OIS_ued!O$5/O$5*1000)</f>
        <v>8.1453171976140091</v>
      </c>
      <c r="P37" s="346">
        <f>IF(OIS_ued!P$5=0,"",OIS_ued!P$5/P$5*1000)</f>
        <v>7.8538858819254216</v>
      </c>
      <c r="Q37" s="346">
        <f>IF(OIS_ued!Q$5=0,"",OIS_ued!Q$5/Q$5*1000)</f>
        <v>7.7482740396170193</v>
      </c>
      <c r="R37" s="346">
        <f>IF(OIS_ued!R$5=0,"",OIS_ued!R$5/R$5*1000)</f>
        <v>7.7646494268519746</v>
      </c>
      <c r="S37" s="346">
        <f>IF(OIS_ued!S$5=0,"",OIS_ued!S$5/S$5*1000)</f>
        <v>7.7943444484918336</v>
      </c>
      <c r="T37" s="346">
        <f>IF(OIS_ued!T$5=0,"",OIS_ued!T$5/T$5*1000)</f>
        <v>7.8090090107040986</v>
      </c>
      <c r="U37" s="346">
        <f>IF(OIS_ued!U$5=0,"",OIS_ued!U$5/U$5*1000)</f>
        <v>7.7873363269813867</v>
      </c>
      <c r="V37" s="346">
        <f>IF(OIS_ued!V$5=0,"",OIS_ued!V$5/V$5*1000)</f>
        <v>7.5190466108337759</v>
      </c>
      <c r="W37" s="346">
        <f>IF(OIS_ued!W$5=0,"",OIS_ued!W$5/W$5*1000)</f>
        <v>8.4540561224362136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2.1715799255618995</v>
      </c>
      <c r="C38" s="347">
        <f t="shared" si="7"/>
        <v>2.1369547708191243</v>
      </c>
      <c r="D38" s="347">
        <f t="shared" si="7"/>
        <v>2.147193840741263</v>
      </c>
      <c r="E38" s="347">
        <f t="shared" si="7"/>
        <v>2.157407927935123</v>
      </c>
      <c r="F38" s="347">
        <f t="shared" si="7"/>
        <v>2.1214632155089386</v>
      </c>
      <c r="G38" s="347">
        <f t="shared" si="7"/>
        <v>2.123540620278666</v>
      </c>
      <c r="H38" s="347">
        <f t="shared" si="7"/>
        <v>2.0910601122879608</v>
      </c>
      <c r="I38" s="347">
        <f t="shared" si="7"/>
        <v>2.0858456427181085</v>
      </c>
      <c r="J38" s="347">
        <f t="shared" si="7"/>
        <v>1.9633944032881732</v>
      </c>
      <c r="K38" s="347">
        <f t="shared" si="7"/>
        <v>2.14471810899028</v>
      </c>
      <c r="L38" s="347">
        <f t="shared" si="7"/>
        <v>1.9436909193220273</v>
      </c>
      <c r="M38" s="347">
        <f t="shared" si="7"/>
        <v>2.1328256445022196</v>
      </c>
      <c r="N38" s="347">
        <f t="shared" si="7"/>
        <v>2.0254318977162669</v>
      </c>
      <c r="O38" s="347">
        <f t="shared" si="7"/>
        <v>2.0199699015898274</v>
      </c>
      <c r="P38" s="347">
        <f t="shared" si="7"/>
        <v>2.0052968958848494</v>
      </c>
      <c r="Q38" s="347">
        <f t="shared" si="7"/>
        <v>1.8811053321371936</v>
      </c>
      <c r="R38" s="347">
        <f t="shared" si="7"/>
        <v>1.9389490336593891</v>
      </c>
      <c r="S38" s="347">
        <f t="shared" si="7"/>
        <v>1.892926048707116</v>
      </c>
      <c r="T38" s="347">
        <f t="shared" si="7"/>
        <v>1.8790859505337665</v>
      </c>
      <c r="U38" s="347">
        <f t="shared" si="7"/>
        <v>1.855822558861443</v>
      </c>
      <c r="V38" s="347">
        <f t="shared" si="7"/>
        <v>1.8373551033396458</v>
      </c>
      <c r="W38" s="347">
        <f t="shared" si="7"/>
        <v>1.7600199085456534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NL: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1433.191143594152</v>
      </c>
      <c r="C5" s="225">
        <v>1454.6895958727421</v>
      </c>
      <c r="D5" s="225">
        <v>1414.1096302665489</v>
      </c>
      <c r="E5" s="225">
        <v>1406.578675838346</v>
      </c>
      <c r="F5" s="225">
        <v>1445.128718830611</v>
      </c>
      <c r="G5" s="225">
        <v>1426.8038693035239</v>
      </c>
      <c r="H5" s="225">
        <v>1479.6679277729991</v>
      </c>
      <c r="I5" s="225">
        <v>1415.993981083403</v>
      </c>
      <c r="J5" s="225">
        <v>1543.0912295786791</v>
      </c>
      <c r="K5" s="225">
        <v>1299.9295786758389</v>
      </c>
      <c r="L5" s="225">
        <v>1371.0784178847759</v>
      </c>
      <c r="M5" s="225">
        <v>1300.1108340498699</v>
      </c>
      <c r="N5" s="225">
        <v>1255.2100601891641</v>
      </c>
      <c r="O5" s="225">
        <v>1247.8201203783331</v>
      </c>
      <c r="P5" s="225">
        <v>1190.770163370594</v>
      </c>
      <c r="Q5" s="225">
        <v>1189.3317282889091</v>
      </c>
      <c r="R5" s="225">
        <v>1258.661392949266</v>
      </c>
      <c r="S5" s="225">
        <v>1241.908598452279</v>
      </c>
      <c r="T5" s="225">
        <v>1244.582459157348</v>
      </c>
      <c r="U5" s="225">
        <v>1147.295012897677</v>
      </c>
      <c r="V5" s="225">
        <v>1121.0084264832351</v>
      </c>
      <c r="W5" s="225">
        <v>1149.550214961306</v>
      </c>
      <c r="DA5" s="89" t="s">
        <v>3031</v>
      </c>
    </row>
    <row r="6" spans="1:105" ht="12" customHeight="1" x14ac:dyDescent="0.25">
      <c r="A6" s="55" t="s">
        <v>92</v>
      </c>
      <c r="B6" s="261">
        <v>18.44700164603179</v>
      </c>
      <c r="C6" s="261">
        <v>19.09247247227783</v>
      </c>
      <c r="D6" s="261">
        <v>19.176827273634139</v>
      </c>
      <c r="E6" s="261">
        <v>18.32403178482123</v>
      </c>
      <c r="F6" s="261">
        <v>18.356544500468409</v>
      </c>
      <c r="G6" s="261">
        <v>18.203216411352869</v>
      </c>
      <c r="H6" s="261">
        <v>19.29187875609955</v>
      </c>
      <c r="I6" s="261">
        <v>18.921746144157229</v>
      </c>
      <c r="J6" s="261">
        <v>19.79905336367089</v>
      </c>
      <c r="K6" s="261">
        <v>16.741233070290221</v>
      </c>
      <c r="L6" s="261">
        <v>19.653614267689161</v>
      </c>
      <c r="M6" s="261">
        <v>17.446507673514908</v>
      </c>
      <c r="N6" s="261">
        <v>17.12013131317396</v>
      </c>
      <c r="O6" s="261">
        <v>17.518372631579041</v>
      </c>
      <c r="P6" s="261">
        <v>16.336896383189771</v>
      </c>
      <c r="Q6" s="261">
        <v>16.664379742815651</v>
      </c>
      <c r="R6" s="261">
        <v>17.327432797302141</v>
      </c>
      <c r="S6" s="261">
        <v>17.99594035848639</v>
      </c>
      <c r="T6" s="261">
        <v>18.268846744598822</v>
      </c>
      <c r="U6" s="261">
        <v>17.816480155299029</v>
      </c>
      <c r="V6" s="261">
        <v>18.661439641527501</v>
      </c>
      <c r="W6" s="261">
        <v>19.772987930288568</v>
      </c>
      <c r="DA6" s="67" t="s">
        <v>3049</v>
      </c>
    </row>
    <row r="7" spans="1:105" ht="12" customHeight="1" x14ac:dyDescent="0.25">
      <c r="A7" s="202" t="s">
        <v>93</v>
      </c>
      <c r="B7" s="226">
        <v>9.2243995026151779</v>
      </c>
      <c r="C7" s="226">
        <v>9.7139570162116566</v>
      </c>
      <c r="D7" s="226">
        <v>9.7643222262507567</v>
      </c>
      <c r="E7" s="226">
        <v>9.2710268038889545</v>
      </c>
      <c r="F7" s="226">
        <v>9.3913701933710598</v>
      </c>
      <c r="G7" s="226">
        <v>9.2994441182201459</v>
      </c>
      <c r="H7" s="226">
        <v>9.7706172222720049</v>
      </c>
      <c r="I7" s="226">
        <v>9.5237288473460691</v>
      </c>
      <c r="J7" s="226">
        <v>9.8926648418474912</v>
      </c>
      <c r="K7" s="226">
        <v>8.3541952364708276</v>
      </c>
      <c r="L7" s="226">
        <v>9.6044504451003796</v>
      </c>
      <c r="M7" s="226">
        <v>8.7222203861579128</v>
      </c>
      <c r="N7" s="226">
        <v>8.6253275700989889</v>
      </c>
      <c r="O7" s="226">
        <v>8.7611814079337638</v>
      </c>
      <c r="P7" s="226">
        <v>8.2707921693663824</v>
      </c>
      <c r="Q7" s="226">
        <v>8.4096748441609197</v>
      </c>
      <c r="R7" s="226">
        <v>8.7618913929995621</v>
      </c>
      <c r="S7" s="226">
        <v>9.0400146748018138</v>
      </c>
      <c r="T7" s="226">
        <v>9.2008005385566136</v>
      </c>
      <c r="U7" s="226">
        <v>9.0073526404334903</v>
      </c>
      <c r="V7" s="226">
        <v>9.3805761488284496</v>
      </c>
      <c r="W7" s="226">
        <v>9.8646304593240632</v>
      </c>
      <c r="DA7" s="174" t="s">
        <v>3050</v>
      </c>
    </row>
    <row r="8" spans="1:105" ht="12" customHeight="1" x14ac:dyDescent="0.25">
      <c r="A8" s="202" t="s">
        <v>94</v>
      </c>
      <c r="B8" s="226">
        <v>15.745622217167231</v>
      </c>
      <c r="C8" s="226">
        <v>16.776840940622101</v>
      </c>
      <c r="D8" s="226">
        <v>16.872407637687019</v>
      </c>
      <c r="E8" s="226">
        <v>15.951984524388941</v>
      </c>
      <c r="F8" s="226">
        <v>16.279448233713449</v>
      </c>
      <c r="G8" s="226">
        <v>16.104648282993601</v>
      </c>
      <c r="H8" s="226">
        <v>16.823076838036151</v>
      </c>
      <c r="I8" s="226">
        <v>16.329182852993078</v>
      </c>
      <c r="J8" s="226">
        <v>16.877143504026321</v>
      </c>
      <c r="K8" s="226">
        <v>14.240013159634261</v>
      </c>
      <c r="L8" s="226">
        <v>16.1325094115974</v>
      </c>
      <c r="M8" s="226">
        <v>14.886217424252321</v>
      </c>
      <c r="N8" s="226">
        <v>14.79857770801657</v>
      </c>
      <c r="O8" s="226">
        <v>14.95626902855113</v>
      </c>
      <c r="P8" s="226">
        <v>14.23692672500065</v>
      </c>
      <c r="Q8" s="226">
        <v>14.44482641977924</v>
      </c>
      <c r="R8" s="226">
        <v>15.07026549559477</v>
      </c>
      <c r="S8" s="226">
        <v>15.479156261401871</v>
      </c>
      <c r="T8" s="226">
        <v>15.78212542912752</v>
      </c>
      <c r="U8" s="226">
        <v>15.49032785311077</v>
      </c>
      <c r="V8" s="226">
        <v>16.06960048521648</v>
      </c>
      <c r="W8" s="226">
        <v>16.811701725521552</v>
      </c>
      <c r="DA8" s="174" t="s">
        <v>3051</v>
      </c>
    </row>
    <row r="9" spans="1:105" ht="12" customHeight="1" x14ac:dyDescent="0.25">
      <c r="A9" s="202" t="s">
        <v>95</v>
      </c>
      <c r="B9" s="226">
        <v>6.5796223220105867</v>
      </c>
      <c r="C9" s="226">
        <v>6.7864790351987301</v>
      </c>
      <c r="D9" s="226">
        <v>6.8154198943028996</v>
      </c>
      <c r="E9" s="226">
        <v>6.5206140719567776</v>
      </c>
      <c r="F9" s="226">
        <v>6.5176278954993681</v>
      </c>
      <c r="G9" s="226">
        <v>6.4650764979428859</v>
      </c>
      <c r="H9" s="226">
        <v>6.8636345013946887</v>
      </c>
      <c r="I9" s="226">
        <v>6.7402756398942234</v>
      </c>
      <c r="J9" s="226">
        <v>7.0629646570958808</v>
      </c>
      <c r="K9" s="226">
        <v>5.9736287443745448</v>
      </c>
      <c r="L9" s="226">
        <v>7.0412804179225201</v>
      </c>
      <c r="M9" s="226">
        <v>6.2230329419369159</v>
      </c>
      <c r="N9" s="226">
        <v>6.0973315531690364</v>
      </c>
      <c r="O9" s="226">
        <v>6.2482417055591366</v>
      </c>
      <c r="P9" s="226">
        <v>5.8127689546418519</v>
      </c>
      <c r="Q9" s="226">
        <v>5.9330598209334493</v>
      </c>
      <c r="R9" s="226">
        <v>6.1666614203353296</v>
      </c>
      <c r="S9" s="226">
        <v>6.4129713639707697</v>
      </c>
      <c r="T9" s="226">
        <v>6.5069035864167448</v>
      </c>
      <c r="U9" s="226">
        <v>6.3409653759204812</v>
      </c>
      <c r="V9" s="226">
        <v>6.6492497706657394</v>
      </c>
      <c r="W9" s="226">
        <v>7.055769320147963</v>
      </c>
      <c r="DA9" s="174" t="s">
        <v>3052</v>
      </c>
    </row>
    <row r="10" spans="1:105" ht="12" customHeight="1" x14ac:dyDescent="0.25">
      <c r="A10" s="56" t="s">
        <v>96</v>
      </c>
      <c r="B10" s="262">
        <v>20.347991503189611</v>
      </c>
      <c r="C10" s="262">
        <v>21.164072714842298</v>
      </c>
      <c r="D10" s="262">
        <v>20.756430033579608</v>
      </c>
      <c r="E10" s="262">
        <v>20.665502368274218</v>
      </c>
      <c r="F10" s="262">
        <v>21.135937450078369</v>
      </c>
      <c r="G10" s="262">
        <v>20.85470422411418</v>
      </c>
      <c r="H10" s="262">
        <v>21.483421812883549</v>
      </c>
      <c r="I10" s="262">
        <v>20.74001811172349</v>
      </c>
      <c r="J10" s="262">
        <v>21.701361877139249</v>
      </c>
      <c r="K10" s="262">
        <v>18.8005399878645</v>
      </c>
      <c r="L10" s="262">
        <v>19.563104802069692</v>
      </c>
      <c r="M10" s="262">
        <v>19.08599623836648</v>
      </c>
      <c r="N10" s="262">
        <v>18.32162234599582</v>
      </c>
      <c r="O10" s="262">
        <v>18.174967797470249</v>
      </c>
      <c r="P10" s="262">
        <v>17.233922184487639</v>
      </c>
      <c r="Q10" s="262">
        <v>16.87981315662099</v>
      </c>
      <c r="R10" s="262">
        <v>18.016460144591001</v>
      </c>
      <c r="S10" s="262">
        <v>17.885593991207731</v>
      </c>
      <c r="T10" s="262">
        <v>18.058311429498939</v>
      </c>
      <c r="U10" s="262">
        <v>16.85216696876941</v>
      </c>
      <c r="V10" s="262">
        <v>16.60667728700647</v>
      </c>
      <c r="W10" s="262">
        <v>17.063230403904122</v>
      </c>
      <c r="DA10" s="68" t="s">
        <v>3053</v>
      </c>
    </row>
    <row r="11" spans="1:105" ht="12" customHeight="1" x14ac:dyDescent="0.25">
      <c r="A11" s="37" t="s">
        <v>160</v>
      </c>
      <c r="B11" s="228">
        <v>9.1639289024450292</v>
      </c>
      <c r="C11" s="228">
        <v>9.0071234092570158</v>
      </c>
      <c r="D11" s="228">
        <v>8.2561505265491562</v>
      </c>
      <c r="E11" s="228">
        <v>7.9239735397792739</v>
      </c>
      <c r="F11" s="228">
        <v>8.2171305039722657</v>
      </c>
      <c r="G11" s="228">
        <v>8.5251607790060806</v>
      </c>
      <c r="H11" s="228">
        <v>8.6556813943820998</v>
      </c>
      <c r="I11" s="228">
        <v>8.6888755264238622</v>
      </c>
      <c r="J11" s="228">
        <v>8.7757420756898377</v>
      </c>
      <c r="K11" s="228">
        <v>8.5142778315560754</v>
      </c>
      <c r="L11" s="228">
        <v>6.8552527970164254</v>
      </c>
      <c r="M11" s="228">
        <v>7.2783228148594636</v>
      </c>
      <c r="N11" s="228">
        <v>6.2525404834063139</v>
      </c>
      <c r="O11" s="228">
        <v>6.2746472380356284</v>
      </c>
      <c r="P11" s="228">
        <v>6.5891495551728099</v>
      </c>
      <c r="Q11" s="228">
        <v>6.0159182996126281</v>
      </c>
      <c r="R11" s="228">
        <v>6.706105810776906</v>
      </c>
      <c r="S11" s="228">
        <v>5.9773810527088456</v>
      </c>
      <c r="T11" s="228">
        <v>6.0386326926416727</v>
      </c>
      <c r="U11" s="228">
        <v>5.7794936153083807</v>
      </c>
      <c r="V11" s="228">
        <v>6.0294401126103594</v>
      </c>
      <c r="W11" s="228">
        <v>5.4467872536056179</v>
      </c>
      <c r="DA11" s="69" t="s">
        <v>3054</v>
      </c>
    </row>
    <row r="12" spans="1:105" ht="12" customHeight="1" x14ac:dyDescent="0.25">
      <c r="A12" s="37" t="s">
        <v>162</v>
      </c>
      <c r="B12" s="228">
        <v>6.2140589877124093</v>
      </c>
      <c r="C12" s="228">
        <v>6.4694151605622876</v>
      </c>
      <c r="D12" s="228">
        <v>6.7585323336166416</v>
      </c>
      <c r="E12" s="228">
        <v>7.5638055278047656</v>
      </c>
      <c r="F12" s="228">
        <v>7.8364137979070323</v>
      </c>
      <c r="G12" s="228">
        <v>7.3321460126699023</v>
      </c>
      <c r="H12" s="228">
        <v>7.7492732004269014</v>
      </c>
      <c r="I12" s="228">
        <v>7.1327241489087427</v>
      </c>
      <c r="J12" s="228">
        <v>7.7662557970930131</v>
      </c>
      <c r="K12" s="228">
        <v>6.0877624354299504</v>
      </c>
      <c r="L12" s="228">
        <v>6.4226918233463017</v>
      </c>
      <c r="M12" s="228">
        <v>7.0823039449083476</v>
      </c>
      <c r="N12" s="228">
        <v>7.1198778883682374</v>
      </c>
      <c r="O12" s="228">
        <v>6.9423254131127106</v>
      </c>
      <c r="P12" s="228">
        <v>5.8508230834980264</v>
      </c>
      <c r="Q12" s="228">
        <v>5.6267272211907962</v>
      </c>
      <c r="R12" s="228">
        <v>5.9370790986569038</v>
      </c>
      <c r="S12" s="228">
        <v>6.2136689499508897</v>
      </c>
      <c r="T12" s="228">
        <v>6.1387759159537847</v>
      </c>
      <c r="U12" s="228">
        <v>4.7570938528336271</v>
      </c>
      <c r="V12" s="228">
        <v>3.384542333179823</v>
      </c>
      <c r="W12" s="228">
        <v>4.0638800144702829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4.9700036130321754</v>
      </c>
      <c r="C15" s="228">
        <v>5.6875341450229948</v>
      </c>
      <c r="D15" s="228">
        <v>5.7417471734138079</v>
      </c>
      <c r="E15" s="228">
        <v>5.1777233006901779</v>
      </c>
      <c r="F15" s="228">
        <v>5.0823931481990758</v>
      </c>
      <c r="G15" s="228">
        <v>4.9973974324381913</v>
      </c>
      <c r="H15" s="228">
        <v>5.0784672180745503</v>
      </c>
      <c r="I15" s="228">
        <v>4.9184184363908887</v>
      </c>
      <c r="J15" s="228">
        <v>5.1593640043564024</v>
      </c>
      <c r="K15" s="228">
        <v>4.1984997208784813</v>
      </c>
      <c r="L15" s="228">
        <v>6.2851601817069644</v>
      </c>
      <c r="M15" s="228">
        <v>4.7253694785986688</v>
      </c>
      <c r="N15" s="228">
        <v>4.9492039742212706</v>
      </c>
      <c r="O15" s="228">
        <v>4.9579951463219141</v>
      </c>
      <c r="P15" s="228">
        <v>4.7939495458168011</v>
      </c>
      <c r="Q15" s="228">
        <v>5.2371676358175652</v>
      </c>
      <c r="R15" s="228">
        <v>5.3732752351571893</v>
      </c>
      <c r="S15" s="228">
        <v>5.6945439885479967</v>
      </c>
      <c r="T15" s="228">
        <v>5.8809028209034819</v>
      </c>
      <c r="U15" s="228">
        <v>6.3155795006274067</v>
      </c>
      <c r="V15" s="228">
        <v>7.1926948412162837</v>
      </c>
      <c r="W15" s="228">
        <v>7.552563135828219</v>
      </c>
      <c r="DA15" s="69" t="s">
        <v>3058</v>
      </c>
    </row>
    <row r="16" spans="1:105" ht="12" customHeight="1" x14ac:dyDescent="0.25">
      <c r="A16" s="57" t="s">
        <v>3059</v>
      </c>
      <c r="B16" s="263">
        <v>228.44981300953481</v>
      </c>
      <c r="C16" s="263">
        <v>225.05907906532289</v>
      </c>
      <c r="D16" s="263">
        <v>204.21499966127689</v>
      </c>
      <c r="E16" s="263">
        <v>207.21026669624911</v>
      </c>
      <c r="F16" s="263">
        <v>221.2367187487375</v>
      </c>
      <c r="G16" s="263">
        <v>221.1935100228153</v>
      </c>
      <c r="H16" s="263">
        <v>257.28348243476341</v>
      </c>
      <c r="I16" s="263">
        <v>227.7022185770507</v>
      </c>
      <c r="J16" s="263">
        <v>320.12986308427588</v>
      </c>
      <c r="K16" s="263">
        <v>206.22354743385671</v>
      </c>
      <c r="L16" s="263">
        <v>276.32450058801072</v>
      </c>
      <c r="M16" s="263">
        <v>213.9558203070568</v>
      </c>
      <c r="N16" s="263">
        <v>218.18802309961401</v>
      </c>
      <c r="O16" s="263">
        <v>213.01857459895069</v>
      </c>
      <c r="P16" s="263">
        <v>199.57990463875231</v>
      </c>
      <c r="Q16" s="263">
        <v>231.021934199436</v>
      </c>
      <c r="R16" s="263">
        <v>241.14535978618571</v>
      </c>
      <c r="S16" s="263">
        <v>235.87763954426529</v>
      </c>
      <c r="T16" s="263">
        <v>226.94356093457679</v>
      </c>
      <c r="U16" s="263">
        <v>197.25593083154911</v>
      </c>
      <c r="V16" s="263">
        <v>186.66449883471591</v>
      </c>
      <c r="W16" s="263">
        <v>201.02267059927269</v>
      </c>
      <c r="DA16" s="70" t="s">
        <v>3060</v>
      </c>
    </row>
    <row r="17" spans="1:105" ht="12" customHeight="1" x14ac:dyDescent="0.25">
      <c r="A17" s="46" t="s">
        <v>30</v>
      </c>
      <c r="B17" s="231">
        <v>1.7936007133903029</v>
      </c>
      <c r="C17" s="231">
        <v>2.24519580912352</v>
      </c>
      <c r="D17" s="231">
        <v>2.9266665326432268</v>
      </c>
      <c r="E17" s="231">
        <v>3.4088665067979478</v>
      </c>
      <c r="F17" s="231">
        <v>2.5546398331074331</v>
      </c>
      <c r="G17" s="231">
        <v>3.5802930989554191</v>
      </c>
      <c r="H17" s="231">
        <v>2.8490819421741871</v>
      </c>
      <c r="I17" s="231">
        <v>9.0946099056312502</v>
      </c>
      <c r="J17" s="231">
        <v>10.69026463006101</v>
      </c>
      <c r="K17" s="231">
        <v>13.03995267160477</v>
      </c>
      <c r="L17" s="231">
        <v>13.56531848604663</v>
      </c>
      <c r="M17" s="231">
        <v>13.59830582750825</v>
      </c>
      <c r="N17" s="231">
        <v>13.24696420612405</v>
      </c>
      <c r="O17" s="231">
        <v>8.0071327916421922</v>
      </c>
      <c r="P17" s="231">
        <v>4.3894292205614232</v>
      </c>
      <c r="Q17" s="231">
        <v>2.8236560492641258</v>
      </c>
      <c r="R17" s="231">
        <v>6.4436454815903357</v>
      </c>
      <c r="S17" s="231">
        <v>6.826403055238524</v>
      </c>
      <c r="T17" s="231">
        <v>6.5357181422806798</v>
      </c>
      <c r="U17" s="231">
        <v>7.619803860351837</v>
      </c>
      <c r="V17" s="231">
        <v>2.2115121894812528</v>
      </c>
      <c r="W17" s="231">
        <v>2.2106526217889488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0.48102706785294208</v>
      </c>
      <c r="C19" s="231">
        <v>0.94763880898917663</v>
      </c>
      <c r="D19" s="231">
        <v>0.45501438017925477</v>
      </c>
      <c r="E19" s="231">
        <v>0.43534061383390299</v>
      </c>
      <c r="F19" s="231">
        <v>0.43341592398221113</v>
      </c>
      <c r="G19" s="231">
        <v>0.42860854720779279</v>
      </c>
      <c r="H19" s="231">
        <v>0.36219632999753021</v>
      </c>
      <c r="I19" s="231">
        <v>0.43509154593699367</v>
      </c>
      <c r="J19" s="231">
        <v>0.42806110681366488</v>
      </c>
      <c r="K19" s="231">
        <v>0</v>
      </c>
      <c r="L19" s="231">
        <v>0.43489881011169201</v>
      </c>
      <c r="M19" s="231">
        <v>0.43667623043429299</v>
      </c>
      <c r="N19" s="231">
        <v>0.43494287161773643</v>
      </c>
      <c r="O19" s="231">
        <v>0</v>
      </c>
      <c r="P19" s="231">
        <v>0.36882087594571439</v>
      </c>
      <c r="Q19" s="231">
        <v>0.262503176572636</v>
      </c>
      <c r="R19" s="231">
        <v>0.24935065725769151</v>
      </c>
      <c r="S19" s="231">
        <v>0.23991326019257139</v>
      </c>
      <c r="T19" s="231">
        <v>0.30662756713773259</v>
      </c>
      <c r="U19" s="231">
        <v>0.30191051647409489</v>
      </c>
      <c r="V19" s="231">
        <v>0.29697372503538427</v>
      </c>
      <c r="W19" s="231">
        <v>0.49060627417367758</v>
      </c>
      <c r="DA19" s="73" t="s">
        <v>3063</v>
      </c>
    </row>
    <row r="20" spans="1:105" ht="12" customHeight="1" x14ac:dyDescent="0.25">
      <c r="A20" s="46" t="s">
        <v>160</v>
      </c>
      <c r="B20" s="231">
        <v>75.416719347788074</v>
      </c>
      <c r="C20" s="231">
        <v>73.651041539752924</v>
      </c>
      <c r="D20" s="231">
        <v>68.295768204426977</v>
      </c>
      <c r="E20" s="231">
        <v>65.352761596349595</v>
      </c>
      <c r="F20" s="231">
        <v>69.919261970495242</v>
      </c>
      <c r="G20" s="231">
        <v>72.207877579528059</v>
      </c>
      <c r="H20" s="231">
        <v>74.326757792122208</v>
      </c>
      <c r="I20" s="231">
        <v>78.376325213792882</v>
      </c>
      <c r="J20" s="231">
        <v>78.238790825887591</v>
      </c>
      <c r="K20" s="231">
        <v>75.954210607611898</v>
      </c>
      <c r="L20" s="231">
        <v>60.413967644922948</v>
      </c>
      <c r="M20" s="231">
        <v>60.188014140658389</v>
      </c>
      <c r="N20" s="231">
        <v>51.507881452028123</v>
      </c>
      <c r="O20" s="231">
        <v>52.212765948486201</v>
      </c>
      <c r="P20" s="231">
        <v>54.348143056857808</v>
      </c>
      <c r="Q20" s="231">
        <v>50.041031409960681</v>
      </c>
      <c r="R20" s="231">
        <v>55.096183261558757</v>
      </c>
      <c r="S20" s="231">
        <v>49.811667532978269</v>
      </c>
      <c r="T20" s="231">
        <v>50.424539305352788</v>
      </c>
      <c r="U20" s="231">
        <v>48.689457948228998</v>
      </c>
      <c r="V20" s="231">
        <v>52.343769582770172</v>
      </c>
      <c r="W20" s="231">
        <v>48.975894176139178</v>
      </c>
      <c r="DA20" s="73" t="s">
        <v>3064</v>
      </c>
    </row>
    <row r="21" spans="1:105" ht="12" customHeight="1" x14ac:dyDescent="0.25">
      <c r="A21" s="46" t="s">
        <v>70</v>
      </c>
      <c r="B21" s="231">
        <v>0.43638818510252969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3065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38.727639224898283</v>
      </c>
      <c r="I22" s="231">
        <v>0</v>
      </c>
      <c r="J22" s="231">
        <v>9.6818912545613252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1.6028638412737301E-2</v>
      </c>
      <c r="R22" s="231">
        <v>1.513815850091705E-2</v>
      </c>
      <c r="S22" s="231">
        <v>8.9047991181879864E-4</v>
      </c>
      <c r="T22" s="231">
        <v>5.6255481941119879E-3</v>
      </c>
      <c r="U22" s="231">
        <v>0.31654558258489968</v>
      </c>
      <c r="V22" s="231">
        <v>0</v>
      </c>
      <c r="W22" s="231">
        <v>9.6468657114217541E-3</v>
      </c>
      <c r="DA22" s="73" t="s">
        <v>3066</v>
      </c>
    </row>
    <row r="23" spans="1:105" ht="12" customHeight="1" x14ac:dyDescent="0.25">
      <c r="A23" s="46" t="s">
        <v>162</v>
      </c>
      <c r="B23" s="231">
        <v>83.750267103207776</v>
      </c>
      <c r="C23" s="231">
        <v>87.801571564417145</v>
      </c>
      <c r="D23" s="231">
        <v>95.320362832773483</v>
      </c>
      <c r="E23" s="231">
        <v>94.306301823688912</v>
      </c>
      <c r="F23" s="231">
        <v>97.407885033640426</v>
      </c>
      <c r="G23" s="231">
        <v>91.489429675735607</v>
      </c>
      <c r="H23" s="231">
        <v>82.638562115926092</v>
      </c>
      <c r="I23" s="231">
        <v>84.434090609040013</v>
      </c>
      <c r="J23" s="231">
        <v>72.682614105948346</v>
      </c>
      <c r="K23" s="231">
        <v>65.162049372593259</v>
      </c>
      <c r="L23" s="231">
        <v>60.147598274873047</v>
      </c>
      <c r="M23" s="231">
        <v>75.393087391185503</v>
      </c>
      <c r="N23" s="231">
        <v>72.579937225983528</v>
      </c>
      <c r="O23" s="231">
        <v>77.894882307808672</v>
      </c>
      <c r="P23" s="231">
        <v>67.415354071060463</v>
      </c>
      <c r="Q23" s="231">
        <v>60.410438848371157</v>
      </c>
      <c r="R23" s="231">
        <v>66.29781384202316</v>
      </c>
      <c r="S23" s="231">
        <v>68.119276463832136</v>
      </c>
      <c r="T23" s="231">
        <v>73.754466364460484</v>
      </c>
      <c r="U23" s="231">
        <v>64.361007936902809</v>
      </c>
      <c r="V23" s="231">
        <v>58.852196318147833</v>
      </c>
      <c r="W23" s="231">
        <v>62.109494394920461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18.112161198238159</v>
      </c>
      <c r="C25" s="231">
        <v>19.510662524570229</v>
      </c>
      <c r="D25" s="231">
        <v>25.158605571964909</v>
      </c>
      <c r="E25" s="231">
        <v>31.669043467585521</v>
      </c>
      <c r="F25" s="231">
        <v>41.109763079147577</v>
      </c>
      <c r="G25" s="231">
        <v>44.788648102787157</v>
      </c>
      <c r="H25" s="231">
        <v>49.06215371229348</v>
      </c>
      <c r="I25" s="231">
        <v>46.766521333856588</v>
      </c>
      <c r="J25" s="231">
        <v>46.546282497254758</v>
      </c>
      <c r="K25" s="231">
        <v>45.409364894697212</v>
      </c>
      <c r="L25" s="231">
        <v>38.331632769767197</v>
      </c>
      <c r="M25" s="231">
        <v>41.344358084503178</v>
      </c>
      <c r="N25" s="231">
        <v>41.897983199554659</v>
      </c>
      <c r="O25" s="231">
        <v>41.071120307992039</v>
      </c>
      <c r="P25" s="231">
        <v>72.048130574348534</v>
      </c>
      <c r="Q25" s="231">
        <v>72.976621915729638</v>
      </c>
      <c r="R25" s="231">
        <v>68.966281725562283</v>
      </c>
      <c r="S25" s="231">
        <v>68.819836691442731</v>
      </c>
      <c r="T25" s="231">
        <v>51.377807797604603</v>
      </c>
      <c r="U25" s="231">
        <v>38.959414330724591</v>
      </c>
      <c r="V25" s="231">
        <v>34.891092871521757</v>
      </c>
      <c r="W25" s="231">
        <v>38.897277649454438</v>
      </c>
      <c r="DA25" s="73" t="s">
        <v>3069</v>
      </c>
    </row>
    <row r="26" spans="1:105" ht="12" customHeight="1" x14ac:dyDescent="0.25">
      <c r="A26" s="46" t="s">
        <v>79</v>
      </c>
      <c r="B26" s="231">
        <v>48.459649393954983</v>
      </c>
      <c r="C26" s="231">
        <v>40.902968818469958</v>
      </c>
      <c r="D26" s="231">
        <v>12.05858213928907</v>
      </c>
      <c r="E26" s="231">
        <v>12.03795268799322</v>
      </c>
      <c r="F26" s="231">
        <v>9.8117529083645643</v>
      </c>
      <c r="G26" s="231">
        <v>8.6986530186013056</v>
      </c>
      <c r="H26" s="231">
        <v>9.3170913173516396</v>
      </c>
      <c r="I26" s="231">
        <v>8.5955799687929542</v>
      </c>
      <c r="J26" s="231">
        <v>101.86195866374921</v>
      </c>
      <c r="K26" s="231">
        <v>6.6579698873495996</v>
      </c>
      <c r="L26" s="231">
        <v>103.4310846022892</v>
      </c>
      <c r="M26" s="231">
        <v>22.995378632767171</v>
      </c>
      <c r="N26" s="231">
        <v>38.520314144305857</v>
      </c>
      <c r="O26" s="231">
        <v>33.83267324302161</v>
      </c>
      <c r="P26" s="231">
        <v>1.010026839978289</v>
      </c>
      <c r="Q26" s="231">
        <v>44.491654161125084</v>
      </c>
      <c r="R26" s="231">
        <v>44.076946659692531</v>
      </c>
      <c r="S26" s="231">
        <v>42.059652060669208</v>
      </c>
      <c r="T26" s="231">
        <v>44.538776209546363</v>
      </c>
      <c r="U26" s="231">
        <v>37.007790656281848</v>
      </c>
      <c r="V26" s="231">
        <v>38.068954147759491</v>
      </c>
      <c r="W26" s="231">
        <v>48.329098617084647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550.84697045533972</v>
      </c>
      <c r="C27" s="263">
        <f t="shared" si="0"/>
        <v>564.33140522021756</v>
      </c>
      <c r="D27" s="263">
        <f t="shared" si="0"/>
        <v>549.04394924480312</v>
      </c>
      <c r="E27" s="263">
        <f t="shared" si="0"/>
        <v>558.43008002290526</v>
      </c>
      <c r="F27" s="263">
        <f t="shared" si="0"/>
        <v>565.41491691356737</v>
      </c>
      <c r="G27" s="263">
        <f t="shared" si="0"/>
        <v>557.84457297912502</v>
      </c>
      <c r="H27" s="263">
        <f t="shared" si="0"/>
        <v>567.87135036244854</v>
      </c>
      <c r="I27" s="263">
        <f t="shared" si="0"/>
        <v>552.20031868741728</v>
      </c>
      <c r="J27" s="263">
        <f t="shared" si="0"/>
        <v>574.63176324546509</v>
      </c>
      <c r="K27" s="263">
        <f t="shared" si="0"/>
        <v>511.22122096881395</v>
      </c>
      <c r="L27" s="263">
        <f t="shared" si="0"/>
        <v>513.15115097754415</v>
      </c>
      <c r="M27" s="263">
        <f t="shared" si="0"/>
        <v>514.35203821154084</v>
      </c>
      <c r="N27" s="263">
        <f t="shared" si="0"/>
        <v>485.87854769852089</v>
      </c>
      <c r="O27" s="263">
        <f t="shared" si="0"/>
        <v>480.0513077648784</v>
      </c>
      <c r="P27" s="263">
        <f t="shared" si="0"/>
        <v>449.14089207522443</v>
      </c>
      <c r="Q27" s="263">
        <f t="shared" si="0"/>
        <v>426.90289009810175</v>
      </c>
      <c r="R27" s="263">
        <f t="shared" si="0"/>
        <v>456.50955853480207</v>
      </c>
      <c r="S27" s="263">
        <f t="shared" si="0"/>
        <v>450.50555172714138</v>
      </c>
      <c r="T27" s="263">
        <f t="shared" si="0"/>
        <v>454.84192370211429</v>
      </c>
      <c r="U27" s="263">
        <f t="shared" si="0"/>
        <v>415.7629274581588</v>
      </c>
      <c r="V27" s="263">
        <f t="shared" si="0"/>
        <v>391.812862647847</v>
      </c>
      <c r="W27" s="263">
        <f t="shared" si="0"/>
        <v>399.91801446286536</v>
      </c>
      <c r="DA27" s="70"/>
    </row>
    <row r="28" spans="1:105" ht="12" customHeight="1" x14ac:dyDescent="0.25">
      <c r="A28" s="60" t="s">
        <v>3072</v>
      </c>
      <c r="B28" s="264">
        <v>539.16997607048484</v>
      </c>
      <c r="C28" s="264">
        <v>550.94496977899132</v>
      </c>
      <c r="D28" s="264">
        <v>535.54028958689662</v>
      </c>
      <c r="E28" s="264">
        <v>545.98767537989204</v>
      </c>
      <c r="F28" s="264">
        <v>552.1401341547047</v>
      </c>
      <c r="G28" s="264">
        <v>544.78582271536868</v>
      </c>
      <c r="H28" s="264">
        <v>554.6944724177456</v>
      </c>
      <c r="I28" s="264">
        <v>539.73976605528901</v>
      </c>
      <c r="J28" s="264">
        <v>562.15995765233674</v>
      </c>
      <c r="K28" s="264">
        <v>500.75841823439509</v>
      </c>
      <c r="L28" s="264">
        <v>502.45207036988432</v>
      </c>
      <c r="M28" s="264">
        <v>503.32304799577702</v>
      </c>
      <c r="N28" s="264">
        <v>474.53897056671542</v>
      </c>
      <c r="O28" s="264">
        <v>468.95323354571877</v>
      </c>
      <c r="P28" s="264">
        <v>438.00759133588957</v>
      </c>
      <c r="Q28" s="264">
        <v>415.75629983033758</v>
      </c>
      <c r="R28" s="264">
        <v>444.78213764194732</v>
      </c>
      <c r="S28" s="264">
        <v>438.7929986996852</v>
      </c>
      <c r="T28" s="264">
        <v>442.76694529820321</v>
      </c>
      <c r="U28" s="264">
        <v>403.71881187084318</v>
      </c>
      <c r="V28" s="264">
        <v>379.61837279418347</v>
      </c>
      <c r="W28" s="264">
        <v>387.57970149371067</v>
      </c>
      <c r="DA28" s="72" t="s">
        <v>3073</v>
      </c>
    </row>
    <row r="29" spans="1:105" ht="12" customHeight="1" x14ac:dyDescent="0.25">
      <c r="A29" s="59" t="s">
        <v>30</v>
      </c>
      <c r="B29" s="232">
        <v>3.4342973271573678</v>
      </c>
      <c r="C29" s="232">
        <v>4.2901774903163634</v>
      </c>
      <c r="D29" s="232">
        <v>5.4574651069316413</v>
      </c>
      <c r="E29" s="232">
        <v>6.2211076401196852</v>
      </c>
      <c r="F29" s="232">
        <v>4.3977333008129387</v>
      </c>
      <c r="G29" s="232">
        <v>5.3841602316242874</v>
      </c>
      <c r="H29" s="232">
        <v>5.7685393861778742</v>
      </c>
      <c r="I29" s="232">
        <v>12.50443157379433</v>
      </c>
      <c r="J29" s="232">
        <v>15.889586041704041</v>
      </c>
      <c r="K29" s="232">
        <v>17.690239715666809</v>
      </c>
      <c r="L29" s="232">
        <v>19.298657001942068</v>
      </c>
      <c r="M29" s="232">
        <v>18.435252303377439</v>
      </c>
      <c r="N29" s="232">
        <v>19.318835634872951</v>
      </c>
      <c r="O29" s="232">
        <v>12.93958959087229</v>
      </c>
      <c r="P29" s="232">
        <v>9.5135826886772286</v>
      </c>
      <c r="Q29" s="232">
        <v>8.8086134861843615</v>
      </c>
      <c r="R29" s="232">
        <v>13.29446160667252</v>
      </c>
      <c r="S29" s="232">
        <v>13.84844048605445</v>
      </c>
      <c r="T29" s="232">
        <v>11.222305449766679</v>
      </c>
      <c r="U29" s="232">
        <v>10.96551583294414</v>
      </c>
      <c r="V29" s="232">
        <v>5.1497215904352851</v>
      </c>
      <c r="W29" s="232">
        <v>4.0563403237418187</v>
      </c>
      <c r="DA29" s="71" t="s">
        <v>3074</v>
      </c>
    </row>
    <row r="30" spans="1:105" ht="12" customHeight="1" x14ac:dyDescent="0.25">
      <c r="A30" s="59" t="s">
        <v>33</v>
      </c>
      <c r="B30" s="232">
        <v>0.45596106977014278</v>
      </c>
      <c r="C30" s="232">
        <v>0.92658525713179407</v>
      </c>
      <c r="D30" s="232">
        <v>0.48228538873635118</v>
      </c>
      <c r="E30" s="232">
        <v>0.50219484626949817</v>
      </c>
      <c r="F30" s="232">
        <v>0.50414259384696236</v>
      </c>
      <c r="G30" s="232">
        <v>0.50900756286596394</v>
      </c>
      <c r="H30" s="232">
        <v>0.57621539663974652</v>
      </c>
      <c r="I30" s="232">
        <v>0.50244689798582387</v>
      </c>
      <c r="J30" s="232">
        <v>0.50956156158056609</v>
      </c>
      <c r="K30" s="232">
        <v>0</v>
      </c>
      <c r="L30" s="232">
        <v>0.50264194278034069</v>
      </c>
      <c r="M30" s="232">
        <v>0.50084322901163214</v>
      </c>
      <c r="N30" s="232">
        <v>0.50259735342069944</v>
      </c>
      <c r="O30" s="232">
        <v>0</v>
      </c>
      <c r="P30" s="232">
        <v>0.56951148880927305</v>
      </c>
      <c r="Q30" s="232">
        <v>0.57321681322999229</v>
      </c>
      <c r="R30" s="232">
        <v>0.48299123632580931</v>
      </c>
      <c r="S30" s="232">
        <v>0.47751549248257608</v>
      </c>
      <c r="T30" s="232">
        <v>0.56170252841194923</v>
      </c>
      <c r="U30" s="232">
        <v>0.56841543119392246</v>
      </c>
      <c r="V30" s="232">
        <v>0.48589280840511317</v>
      </c>
      <c r="W30" s="232">
        <v>0.70460942670392801</v>
      </c>
      <c r="DA30" s="71" t="s">
        <v>3075</v>
      </c>
    </row>
    <row r="31" spans="1:105" ht="12" customHeight="1" x14ac:dyDescent="0.25">
      <c r="A31" s="59" t="s">
        <v>160</v>
      </c>
      <c r="B31" s="232">
        <v>328.60776585148398</v>
      </c>
      <c r="C31" s="232">
        <v>322.96361920049031</v>
      </c>
      <c r="D31" s="232">
        <v>299.61528638393452</v>
      </c>
      <c r="E31" s="232">
        <v>286.76780059205618</v>
      </c>
      <c r="F31" s="232">
        <v>294.61601490525891</v>
      </c>
      <c r="G31" s="232">
        <v>304.23497770801907</v>
      </c>
      <c r="H31" s="232">
        <v>304.54685361951528</v>
      </c>
      <c r="I31" s="232">
        <v>305.08480013398292</v>
      </c>
      <c r="J31" s="232">
        <v>304.53279100944752</v>
      </c>
      <c r="K31" s="232">
        <v>296.91349151956263</v>
      </c>
      <c r="L31" s="232">
        <v>249.0892534456022</v>
      </c>
      <c r="M31" s="232">
        <v>265.12885103096232</v>
      </c>
      <c r="N31" s="232">
        <v>228.83572089471119</v>
      </c>
      <c r="O31" s="232">
        <v>231.67247297522661</v>
      </c>
      <c r="P31" s="232">
        <v>240.40034689753881</v>
      </c>
      <c r="Q31" s="232">
        <v>222.46735876813619</v>
      </c>
      <c r="R31" s="232">
        <v>245.40435669410451</v>
      </c>
      <c r="S31" s="232">
        <v>224.16738099346341</v>
      </c>
      <c r="T31" s="232">
        <v>225.75918754634731</v>
      </c>
      <c r="U31" s="232">
        <v>219.52136624313761</v>
      </c>
      <c r="V31" s="232">
        <v>236.30565210543821</v>
      </c>
      <c r="W31" s="232">
        <v>221.81568281616489</v>
      </c>
      <c r="DA31" s="71" t="s">
        <v>3076</v>
      </c>
    </row>
    <row r="32" spans="1:105" ht="12" customHeight="1" x14ac:dyDescent="0.25">
      <c r="A32" s="59" t="s">
        <v>70</v>
      </c>
      <c r="B32" s="232">
        <v>0.41364828927928587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3077</v>
      </c>
    </row>
    <row r="33" spans="1:105" ht="12" customHeight="1" x14ac:dyDescent="0.25">
      <c r="A33" s="59" t="s">
        <v>162</v>
      </c>
      <c r="B33" s="232">
        <v>206.258303532794</v>
      </c>
      <c r="C33" s="232">
        <v>222.76458783105281</v>
      </c>
      <c r="D33" s="232">
        <v>229.98525270729411</v>
      </c>
      <c r="E33" s="232">
        <v>252.49657230144669</v>
      </c>
      <c r="F33" s="232">
        <v>252.62224335478601</v>
      </c>
      <c r="G33" s="232">
        <v>234.65767721285931</v>
      </c>
      <c r="H33" s="232">
        <v>243.80286401541261</v>
      </c>
      <c r="I33" s="232">
        <v>221.64808744952609</v>
      </c>
      <c r="J33" s="232">
        <v>241.2280190396047</v>
      </c>
      <c r="K33" s="232">
        <v>186.1546869991657</v>
      </c>
      <c r="L33" s="232">
        <v>233.56151797955971</v>
      </c>
      <c r="M33" s="232">
        <v>219.2581014324256</v>
      </c>
      <c r="N33" s="232">
        <v>225.88181668371061</v>
      </c>
      <c r="O33" s="232">
        <v>224.3411709796199</v>
      </c>
      <c r="P33" s="232">
        <v>187.5241502608643</v>
      </c>
      <c r="Q33" s="232">
        <v>183.90711076278711</v>
      </c>
      <c r="R33" s="232">
        <v>185.60032810484449</v>
      </c>
      <c r="S33" s="232">
        <v>200.29966172768479</v>
      </c>
      <c r="T33" s="232">
        <v>205.2237497736773</v>
      </c>
      <c r="U33" s="232">
        <v>172.66351436356749</v>
      </c>
      <c r="V33" s="232">
        <v>137.67710628990491</v>
      </c>
      <c r="W33" s="232">
        <v>161.0030689271</v>
      </c>
      <c r="DA33" s="71" t="s">
        <v>3078</v>
      </c>
    </row>
    <row r="34" spans="1:105" ht="12" customHeight="1" x14ac:dyDescent="0.25">
      <c r="A34" s="60" t="s">
        <v>3079</v>
      </c>
      <c r="B34" s="264">
        <v>11.676994384854879</v>
      </c>
      <c r="C34" s="264">
        <v>13.38643544122619</v>
      </c>
      <c r="D34" s="264">
        <v>13.503659657906461</v>
      </c>
      <c r="E34" s="264">
        <v>12.442404643013241</v>
      </c>
      <c r="F34" s="264">
        <v>13.274782758862679</v>
      </c>
      <c r="G34" s="264">
        <v>13.058750263756361</v>
      </c>
      <c r="H34" s="264">
        <v>13.17687794470296</v>
      </c>
      <c r="I34" s="264">
        <v>12.46055263212822</v>
      </c>
      <c r="J34" s="264">
        <v>12.47180559312835</v>
      </c>
      <c r="K34" s="264">
        <v>10.46280273441886</v>
      </c>
      <c r="L34" s="264">
        <v>10.69908060765988</v>
      </c>
      <c r="M34" s="264">
        <v>11.02899021576383</v>
      </c>
      <c r="N34" s="264">
        <v>11.339577131805489</v>
      </c>
      <c r="O34" s="264">
        <v>11.098074219159651</v>
      </c>
      <c r="P34" s="264">
        <v>11.13330073933488</v>
      </c>
      <c r="Q34" s="264">
        <v>11.14659026776415</v>
      </c>
      <c r="R34" s="264">
        <v>11.727420892854759</v>
      </c>
      <c r="S34" s="264">
        <v>11.71255302745616</v>
      </c>
      <c r="T34" s="264">
        <v>12.074978403911089</v>
      </c>
      <c r="U34" s="264">
        <v>12.044115587315639</v>
      </c>
      <c r="V34" s="264">
        <v>12.19448985366353</v>
      </c>
      <c r="W34" s="264">
        <v>12.33831296915471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23.094883393451578</v>
      </c>
      <c r="C35" s="263">
        <f t="shared" si="1"/>
        <v>24.01447411952978</v>
      </c>
      <c r="D35" s="263">
        <f t="shared" si="1"/>
        <v>24.671437485300757</v>
      </c>
      <c r="E35" s="263">
        <f t="shared" si="1"/>
        <v>24.357436623267827</v>
      </c>
      <c r="F35" s="263">
        <f t="shared" si="1"/>
        <v>27.962900846225715</v>
      </c>
      <c r="G35" s="263">
        <f t="shared" si="1"/>
        <v>28.284562548798284</v>
      </c>
      <c r="H35" s="263">
        <f t="shared" si="1"/>
        <v>35.742883965714135</v>
      </c>
      <c r="I35" s="263">
        <f t="shared" si="1"/>
        <v>30.511498853011524</v>
      </c>
      <c r="J35" s="263">
        <f t="shared" si="1"/>
        <v>33.612529703703238</v>
      </c>
      <c r="K35" s="263">
        <f t="shared" si="1"/>
        <v>26.542598066602423</v>
      </c>
      <c r="L35" s="263">
        <f t="shared" si="1"/>
        <v>24.306406432905593</v>
      </c>
      <c r="M35" s="263">
        <f t="shared" si="1"/>
        <v>26.364132710290221</v>
      </c>
      <c r="N35" s="263">
        <f t="shared" si="1"/>
        <v>26.123424728619856</v>
      </c>
      <c r="O35" s="263">
        <f t="shared" si="1"/>
        <v>25.014613991005206</v>
      </c>
      <c r="P35" s="263">
        <f t="shared" si="1"/>
        <v>27.400413594521027</v>
      </c>
      <c r="Q35" s="263">
        <f t="shared" si="1"/>
        <v>27.919184990439039</v>
      </c>
      <c r="R35" s="263">
        <f t="shared" si="1"/>
        <v>29.733519408768249</v>
      </c>
      <c r="S35" s="263">
        <f t="shared" si="1"/>
        <v>29.239162328409748</v>
      </c>
      <c r="T35" s="263">
        <f t="shared" si="1"/>
        <v>27.429832512782831</v>
      </c>
      <c r="U35" s="263">
        <f t="shared" si="1"/>
        <v>23.160950177629417</v>
      </c>
      <c r="V35" s="263">
        <f t="shared" si="1"/>
        <v>20.876532062259965</v>
      </c>
      <c r="W35" s="263">
        <f t="shared" si="1"/>
        <v>23.245800108121458</v>
      </c>
      <c r="DA35" s="70"/>
    </row>
    <row r="36" spans="1:105" ht="12" customHeight="1" x14ac:dyDescent="0.25">
      <c r="A36" s="60" t="s">
        <v>3082</v>
      </c>
      <c r="B36" s="264">
        <v>8.8198029171260757</v>
      </c>
      <c r="C36" s="264">
        <v>9.0660793709580911</v>
      </c>
      <c r="D36" s="264">
        <v>9.1768386114553877</v>
      </c>
      <c r="E36" s="264">
        <v>8.9376994824253995</v>
      </c>
      <c r="F36" s="264">
        <v>10.28130376632835</v>
      </c>
      <c r="G36" s="264">
        <v>10.367843842297381</v>
      </c>
      <c r="H36" s="264">
        <v>12.36032681536796</v>
      </c>
      <c r="I36" s="264">
        <v>11.31444921609793</v>
      </c>
      <c r="J36" s="264">
        <v>12.431497481450959</v>
      </c>
      <c r="K36" s="264">
        <v>9.7679023191866925</v>
      </c>
      <c r="L36" s="264">
        <v>8.9838113676660747</v>
      </c>
      <c r="M36" s="264">
        <v>9.7818060653513097</v>
      </c>
      <c r="N36" s="264">
        <v>9.6613947280881955</v>
      </c>
      <c r="O36" s="264">
        <v>9.3266661469897389</v>
      </c>
      <c r="P36" s="264">
        <v>9.5104339770943795</v>
      </c>
      <c r="Q36" s="264">
        <v>9.7308618422448223</v>
      </c>
      <c r="R36" s="264">
        <v>10.65368510530427</v>
      </c>
      <c r="S36" s="264">
        <v>10.455706654850401</v>
      </c>
      <c r="T36" s="264">
        <v>10.0408866608281</v>
      </c>
      <c r="U36" s="264">
        <v>8.5674455597929047</v>
      </c>
      <c r="V36" s="264">
        <v>7.6805534411149639</v>
      </c>
      <c r="W36" s="264">
        <v>8.4860783920237779</v>
      </c>
      <c r="DA36" s="72" t="s">
        <v>3083</v>
      </c>
    </row>
    <row r="37" spans="1:105" ht="12" customHeight="1" x14ac:dyDescent="0.25">
      <c r="A37" s="59" t="s">
        <v>30</v>
      </c>
      <c r="B37" s="232">
        <v>0.23405977368211831</v>
      </c>
      <c r="C37" s="232">
        <v>0.29727264044987961</v>
      </c>
      <c r="D37" s="232">
        <v>0.34041553661818852</v>
      </c>
      <c r="E37" s="232">
        <v>0.45114370393552722</v>
      </c>
      <c r="F37" s="232">
        <v>0.35584319082558141</v>
      </c>
      <c r="G37" s="232">
        <v>0.55524478164412905</v>
      </c>
      <c r="H37" s="232">
        <v>0.55461007320265265</v>
      </c>
      <c r="I37" s="232">
        <v>1.418585214436098</v>
      </c>
      <c r="J37" s="232">
        <v>1.8310403068989389</v>
      </c>
      <c r="K37" s="232">
        <v>2.1705273950104562</v>
      </c>
      <c r="L37" s="232">
        <v>2.2577209463482619</v>
      </c>
      <c r="M37" s="232">
        <v>2.18536683436241</v>
      </c>
      <c r="N37" s="232">
        <v>2.1285208100264938</v>
      </c>
      <c r="O37" s="232">
        <v>1.2002490449772361</v>
      </c>
      <c r="P37" s="232">
        <v>0.76742580415900552</v>
      </c>
      <c r="Q37" s="232">
        <v>0.54534992493786572</v>
      </c>
      <c r="R37" s="232">
        <v>1.197123685923853</v>
      </c>
      <c r="S37" s="232">
        <v>1.275741518114063</v>
      </c>
      <c r="T37" s="232">
        <v>1.0887424910722829</v>
      </c>
      <c r="U37" s="232">
        <v>1.177951690864758</v>
      </c>
      <c r="V37" s="232">
        <v>0.31365355495947939</v>
      </c>
      <c r="W37" s="232">
        <v>0.35300882645200321</v>
      </c>
      <c r="DA37" s="71" t="s">
        <v>3084</v>
      </c>
    </row>
    <row r="38" spans="1:105" ht="12" customHeight="1" x14ac:dyDescent="0.25">
      <c r="A38" s="59" t="s">
        <v>33</v>
      </c>
      <c r="B38" s="232">
        <v>6.6114355116670714E-2</v>
      </c>
      <c r="C38" s="232">
        <v>0.1343548622841102</v>
      </c>
      <c r="D38" s="232">
        <v>6.993138136677092E-2</v>
      </c>
      <c r="E38" s="232">
        <v>7.2818252709077255E-2</v>
      </c>
      <c r="F38" s="232">
        <v>7.3100676107809529E-2</v>
      </c>
      <c r="G38" s="232">
        <v>7.3806096615564767E-2</v>
      </c>
      <c r="H38" s="232">
        <v>8.3551232512763252E-2</v>
      </c>
      <c r="I38" s="232">
        <v>7.2854800207944465E-2</v>
      </c>
      <c r="J38" s="232">
        <v>7.3886426429182098E-2</v>
      </c>
      <c r="K38" s="232">
        <v>0</v>
      </c>
      <c r="L38" s="232">
        <v>7.2883081703149416E-2</v>
      </c>
      <c r="M38" s="232">
        <v>7.2622268206686671E-2</v>
      </c>
      <c r="N38" s="232">
        <v>7.2876616246001405E-2</v>
      </c>
      <c r="O38" s="232">
        <v>0</v>
      </c>
      <c r="P38" s="232">
        <v>8.2579165877344568E-2</v>
      </c>
      <c r="Q38" s="232">
        <v>5.6795974577077177E-2</v>
      </c>
      <c r="R38" s="232">
        <v>4.8164414575014053E-2</v>
      </c>
      <c r="S38" s="232">
        <v>4.6405838057124123E-2</v>
      </c>
      <c r="T38" s="232">
        <v>5.1841777073930152E-2</v>
      </c>
      <c r="U38" s="232">
        <v>4.6530552618870021E-2</v>
      </c>
      <c r="V38" s="232">
        <v>4.6369428608291158E-2</v>
      </c>
      <c r="W38" s="232">
        <v>8.2395586047112182E-2</v>
      </c>
      <c r="DA38" s="71" t="s">
        <v>3085</v>
      </c>
    </row>
    <row r="39" spans="1:105" ht="12" customHeight="1" x14ac:dyDescent="0.25">
      <c r="A39" s="59" t="s">
        <v>160</v>
      </c>
      <c r="B39" s="232">
        <v>0.2479719311401446</v>
      </c>
      <c r="C39" s="232">
        <v>6.3112985088768697E-2</v>
      </c>
      <c r="D39" s="232">
        <v>6.5684467997174228E-2</v>
      </c>
      <c r="E39" s="232">
        <v>6.82947236007415E-2</v>
      </c>
      <c r="F39" s="232">
        <v>0.70696011405289516</v>
      </c>
      <c r="G39" s="232">
        <v>0.75805520111515035</v>
      </c>
      <c r="H39" s="232">
        <v>1.9130673181122779</v>
      </c>
      <c r="I39" s="232">
        <v>2.1038974264829711</v>
      </c>
      <c r="J39" s="232">
        <v>2.1950021886245938</v>
      </c>
      <c r="K39" s="232">
        <v>2.0951362943836318</v>
      </c>
      <c r="L39" s="232">
        <v>0.93138807276547064</v>
      </c>
      <c r="M39" s="232">
        <v>5.6510186305152317E-2</v>
      </c>
      <c r="N39" s="232">
        <v>0</v>
      </c>
      <c r="O39" s="232">
        <v>0</v>
      </c>
      <c r="P39" s="232">
        <v>7.7220006911522157E-2</v>
      </c>
      <c r="Q39" s="232">
        <v>8.0823582405455549E-2</v>
      </c>
      <c r="R39" s="232">
        <v>6.9260270136250107E-2</v>
      </c>
      <c r="S39" s="232">
        <v>2.1270562917149161E-3</v>
      </c>
      <c r="T39" s="232">
        <v>1.3291553461393889E-3</v>
      </c>
      <c r="U39" s="232">
        <v>1.4084564222437499E-3</v>
      </c>
      <c r="V39" s="232">
        <v>1.4593283504693961E-2</v>
      </c>
      <c r="W39" s="232">
        <v>1.681843633266631E-2</v>
      </c>
      <c r="DA39" s="71" t="s">
        <v>3086</v>
      </c>
    </row>
    <row r="40" spans="1:105" ht="12" customHeight="1" x14ac:dyDescent="0.25">
      <c r="A40" s="59" t="s">
        <v>70</v>
      </c>
      <c r="B40" s="232">
        <v>5.9979001945496463E-2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8.2116778552416463</v>
      </c>
      <c r="C41" s="232">
        <v>8.5713388831353328</v>
      </c>
      <c r="D41" s="232">
        <v>8.7008072254732536</v>
      </c>
      <c r="E41" s="232">
        <v>8.3454428021800542</v>
      </c>
      <c r="F41" s="232">
        <v>9.1453997853420663</v>
      </c>
      <c r="G41" s="232">
        <v>8.9807377629225336</v>
      </c>
      <c r="H41" s="232">
        <v>9.8090981915402704</v>
      </c>
      <c r="I41" s="232">
        <v>7.7191117749709166</v>
      </c>
      <c r="J41" s="232">
        <v>8.3315685594982494</v>
      </c>
      <c r="K41" s="232">
        <v>5.5022386297926031</v>
      </c>
      <c r="L41" s="232">
        <v>5.7218192668491934</v>
      </c>
      <c r="M41" s="232">
        <v>7.4673067764770611</v>
      </c>
      <c r="N41" s="232">
        <v>7.4599973018157</v>
      </c>
      <c r="O41" s="232">
        <v>8.1264171020125033</v>
      </c>
      <c r="P41" s="232">
        <v>8.5832090001465069</v>
      </c>
      <c r="Q41" s="232">
        <v>9.0478923603244237</v>
      </c>
      <c r="R41" s="232">
        <v>9.3391367346691574</v>
      </c>
      <c r="S41" s="232">
        <v>9.1314322423875023</v>
      </c>
      <c r="T41" s="232">
        <v>8.8989732373357509</v>
      </c>
      <c r="U41" s="232">
        <v>7.3415548598870322</v>
      </c>
      <c r="V41" s="232">
        <v>7.3059371740424996</v>
      </c>
      <c r="W41" s="232">
        <v>8.0338555431919954</v>
      </c>
      <c r="DA41" s="71" t="s">
        <v>3088</v>
      </c>
    </row>
    <row r="42" spans="1:105" ht="12" customHeight="1" x14ac:dyDescent="0.25">
      <c r="A42" s="60" t="s">
        <v>3089</v>
      </c>
      <c r="B42" s="264">
        <v>13.06567748646553</v>
      </c>
      <c r="C42" s="264">
        <v>13.561942506444691</v>
      </c>
      <c r="D42" s="264">
        <v>14.096005552133629</v>
      </c>
      <c r="E42" s="264">
        <v>14.13105951710177</v>
      </c>
      <c r="F42" s="264">
        <v>16.306708865586589</v>
      </c>
      <c r="G42" s="264">
        <v>16.564205286326139</v>
      </c>
      <c r="H42" s="264">
        <v>22.017809077501941</v>
      </c>
      <c r="I42" s="264">
        <v>17.906492400014599</v>
      </c>
      <c r="J42" s="264">
        <v>19.88930950010684</v>
      </c>
      <c r="K42" s="264">
        <v>15.69104832135092</v>
      </c>
      <c r="L42" s="264">
        <v>14.21447600230332</v>
      </c>
      <c r="M42" s="264">
        <v>15.440038372591941</v>
      </c>
      <c r="N42" s="264">
        <v>15.287573797594661</v>
      </c>
      <c r="O42" s="264">
        <v>14.53850444274536</v>
      </c>
      <c r="P42" s="264">
        <v>16.73688775513839</v>
      </c>
      <c r="Q42" s="264">
        <v>17.0338548704615</v>
      </c>
      <c r="R42" s="264">
        <v>17.865208568132591</v>
      </c>
      <c r="S42" s="264">
        <v>17.570369824287098</v>
      </c>
      <c r="T42" s="264">
        <v>16.138323088692509</v>
      </c>
      <c r="U42" s="264">
        <v>13.34607836057882</v>
      </c>
      <c r="V42" s="264">
        <v>11.932977886301281</v>
      </c>
      <c r="W42" s="264">
        <v>13.48182501572094</v>
      </c>
      <c r="DA42" s="72" t="s">
        <v>3090</v>
      </c>
    </row>
    <row r="43" spans="1:105" ht="12" customHeight="1" x14ac:dyDescent="0.25">
      <c r="A43" s="64" t="s">
        <v>30</v>
      </c>
      <c r="B43" s="231">
        <v>0.25137421518739178</v>
      </c>
      <c r="C43" s="231">
        <v>0.30950280449753159</v>
      </c>
      <c r="D43" s="231">
        <v>0.32695093690365518</v>
      </c>
      <c r="E43" s="231">
        <v>0.39812919910933608</v>
      </c>
      <c r="F43" s="231">
        <v>0.31143134939849998</v>
      </c>
      <c r="G43" s="231">
        <v>0.47596308794615122</v>
      </c>
      <c r="H43" s="231">
        <v>0.35489439122018962</v>
      </c>
      <c r="I43" s="231">
        <v>1.2505414754313351</v>
      </c>
      <c r="J43" s="231">
        <v>1.5658826438090381</v>
      </c>
      <c r="K43" s="231">
        <v>1.832919445018911</v>
      </c>
      <c r="L43" s="231">
        <v>1.988620682635774</v>
      </c>
      <c r="M43" s="231">
        <v>1.939698764928012</v>
      </c>
      <c r="N43" s="231">
        <v>1.875176346972989</v>
      </c>
      <c r="O43" s="231">
        <v>1.105057146557783</v>
      </c>
      <c r="P43" s="231">
        <v>0.50594300860852481</v>
      </c>
      <c r="Q43" s="231">
        <v>0.3647574084701864</v>
      </c>
      <c r="R43" s="231">
        <v>0.89782328414035428</v>
      </c>
      <c r="S43" s="231">
        <v>0.95103643862260367</v>
      </c>
      <c r="T43" s="231">
        <v>0.91764292969596717</v>
      </c>
      <c r="U43" s="231">
        <v>1.085019656908579</v>
      </c>
      <c r="V43" s="231">
        <v>0.29100878504412742</v>
      </c>
      <c r="W43" s="231">
        <v>0.30710789329174909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7.1005127744184035E-2</v>
      </c>
      <c r="C45" s="231">
        <v>0.1398823874672136</v>
      </c>
      <c r="D45" s="231">
        <v>6.7165355858822273E-2</v>
      </c>
      <c r="E45" s="231">
        <v>6.4261281668577336E-2</v>
      </c>
      <c r="F45" s="231">
        <v>6.3977175309662224E-2</v>
      </c>
      <c r="G45" s="231">
        <v>6.3267551205751393E-2</v>
      </c>
      <c r="H45" s="231">
        <v>5.346434410591553E-2</v>
      </c>
      <c r="I45" s="231">
        <v>6.4224516382341043E-2</v>
      </c>
      <c r="J45" s="231">
        <v>6.3186742707196666E-2</v>
      </c>
      <c r="K45" s="231">
        <v>0</v>
      </c>
      <c r="L45" s="231">
        <v>6.4196066357776901E-2</v>
      </c>
      <c r="M45" s="231">
        <v>6.4458434040378876E-2</v>
      </c>
      <c r="N45" s="231">
        <v>6.4202570342842144E-2</v>
      </c>
      <c r="O45" s="231">
        <v>0</v>
      </c>
      <c r="P45" s="231">
        <v>5.4442203280031368E-2</v>
      </c>
      <c r="Q45" s="231">
        <v>3.7987999174353283E-2</v>
      </c>
      <c r="R45" s="231">
        <v>3.6122527171505062E-2</v>
      </c>
      <c r="S45" s="231">
        <v>3.4594502358430472E-2</v>
      </c>
      <c r="T45" s="231">
        <v>4.3694666631329378E-2</v>
      </c>
      <c r="U45" s="231">
        <v>4.2859622028497371E-2</v>
      </c>
      <c r="V45" s="231">
        <v>4.3021706175887187E-2</v>
      </c>
      <c r="W45" s="231">
        <v>7.1681875781392596E-2</v>
      </c>
      <c r="DA45" s="73" t="s">
        <v>3093</v>
      </c>
    </row>
    <row r="46" spans="1:105" ht="12" customHeight="1" x14ac:dyDescent="0.25">
      <c r="A46" s="64" t="s">
        <v>160</v>
      </c>
      <c r="B46" s="231">
        <v>0.26631551675134318</v>
      </c>
      <c r="C46" s="231">
        <v>6.5709531343427469E-2</v>
      </c>
      <c r="D46" s="231">
        <v>6.3086422450163923E-2</v>
      </c>
      <c r="E46" s="231">
        <v>6.0269318563830443E-2</v>
      </c>
      <c r="F46" s="231">
        <v>0.61872630407680895</v>
      </c>
      <c r="G46" s="231">
        <v>0.6498148317360648</v>
      </c>
      <c r="H46" s="231">
        <v>1.2241697257752771</v>
      </c>
      <c r="I46" s="231">
        <v>1.854672504052606</v>
      </c>
      <c r="J46" s="231">
        <v>1.8771382679779589</v>
      </c>
      <c r="K46" s="231">
        <v>1.7692548192519479</v>
      </c>
      <c r="L46" s="231">
        <v>0.8203748953374782</v>
      </c>
      <c r="M46" s="231">
        <v>5.015759224420363E-2</v>
      </c>
      <c r="N46" s="231">
        <v>0</v>
      </c>
      <c r="O46" s="231">
        <v>0</v>
      </c>
      <c r="P46" s="231">
        <v>5.0909055194463822E-2</v>
      </c>
      <c r="Q46" s="231">
        <v>5.4058869568652523E-2</v>
      </c>
      <c r="R46" s="231">
        <v>5.1944075558230648E-2</v>
      </c>
      <c r="S46" s="231">
        <v>1.5856723416925659E-3</v>
      </c>
      <c r="T46" s="231">
        <v>1.120274092224651E-3</v>
      </c>
      <c r="U46" s="231">
        <v>1.297339199803442E-3</v>
      </c>
      <c r="V46" s="231">
        <v>1.3539695741864401E-2</v>
      </c>
      <c r="W46" s="231">
        <v>1.463157338727006E-2</v>
      </c>
      <c r="DA46" s="73" t="s">
        <v>3094</v>
      </c>
    </row>
    <row r="47" spans="1:105" ht="12" customHeight="1" x14ac:dyDescent="0.25">
      <c r="A47" s="64" t="s">
        <v>70</v>
      </c>
      <c r="B47" s="231">
        <v>6.4415915236459467E-2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5.7166449752371369</v>
      </c>
      <c r="I48" s="231">
        <v>0</v>
      </c>
      <c r="J48" s="231">
        <v>1.429158505370417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2.3660113829804021E-3</v>
      </c>
      <c r="R48" s="231">
        <v>2.2345663061479342E-3</v>
      </c>
      <c r="S48" s="231">
        <v>1.314450768322534E-4</v>
      </c>
      <c r="T48" s="231">
        <v>5.2578030732895406E-4</v>
      </c>
      <c r="U48" s="231">
        <v>5.2578030733273543E-4</v>
      </c>
      <c r="V48" s="231">
        <v>0</v>
      </c>
      <c r="W48" s="231">
        <v>1.4239883323570049E-3</v>
      </c>
      <c r="DA48" s="73" t="s">
        <v>3096</v>
      </c>
    </row>
    <row r="49" spans="1:105" ht="12" customHeight="1" x14ac:dyDescent="0.25">
      <c r="A49" s="64" t="s">
        <v>162</v>
      </c>
      <c r="B49" s="231">
        <v>8.8191321548336372</v>
      </c>
      <c r="C49" s="231">
        <v>8.9239743644568588</v>
      </c>
      <c r="D49" s="231">
        <v>8.3566605168707184</v>
      </c>
      <c r="E49" s="231">
        <v>7.3647585681912702</v>
      </c>
      <c r="F49" s="231">
        <v>8.0039867822955646</v>
      </c>
      <c r="G49" s="231">
        <v>7.698405854473851</v>
      </c>
      <c r="H49" s="231">
        <v>6.2768314159950904</v>
      </c>
      <c r="I49" s="231">
        <v>6.804715945054248</v>
      </c>
      <c r="J49" s="231">
        <v>7.1250526566062344</v>
      </c>
      <c r="K49" s="231">
        <v>4.6464099918132993</v>
      </c>
      <c r="L49" s="231">
        <v>5.0398292821636366</v>
      </c>
      <c r="M49" s="231">
        <v>6.6278692912885706</v>
      </c>
      <c r="N49" s="231">
        <v>6.5720806782589083</v>
      </c>
      <c r="O49" s="231">
        <v>7.4819099686587274</v>
      </c>
      <c r="P49" s="231">
        <v>5.6586767887076821</v>
      </c>
      <c r="Q49" s="231">
        <v>6.0516846497139456</v>
      </c>
      <c r="R49" s="231">
        <v>7.0042005790618358</v>
      </c>
      <c r="S49" s="231">
        <v>6.8072761417704122</v>
      </c>
      <c r="T49" s="231">
        <v>7.5004695231028968</v>
      </c>
      <c r="U49" s="231">
        <v>6.7623582503645192</v>
      </c>
      <c r="V49" s="231">
        <v>6.7784721933137364</v>
      </c>
      <c r="W49" s="231">
        <v>6.9892316168910176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2.4585049020645449</v>
      </c>
      <c r="C51" s="231">
        <v>2.6684555510335608</v>
      </c>
      <c r="D51" s="231">
        <v>3.5021569046022658</v>
      </c>
      <c r="E51" s="231">
        <v>4.466700878401487</v>
      </c>
      <c r="F51" s="231">
        <v>5.86025967543147</v>
      </c>
      <c r="G51" s="231">
        <v>6.3927327279285517</v>
      </c>
      <c r="H51" s="231">
        <v>7.0164943862737106</v>
      </c>
      <c r="I51" s="231">
        <v>6.6635314937038972</v>
      </c>
      <c r="J51" s="231">
        <v>6.6239774793412343</v>
      </c>
      <c r="K51" s="231">
        <v>6.4596711333049486</v>
      </c>
      <c r="L51" s="231">
        <v>5.4008153168692612</v>
      </c>
      <c r="M51" s="231">
        <v>5.841999763506875</v>
      </c>
      <c r="N51" s="231">
        <v>5.8602596754352207</v>
      </c>
      <c r="O51" s="231">
        <v>5.7628917347621647</v>
      </c>
      <c r="P51" s="231">
        <v>10.31782512095103</v>
      </c>
      <c r="Q51" s="231">
        <v>10.37729306448284</v>
      </c>
      <c r="R51" s="231">
        <v>9.7198157439233857</v>
      </c>
      <c r="S51" s="231">
        <v>9.5909995686293961</v>
      </c>
      <c r="T51" s="231">
        <v>7.1113320092137444</v>
      </c>
      <c r="U51" s="231">
        <v>5.1894516333740972</v>
      </c>
      <c r="V51" s="231">
        <v>4.5547909873908052</v>
      </c>
      <c r="W51" s="231">
        <v>5.1060168708453153</v>
      </c>
      <c r="DA51" s="73" t="s">
        <v>3099</v>
      </c>
    </row>
    <row r="52" spans="1:105" ht="12" customHeight="1" x14ac:dyDescent="0.25">
      <c r="A52" s="64" t="s">
        <v>79</v>
      </c>
      <c r="B52" s="231">
        <v>1.134929654647973</v>
      </c>
      <c r="C52" s="231">
        <v>1.4544178676460999</v>
      </c>
      <c r="D52" s="231">
        <v>1.779985415448009</v>
      </c>
      <c r="E52" s="231">
        <v>1.776940271167267</v>
      </c>
      <c r="F52" s="231">
        <v>1.44832757907458</v>
      </c>
      <c r="G52" s="231">
        <v>1.2840212330357741</v>
      </c>
      <c r="H52" s="231">
        <v>1.3753098388946201</v>
      </c>
      <c r="I52" s="231">
        <v>1.2688064653901789</v>
      </c>
      <c r="J52" s="231">
        <v>1.2049132042947599</v>
      </c>
      <c r="K52" s="231">
        <v>0.98279293196181727</v>
      </c>
      <c r="L52" s="231">
        <v>0.90063975893939907</v>
      </c>
      <c r="M52" s="231">
        <v>0.91585452658390387</v>
      </c>
      <c r="N52" s="231">
        <v>0.91585452658469912</v>
      </c>
      <c r="O52" s="231">
        <v>0.18864559276668619</v>
      </c>
      <c r="P52" s="231">
        <v>0.14909157839666121</v>
      </c>
      <c r="Q52" s="231">
        <v>0.1457068676685431</v>
      </c>
      <c r="R52" s="231">
        <v>0.15306779197113349</v>
      </c>
      <c r="S52" s="231">
        <v>0.18474605548773221</v>
      </c>
      <c r="T52" s="231">
        <v>0.56353790564901474</v>
      </c>
      <c r="U52" s="231">
        <v>0.26456607839599078</v>
      </c>
      <c r="V52" s="231">
        <v>0.25214451863486348</v>
      </c>
      <c r="W52" s="231">
        <v>0.99173119719183422</v>
      </c>
      <c r="DA52" s="73" t="s">
        <v>3100</v>
      </c>
    </row>
    <row r="53" spans="1:105" ht="12" customHeight="1" x14ac:dyDescent="0.25">
      <c r="A53" s="60" t="s">
        <v>3101</v>
      </c>
      <c r="B53" s="264">
        <v>1.2094029898599701</v>
      </c>
      <c r="C53" s="264">
        <v>1.3864522421269989</v>
      </c>
      <c r="D53" s="264">
        <v>1.398593321711741</v>
      </c>
      <c r="E53" s="264">
        <v>1.288677623740657</v>
      </c>
      <c r="F53" s="264">
        <v>1.374888214310777</v>
      </c>
      <c r="G53" s="264">
        <v>1.3525134201747659</v>
      </c>
      <c r="H53" s="264">
        <v>1.3647480728442341</v>
      </c>
      <c r="I53" s="264">
        <v>1.2905572368989939</v>
      </c>
      <c r="J53" s="264">
        <v>1.2917227221454359</v>
      </c>
      <c r="K53" s="264">
        <v>1.0836474260648099</v>
      </c>
      <c r="L53" s="264">
        <v>1.1081190629362021</v>
      </c>
      <c r="M53" s="264">
        <v>1.1422882723469689</v>
      </c>
      <c r="N53" s="264">
        <v>1.1744562029369969</v>
      </c>
      <c r="O53" s="264">
        <v>1.149443401270106</v>
      </c>
      <c r="P53" s="264">
        <v>1.153091862288256</v>
      </c>
      <c r="Q53" s="264">
        <v>1.154468277732716</v>
      </c>
      <c r="R53" s="264">
        <v>1.214625735331387</v>
      </c>
      <c r="S53" s="264">
        <v>1.2130858492722449</v>
      </c>
      <c r="T53" s="264">
        <v>1.25062276326222</v>
      </c>
      <c r="U53" s="264">
        <v>1.247426257257692</v>
      </c>
      <c r="V53" s="264">
        <v>1.2630007348437231</v>
      </c>
      <c r="W53" s="264">
        <v>1.2778967003767381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12.157304035954191</v>
      </c>
      <c r="C54" s="263">
        <f t="shared" si="2"/>
        <v>13.426203234880067</v>
      </c>
      <c r="D54" s="263">
        <f t="shared" si="2"/>
        <v>13.587265616921748</v>
      </c>
      <c r="E54" s="263">
        <f t="shared" si="2"/>
        <v>12.790959202604895</v>
      </c>
      <c r="F54" s="263">
        <f t="shared" si="2"/>
        <v>14.025858199929528</v>
      </c>
      <c r="G54" s="263">
        <f t="shared" si="2"/>
        <v>13.932891205253751</v>
      </c>
      <c r="H54" s="263">
        <f t="shared" si="2"/>
        <v>15.184244809151764</v>
      </c>
      <c r="I54" s="263">
        <f t="shared" si="2"/>
        <v>13.982393014773052</v>
      </c>
      <c r="J54" s="263">
        <f t="shared" si="2"/>
        <v>14.56539271850189</v>
      </c>
      <c r="K54" s="263">
        <f t="shared" si="2"/>
        <v>11.873831300846042</v>
      </c>
      <c r="L54" s="263">
        <f t="shared" si="2"/>
        <v>11.627863041987183</v>
      </c>
      <c r="M54" s="263">
        <f t="shared" si="2"/>
        <v>12.258480716222676</v>
      </c>
      <c r="N54" s="263">
        <f t="shared" si="2"/>
        <v>12.408082391921264</v>
      </c>
      <c r="O54" s="263">
        <f t="shared" si="2"/>
        <v>12.073067863204997</v>
      </c>
      <c r="P54" s="263">
        <f t="shared" si="2"/>
        <v>12.335212959077802</v>
      </c>
      <c r="Q54" s="263">
        <f t="shared" si="2"/>
        <v>12.454495451921829</v>
      </c>
      <c r="R54" s="263">
        <f t="shared" si="2"/>
        <v>13.254208382423752</v>
      </c>
      <c r="S54" s="263">
        <f t="shared" si="2"/>
        <v>13.144981972499897</v>
      </c>
      <c r="T54" s="263">
        <f t="shared" si="2"/>
        <v>13.119846968071293</v>
      </c>
      <c r="U54" s="263">
        <f t="shared" si="2"/>
        <v>12.317754267397795</v>
      </c>
      <c r="V54" s="263">
        <f t="shared" si="2"/>
        <v>11.975123604694176</v>
      </c>
      <c r="W54" s="263">
        <f t="shared" si="2"/>
        <v>12.498863047962395</v>
      </c>
      <c r="DA54" s="70"/>
    </row>
    <row r="55" spans="1:105" ht="12" customHeight="1" x14ac:dyDescent="0.25">
      <c r="A55" s="60" t="s">
        <v>3104</v>
      </c>
      <c r="B55" s="264">
        <v>3.4174458010680788</v>
      </c>
      <c r="C55" s="264">
        <v>3.5134511736057341</v>
      </c>
      <c r="D55" s="264">
        <v>3.556462891299716</v>
      </c>
      <c r="E55" s="264">
        <v>3.462495733690079</v>
      </c>
      <c r="F55" s="264">
        <v>3.980772622331008</v>
      </c>
      <c r="G55" s="264">
        <v>4.0119401565095538</v>
      </c>
      <c r="H55" s="264">
        <v>4.7745207499061504</v>
      </c>
      <c r="I55" s="264">
        <v>4.3578289887677482</v>
      </c>
      <c r="J55" s="264">
        <v>4.7841760491848797</v>
      </c>
      <c r="K55" s="264">
        <v>3.743023170936878</v>
      </c>
      <c r="L55" s="264">
        <v>3.4511889767121091</v>
      </c>
      <c r="M55" s="264">
        <v>3.7704470918837929</v>
      </c>
      <c r="N55" s="264">
        <v>3.725201005239859</v>
      </c>
      <c r="O55" s="264">
        <v>3.606969726451001</v>
      </c>
      <c r="P55" s="264">
        <v>3.6803187384975762</v>
      </c>
      <c r="Q55" s="264">
        <v>3.7684308339525159</v>
      </c>
      <c r="R55" s="264">
        <v>4.1197592911284584</v>
      </c>
      <c r="S55" s="264">
        <v>4.0425916170331142</v>
      </c>
      <c r="T55" s="264">
        <v>3.8844428058044529</v>
      </c>
      <c r="U55" s="264">
        <v>3.3129266717767032</v>
      </c>
      <c r="V55" s="264">
        <v>2.9767193013666269</v>
      </c>
      <c r="W55" s="264">
        <v>3.2883914199119002</v>
      </c>
      <c r="DA55" s="72" t="s">
        <v>3105</v>
      </c>
    </row>
    <row r="56" spans="1:105" ht="12" customHeight="1" x14ac:dyDescent="0.25">
      <c r="A56" s="60" t="s">
        <v>3106</v>
      </c>
      <c r="B56" s="264">
        <v>0.98299767923251646</v>
      </c>
      <c r="C56" s="264">
        <v>1.020334232459789</v>
      </c>
      <c r="D56" s="264">
        <v>1.0605145242984551</v>
      </c>
      <c r="E56" s="264">
        <v>1.0631518131988791</v>
      </c>
      <c r="F56" s="264">
        <v>1.2268370306397429</v>
      </c>
      <c r="G56" s="264">
        <v>1.2462098021060419</v>
      </c>
      <c r="H56" s="264">
        <v>1.656512281692935</v>
      </c>
      <c r="I56" s="264">
        <v>1.347196920377274</v>
      </c>
      <c r="J56" s="264">
        <v>1.496374382453179</v>
      </c>
      <c r="K56" s="264">
        <v>1.18051774204521</v>
      </c>
      <c r="L56" s="264">
        <v>1.0694276616152969</v>
      </c>
      <c r="M56" s="264">
        <v>1.1616329810100521</v>
      </c>
      <c r="N56" s="264">
        <v>1.1501622919820429</v>
      </c>
      <c r="O56" s="264">
        <v>1.093805976883663</v>
      </c>
      <c r="P56" s="264">
        <v>1.259201586593484</v>
      </c>
      <c r="Q56" s="264">
        <v>1.281543940097416</v>
      </c>
      <c r="R56" s="264">
        <v>1.344090926756057</v>
      </c>
      <c r="S56" s="264">
        <v>1.3219087015137621</v>
      </c>
      <c r="T56" s="264">
        <v>1.214168508240189</v>
      </c>
      <c r="U56" s="264">
        <v>1.004093669761416</v>
      </c>
      <c r="V56" s="264">
        <v>0.89777890053677378</v>
      </c>
      <c r="W56" s="264">
        <v>1.014306584254866</v>
      </c>
      <c r="DA56" s="72" t="s">
        <v>3107</v>
      </c>
    </row>
    <row r="57" spans="1:105" ht="12" customHeight="1" x14ac:dyDescent="0.25">
      <c r="A57" s="64" t="s">
        <v>30</v>
      </c>
      <c r="B57" s="231">
        <v>1.8912166659866461E-2</v>
      </c>
      <c r="C57" s="231">
        <v>2.328547745435974E-2</v>
      </c>
      <c r="D57" s="231">
        <v>2.459818961030634E-2</v>
      </c>
      <c r="E57" s="231">
        <v>2.9953293976877959E-2</v>
      </c>
      <c r="F57" s="231">
        <v>2.343057174157993E-2</v>
      </c>
      <c r="G57" s="231">
        <v>3.5809135143284113E-2</v>
      </c>
      <c r="H57" s="231">
        <v>2.670051846170704E-2</v>
      </c>
      <c r="I57" s="231">
        <v>9.4084625110821413E-2</v>
      </c>
      <c r="J57" s="231">
        <v>0.1178093525122787</v>
      </c>
      <c r="K57" s="231">
        <v>0.13789989555001211</v>
      </c>
      <c r="L57" s="231">
        <v>0.1496140952453246</v>
      </c>
      <c r="M57" s="231">
        <v>0.14593344939897271</v>
      </c>
      <c r="N57" s="231">
        <v>0.14107909820486431</v>
      </c>
      <c r="O57" s="231">
        <v>8.3139095665789239E-2</v>
      </c>
      <c r="P57" s="231">
        <v>3.8064677763650738E-2</v>
      </c>
      <c r="Q57" s="231">
        <v>2.7442563646659791E-2</v>
      </c>
      <c r="R57" s="231">
        <v>6.7547833289556422E-2</v>
      </c>
      <c r="S57" s="231">
        <v>7.1551330805462332E-2</v>
      </c>
      <c r="T57" s="231">
        <v>6.9038966497502227E-2</v>
      </c>
      <c r="U57" s="231">
        <v>8.1631572933560784E-2</v>
      </c>
      <c r="V57" s="231">
        <v>2.1894077871658479E-2</v>
      </c>
      <c r="W57" s="231">
        <v>2.3105296047028139E-2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5.3420785763649437E-3</v>
      </c>
      <c r="C59" s="231">
        <v>1.0524066768693181E-2</v>
      </c>
      <c r="D59" s="231">
        <v>5.053192917278162E-3</v>
      </c>
      <c r="E59" s="231">
        <v>4.8347045769462577E-3</v>
      </c>
      <c r="F59" s="231">
        <v>4.8133298038617331E-3</v>
      </c>
      <c r="G59" s="231">
        <v>4.7599411565455588E-3</v>
      </c>
      <c r="H59" s="231">
        <v>4.0223957948024198E-3</v>
      </c>
      <c r="I59" s="231">
        <v>4.8319385366024604E-3</v>
      </c>
      <c r="J59" s="231">
        <v>4.7538615202906568E-3</v>
      </c>
      <c r="K59" s="231">
        <v>0</v>
      </c>
      <c r="L59" s="231">
        <v>4.8297980958828986E-3</v>
      </c>
      <c r="M59" s="231">
        <v>4.8495373572698831E-3</v>
      </c>
      <c r="N59" s="231">
        <v>4.8302874239128882E-3</v>
      </c>
      <c r="O59" s="231">
        <v>0</v>
      </c>
      <c r="P59" s="231">
        <v>4.0959651370556498E-3</v>
      </c>
      <c r="Q59" s="231">
        <v>2.8580312858447619E-3</v>
      </c>
      <c r="R59" s="231">
        <v>2.7176822950348641E-3</v>
      </c>
      <c r="S59" s="231">
        <v>2.60272118057157E-3</v>
      </c>
      <c r="T59" s="231">
        <v>3.2873730380937462E-3</v>
      </c>
      <c r="U59" s="231">
        <v>3.2245483657803659E-3</v>
      </c>
      <c r="V59" s="231">
        <v>3.2367427843927668E-3</v>
      </c>
      <c r="W59" s="231">
        <v>5.3929937891956797E-3</v>
      </c>
      <c r="DA59" s="73" t="s">
        <v>3110</v>
      </c>
    </row>
    <row r="60" spans="1:105" ht="12" customHeight="1" x14ac:dyDescent="0.25">
      <c r="A60" s="64" t="s">
        <v>160</v>
      </c>
      <c r="B60" s="231">
        <v>2.0036277122358111E-2</v>
      </c>
      <c r="C60" s="231">
        <v>4.9436638001324742E-3</v>
      </c>
      <c r="D60" s="231">
        <v>4.7463139147458722E-3</v>
      </c>
      <c r="E60" s="231">
        <v>4.5343687947709422E-3</v>
      </c>
      <c r="F60" s="231">
        <v>4.654994137254987E-2</v>
      </c>
      <c r="G60" s="231">
        <v>4.8888890161960977E-2</v>
      </c>
      <c r="H60" s="231">
        <v>9.2100543631995754E-2</v>
      </c>
      <c r="I60" s="231">
        <v>0.13953648933311141</v>
      </c>
      <c r="J60" s="231">
        <v>0.14122670354693101</v>
      </c>
      <c r="K60" s="231">
        <v>0.1331100804452876</v>
      </c>
      <c r="L60" s="231">
        <v>6.17209952604999E-2</v>
      </c>
      <c r="M60" s="231">
        <v>3.7736119556767609E-3</v>
      </c>
      <c r="N60" s="231">
        <v>0</v>
      </c>
      <c r="O60" s="231">
        <v>0</v>
      </c>
      <c r="P60" s="231">
        <v>3.8301483531884991E-3</v>
      </c>
      <c r="Q60" s="231">
        <v>4.067124983221506E-3</v>
      </c>
      <c r="R60" s="231">
        <v>3.9080182238167257E-3</v>
      </c>
      <c r="S60" s="231">
        <v>1.1929823260382939E-4</v>
      </c>
      <c r="T60" s="231">
        <v>8.4283944242606948E-5</v>
      </c>
      <c r="U60" s="231">
        <v>9.760545703850349E-5</v>
      </c>
      <c r="V60" s="231">
        <v>1.0186604946857229E-3</v>
      </c>
      <c r="W60" s="231">
        <v>1.1008080291363049E-3</v>
      </c>
      <c r="DA60" s="73" t="s">
        <v>3111</v>
      </c>
    </row>
    <row r="61" spans="1:105" ht="12" customHeight="1" x14ac:dyDescent="0.25">
      <c r="A61" s="64" t="s">
        <v>70</v>
      </c>
      <c r="B61" s="231">
        <v>4.8463384503919333E-3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0.43009241193006659</v>
      </c>
      <c r="I62" s="231">
        <v>0</v>
      </c>
      <c r="J62" s="231">
        <v>0.107522896955768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1.780071259922559E-4</v>
      </c>
      <c r="R62" s="231">
        <v>1.6811784121489149E-4</v>
      </c>
      <c r="S62" s="231">
        <v>9.8892847773482123E-6</v>
      </c>
      <c r="T62" s="231">
        <v>3.9557139109388397E-5</v>
      </c>
      <c r="U62" s="231">
        <v>3.9557139109672872E-5</v>
      </c>
      <c r="V62" s="231">
        <v>0</v>
      </c>
      <c r="W62" s="231">
        <v>1.071339184218436E-4</v>
      </c>
      <c r="DA62" s="73" t="s">
        <v>3113</v>
      </c>
    </row>
    <row r="63" spans="1:105" ht="12" customHeight="1" x14ac:dyDescent="0.25">
      <c r="A63" s="64" t="s">
        <v>162</v>
      </c>
      <c r="B63" s="231">
        <v>0.66350837528528916</v>
      </c>
      <c r="C63" s="231">
        <v>0.67139619042935617</v>
      </c>
      <c r="D63" s="231">
        <v>0.62871427086174669</v>
      </c>
      <c r="E63" s="231">
        <v>0.55408841892348126</v>
      </c>
      <c r="F63" s="231">
        <v>0.6021808237463746</v>
      </c>
      <c r="G63" s="231">
        <v>0.5791904091140202</v>
      </c>
      <c r="H63" s="231">
        <v>0.47223810026295338</v>
      </c>
      <c r="I63" s="231">
        <v>0.51195355072508453</v>
      </c>
      <c r="J63" s="231">
        <v>0.5360541183653591</v>
      </c>
      <c r="K63" s="231">
        <v>0.34957316552827322</v>
      </c>
      <c r="L63" s="231">
        <v>0.37917210900290671</v>
      </c>
      <c r="M63" s="231">
        <v>0.49864847332578582</v>
      </c>
      <c r="N63" s="231">
        <v>0.49445121090349148</v>
      </c>
      <c r="O63" s="231">
        <v>0.56290231739125185</v>
      </c>
      <c r="P63" s="231">
        <v>0.42573116905637698</v>
      </c>
      <c r="Q63" s="231">
        <v>0.45529915859916831</v>
      </c>
      <c r="R63" s="231">
        <v>0.52696179905167406</v>
      </c>
      <c r="S63" s="231">
        <v>0.51214616740592434</v>
      </c>
      <c r="T63" s="231">
        <v>0.56429864750617409</v>
      </c>
      <c r="U63" s="231">
        <v>0.50876676491770667</v>
      </c>
      <c r="V63" s="231">
        <v>0.50997909918347861</v>
      </c>
      <c r="W63" s="231">
        <v>0.52583560754038994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0.1849658860487432</v>
      </c>
      <c r="C65" s="231">
        <v>0.20076154615926481</v>
      </c>
      <c r="D65" s="231">
        <v>0.26348515896694152</v>
      </c>
      <c r="E65" s="231">
        <v>0.33605273066343477</v>
      </c>
      <c r="F65" s="231">
        <v>0.440897279656286</v>
      </c>
      <c r="G65" s="231">
        <v>0.48095794818271248</v>
      </c>
      <c r="H65" s="231">
        <v>0.52788672498610967</v>
      </c>
      <c r="I65" s="231">
        <v>0.50133152303728379</v>
      </c>
      <c r="J65" s="231">
        <v>0.49835567242692658</v>
      </c>
      <c r="K65" s="231">
        <v>0.48599406645554472</v>
      </c>
      <c r="L65" s="231">
        <v>0.40633093293060257</v>
      </c>
      <c r="M65" s="231">
        <v>0.43952349317920042</v>
      </c>
      <c r="N65" s="231">
        <v>0.44089727965656822</v>
      </c>
      <c r="O65" s="231">
        <v>0.43357179195702777</v>
      </c>
      <c r="P65" s="231">
        <v>0.77626270502452877</v>
      </c>
      <c r="Q65" s="231">
        <v>0.78073678228084031</v>
      </c>
      <c r="R65" s="231">
        <v>0.73127140393153967</v>
      </c>
      <c r="S65" s="231">
        <v>0.72157990484986023</v>
      </c>
      <c r="T65" s="231">
        <v>0.53502184395338515</v>
      </c>
      <c r="U65" s="231">
        <v>0.39042896301247121</v>
      </c>
      <c r="V65" s="231">
        <v>0.3426801996783051</v>
      </c>
      <c r="W65" s="231">
        <v>0.38415173949933401</v>
      </c>
      <c r="DA65" s="73" t="s">
        <v>3116</v>
      </c>
    </row>
    <row r="66" spans="1:105" ht="12" customHeight="1" x14ac:dyDescent="0.25">
      <c r="A66" s="64" t="s">
        <v>79</v>
      </c>
      <c r="B66" s="231">
        <v>8.5386557089502685E-2</v>
      </c>
      <c r="C66" s="231">
        <v>0.1094232878479824</v>
      </c>
      <c r="D66" s="231">
        <v>0.13391739802743641</v>
      </c>
      <c r="E66" s="231">
        <v>0.13368829626336809</v>
      </c>
      <c r="F66" s="231">
        <v>0.1089650843190906</v>
      </c>
      <c r="G66" s="231">
        <v>9.6603478347519076E-2</v>
      </c>
      <c r="H66" s="231">
        <v>0.1034715866253005</v>
      </c>
      <c r="I66" s="231">
        <v>9.5458793634370792E-2</v>
      </c>
      <c r="J66" s="231">
        <v>9.0651777125624541E-2</v>
      </c>
      <c r="K66" s="231">
        <v>7.3940534066092814E-2</v>
      </c>
      <c r="L66" s="231">
        <v>6.7759731080080168E-2</v>
      </c>
      <c r="M66" s="231">
        <v>6.8904415793146351E-2</v>
      </c>
      <c r="N66" s="231">
        <v>6.8904415793206192E-2</v>
      </c>
      <c r="O66" s="231">
        <v>1.419277186959394E-2</v>
      </c>
      <c r="P66" s="231">
        <v>1.121692125868296E-2</v>
      </c>
      <c r="Q66" s="231">
        <v>1.096227217568976E-2</v>
      </c>
      <c r="R66" s="231">
        <v>1.151607212322007E-2</v>
      </c>
      <c r="S66" s="231">
        <v>1.3899389754562921E-2</v>
      </c>
      <c r="T66" s="231">
        <v>4.2397836161681357E-2</v>
      </c>
      <c r="U66" s="231">
        <v>1.990465793574852E-2</v>
      </c>
      <c r="V66" s="231">
        <v>1.8970120524253051E-2</v>
      </c>
      <c r="W66" s="231">
        <v>7.4613005431360555E-2</v>
      </c>
      <c r="DA66" s="73" t="s">
        <v>3117</v>
      </c>
    </row>
    <row r="67" spans="1:105" ht="12" customHeight="1" x14ac:dyDescent="0.25">
      <c r="A67" s="60" t="s">
        <v>3118</v>
      </c>
      <c r="B67" s="264">
        <v>7.7568605556535957</v>
      </c>
      <c r="C67" s="264">
        <v>8.8924178288145423</v>
      </c>
      <c r="D67" s="264">
        <v>8.9702882013235765</v>
      </c>
      <c r="E67" s="264">
        <v>8.2653116557159372</v>
      </c>
      <c r="F67" s="264">
        <v>8.8182485469587775</v>
      </c>
      <c r="G67" s="264">
        <v>8.6747412466381562</v>
      </c>
      <c r="H67" s="264">
        <v>8.7532117775526785</v>
      </c>
      <c r="I67" s="264">
        <v>8.2773671056280307</v>
      </c>
      <c r="J67" s="264">
        <v>8.2848422868638316</v>
      </c>
      <c r="K67" s="264">
        <v>6.9502903878639541</v>
      </c>
      <c r="L67" s="264">
        <v>7.1072464036597767</v>
      </c>
      <c r="M67" s="264">
        <v>7.3264006433288316</v>
      </c>
      <c r="N67" s="264">
        <v>7.5327190946993614</v>
      </c>
      <c r="O67" s="264">
        <v>7.3722921598703346</v>
      </c>
      <c r="P67" s="264">
        <v>7.3956926339867426</v>
      </c>
      <c r="Q67" s="264">
        <v>7.4045206778718979</v>
      </c>
      <c r="R67" s="264">
        <v>7.7903581645392359</v>
      </c>
      <c r="S67" s="264">
        <v>7.7804816539530206</v>
      </c>
      <c r="T67" s="264">
        <v>8.0212356540266505</v>
      </c>
      <c r="U67" s="264">
        <v>8.0007339258596772</v>
      </c>
      <c r="V67" s="264">
        <v>8.100625402790774</v>
      </c>
      <c r="W67" s="264">
        <v>8.196165043795629</v>
      </c>
      <c r="DA67" s="72" t="s">
        <v>3119</v>
      </c>
    </row>
    <row r="68" spans="1:105" ht="12" customHeight="1" x14ac:dyDescent="0.25">
      <c r="A68" s="57" t="s">
        <v>3120</v>
      </c>
      <c r="B68" s="263">
        <v>340.84639372945958</v>
      </c>
      <c r="C68" s="263">
        <v>329.25442387529921</v>
      </c>
      <c r="D68" s="263">
        <v>322.67941525563361</v>
      </c>
      <c r="E68" s="263">
        <v>320.27275279086427</v>
      </c>
      <c r="F68" s="263">
        <v>325.1924671799834</v>
      </c>
      <c r="G68" s="263">
        <v>317.67814848382801</v>
      </c>
      <c r="H68" s="263">
        <v>304.71488637342179</v>
      </c>
      <c r="I68" s="263">
        <v>302.7055470480438</v>
      </c>
      <c r="J68" s="263">
        <v>302.64859525696892</v>
      </c>
      <c r="K68" s="263">
        <v>292.76101755755423</v>
      </c>
      <c r="L68" s="263">
        <v>266.52425883081412</v>
      </c>
      <c r="M68" s="263">
        <v>270.73357956521829</v>
      </c>
      <c r="N68" s="263">
        <v>251.11761469454669</v>
      </c>
      <c r="O68" s="263">
        <v>254.9246366257853</v>
      </c>
      <c r="P68" s="263">
        <v>250.39342793563961</v>
      </c>
      <c r="Q68" s="263">
        <v>236.5347643026623</v>
      </c>
      <c r="R68" s="263">
        <v>251.7696176233558</v>
      </c>
      <c r="S68" s="263">
        <v>241.3918450163238</v>
      </c>
      <c r="T68" s="263">
        <v>244.9149175778285</v>
      </c>
      <c r="U68" s="263">
        <v>226.8272571253747</v>
      </c>
      <c r="V68" s="263">
        <v>229.4088395272982</v>
      </c>
      <c r="W68" s="263">
        <v>221.3515268980903</v>
      </c>
      <c r="DA68" s="70" t="s">
        <v>3121</v>
      </c>
    </row>
    <row r="69" spans="1:105" ht="12" customHeight="1" x14ac:dyDescent="0.25">
      <c r="A69" s="41" t="s">
        <v>3122</v>
      </c>
      <c r="B69" s="352">
        <v>207.45114177939729</v>
      </c>
      <c r="C69" s="352">
        <v>225.07018817833949</v>
      </c>
      <c r="D69" s="352">
        <v>226.52715593715899</v>
      </c>
      <c r="E69" s="352">
        <v>212.7840209491246</v>
      </c>
      <c r="F69" s="352">
        <v>219.6149286690372</v>
      </c>
      <c r="G69" s="352">
        <v>216.9430945290797</v>
      </c>
      <c r="H69" s="352">
        <v>224.63845069681321</v>
      </c>
      <c r="I69" s="352">
        <v>216.6370533069927</v>
      </c>
      <c r="J69" s="352">
        <v>222.1698973259839</v>
      </c>
      <c r="K69" s="352">
        <v>187.19775314953171</v>
      </c>
      <c r="L69" s="352">
        <v>207.14927866913459</v>
      </c>
      <c r="M69" s="352">
        <v>196.08280787531251</v>
      </c>
      <c r="N69" s="352">
        <v>196.53137708548661</v>
      </c>
      <c r="O69" s="352">
        <v>197.07888696341479</v>
      </c>
      <c r="P69" s="352">
        <v>190.02900575069231</v>
      </c>
      <c r="Q69" s="352">
        <v>192.16670526203811</v>
      </c>
      <c r="R69" s="352">
        <v>200.90641796290791</v>
      </c>
      <c r="S69" s="352">
        <v>204.9357412137698</v>
      </c>
      <c r="T69" s="352">
        <v>209.51538973377581</v>
      </c>
      <c r="U69" s="352">
        <v>206.4629000440346</v>
      </c>
      <c r="V69" s="352">
        <v>212.90302647317489</v>
      </c>
      <c r="W69" s="352">
        <v>220.94502000580721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0.99999999999999967</v>
      </c>
      <c r="C73" s="234">
        <f t="shared" si="3"/>
        <v>0.99999999999999956</v>
      </c>
      <c r="D73" s="234">
        <f t="shared" si="3"/>
        <v>1.0000000000000004</v>
      </c>
      <c r="E73" s="234">
        <f t="shared" si="3"/>
        <v>1</v>
      </c>
      <c r="F73" s="234">
        <f t="shared" si="3"/>
        <v>1.0000000000000004</v>
      </c>
      <c r="G73" s="234">
        <f t="shared" si="3"/>
        <v>0.99999999999999989</v>
      </c>
      <c r="H73" s="234">
        <f t="shared" si="3"/>
        <v>0.99999999999999978</v>
      </c>
      <c r="I73" s="234">
        <f t="shared" si="3"/>
        <v>1</v>
      </c>
      <c r="J73" s="234">
        <f t="shared" si="3"/>
        <v>0.99999999999999978</v>
      </c>
      <c r="K73" s="234">
        <f t="shared" si="3"/>
        <v>1.0000000000000004</v>
      </c>
      <c r="L73" s="234">
        <f t="shared" si="3"/>
        <v>0.99999999999999978</v>
      </c>
      <c r="M73" s="234">
        <f t="shared" si="3"/>
        <v>1</v>
      </c>
      <c r="N73" s="234">
        <f t="shared" si="3"/>
        <v>0.99999999999999967</v>
      </c>
      <c r="O73" s="234">
        <f t="shared" si="3"/>
        <v>0.99999999999999978</v>
      </c>
      <c r="P73" s="234">
        <f t="shared" si="3"/>
        <v>0.99999999999999989</v>
      </c>
      <c r="Q73" s="234">
        <f t="shared" si="3"/>
        <v>1.0000000000000002</v>
      </c>
      <c r="R73" s="234">
        <f t="shared" si="3"/>
        <v>1.0000000000000004</v>
      </c>
      <c r="S73" s="234">
        <f t="shared" si="3"/>
        <v>0.99999999999999944</v>
      </c>
      <c r="T73" s="234">
        <f t="shared" si="3"/>
        <v>1.0000000000000002</v>
      </c>
      <c r="U73" s="234">
        <f t="shared" si="3"/>
        <v>1.0000000000000004</v>
      </c>
      <c r="V73" s="234">
        <f t="shared" si="3"/>
        <v>0.99999999999999978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1.2871278006763607E-2</v>
      </c>
      <c r="C74" s="301">
        <f t="shared" si="4"/>
        <v>1.3124774196809517E-2</v>
      </c>
      <c r="D74" s="301">
        <f t="shared" si="4"/>
        <v>1.3561061224100038E-2</v>
      </c>
      <c r="E74" s="301">
        <f t="shared" si="4"/>
        <v>1.3027377778139414E-2</v>
      </c>
      <c r="F74" s="301">
        <f t="shared" si="4"/>
        <v>1.2702359493154637E-2</v>
      </c>
      <c r="G74" s="301">
        <f t="shared" si="4"/>
        <v>1.2758036898399033E-2</v>
      </c>
      <c r="H74" s="301">
        <f t="shared" si="4"/>
        <v>1.3037978585597337E-2</v>
      </c>
      <c r="I74" s="301">
        <f t="shared" si="4"/>
        <v>1.336287187441281E-2</v>
      </c>
      <c r="J74" s="301">
        <f t="shared" si="4"/>
        <v>1.283077305097299E-2</v>
      </c>
      <c r="K74" s="301">
        <f t="shared" si="4"/>
        <v>1.2878569227837342E-2</v>
      </c>
      <c r="L74" s="301">
        <f t="shared" si="4"/>
        <v>1.4334420271897848E-2</v>
      </c>
      <c r="M74" s="301">
        <f t="shared" si="4"/>
        <v>1.3419246433912643E-2</v>
      </c>
      <c r="N74" s="301">
        <f t="shared" si="4"/>
        <v>1.3639255974887503E-2</v>
      </c>
      <c r="O74" s="301">
        <f t="shared" si="4"/>
        <v>1.4039181085065014E-2</v>
      </c>
      <c r="P74" s="301">
        <f t="shared" si="4"/>
        <v>1.3719605080586292E-2</v>
      </c>
      <c r="Q74" s="301">
        <f t="shared" si="4"/>
        <v>1.4011548961861705E-2</v>
      </c>
      <c r="R74" s="301">
        <f t="shared" si="4"/>
        <v>1.3766556195626931E-2</v>
      </c>
      <c r="S74" s="301">
        <f t="shared" si="4"/>
        <v>1.4490551382697343E-2</v>
      </c>
      <c r="T74" s="301">
        <f t="shared" si="4"/>
        <v>1.4678695340899994E-2</v>
      </c>
      <c r="U74" s="301">
        <f t="shared" si="4"/>
        <v>1.5529118452542262E-2</v>
      </c>
      <c r="V74" s="301">
        <f t="shared" si="4"/>
        <v>1.6647011031015284E-2</v>
      </c>
      <c r="W74" s="301">
        <f t="shared" si="4"/>
        <v>1.7200630014195709E-2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6.4362660513532476E-3</v>
      </c>
      <c r="C75" s="235">
        <f t="shared" si="5"/>
        <v>6.6776837091377982E-3</v>
      </c>
      <c r="D75" s="235">
        <f t="shared" si="5"/>
        <v>6.9049259104545209E-3</v>
      </c>
      <c r="E75" s="235">
        <f t="shared" si="5"/>
        <v>6.59118964558684E-3</v>
      </c>
      <c r="F75" s="235">
        <f t="shared" si="5"/>
        <v>6.4986392360747609E-3</v>
      </c>
      <c r="G75" s="235">
        <f t="shared" si="5"/>
        <v>6.5176751467316604E-3</v>
      </c>
      <c r="H75" s="235">
        <f t="shared" si="5"/>
        <v>6.6032499852703092E-3</v>
      </c>
      <c r="I75" s="235">
        <f t="shared" si="5"/>
        <v>6.7258257976910958E-3</v>
      </c>
      <c r="J75" s="235">
        <f t="shared" si="5"/>
        <v>6.4109397112888482E-3</v>
      </c>
      <c r="K75" s="235">
        <f t="shared" si="5"/>
        <v>6.4266521614045821E-3</v>
      </c>
      <c r="L75" s="235">
        <f t="shared" si="5"/>
        <v>7.0050336434568016E-3</v>
      </c>
      <c r="M75" s="235">
        <f t="shared" si="5"/>
        <v>6.7088283227269407E-3</v>
      </c>
      <c r="N75" s="235">
        <f t="shared" si="5"/>
        <v>6.8716208096668095E-3</v>
      </c>
      <c r="O75" s="235">
        <f t="shared" si="5"/>
        <v>7.021189404509214E-3</v>
      </c>
      <c r="P75" s="235">
        <f t="shared" si="5"/>
        <v>6.9457502579297744E-3</v>
      </c>
      <c r="Q75" s="235">
        <f t="shared" si="5"/>
        <v>7.0709244898897253E-3</v>
      </c>
      <c r="R75" s="235">
        <f t="shared" si="5"/>
        <v>6.9612776256439413E-3</v>
      </c>
      <c r="S75" s="235">
        <f t="shared" si="5"/>
        <v>7.2791304336469508E-3</v>
      </c>
      <c r="T75" s="235">
        <f t="shared" si="5"/>
        <v>7.3926805498978915E-3</v>
      </c>
      <c r="U75" s="235">
        <f t="shared" si="5"/>
        <v>7.8509472621902023E-3</v>
      </c>
      <c r="V75" s="235">
        <f t="shared" si="5"/>
        <v>8.3679800501202904E-3</v>
      </c>
      <c r="W75" s="235">
        <f t="shared" si="5"/>
        <v>8.5812958241725072E-3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1.0986407701125205E-2</v>
      </c>
      <c r="C76" s="235">
        <f t="shared" si="6"/>
        <v>1.1532935265517468E-2</v>
      </c>
      <c r="D76" s="235">
        <f t="shared" si="6"/>
        <v>1.1931470712427507E-2</v>
      </c>
      <c r="E76" s="235">
        <f t="shared" si="6"/>
        <v>1.1340982767907577E-2</v>
      </c>
      <c r="F76" s="235">
        <f t="shared" si="6"/>
        <v>1.1265050664058961E-2</v>
      </c>
      <c r="G76" s="235">
        <f t="shared" si="6"/>
        <v>1.1287219378550522E-2</v>
      </c>
      <c r="H76" s="235">
        <f t="shared" si="6"/>
        <v>1.1369494818581374E-2</v>
      </c>
      <c r="I76" s="235">
        <f t="shared" si="6"/>
        <v>1.1531957812772142E-2</v>
      </c>
      <c r="J76" s="235">
        <f t="shared" si="6"/>
        <v>1.0937229880202485E-2</v>
      </c>
      <c r="K76" s="235">
        <f t="shared" si="6"/>
        <v>1.0954449681912552E-2</v>
      </c>
      <c r="L76" s="235">
        <f t="shared" si="6"/>
        <v>1.1766292285809403E-2</v>
      </c>
      <c r="M76" s="235">
        <f t="shared" si="6"/>
        <v>1.144996029137106E-2</v>
      </c>
      <c r="N76" s="235">
        <f t="shared" si="6"/>
        <v>1.1789722037271098E-2</v>
      </c>
      <c r="O76" s="235">
        <f t="shared" si="6"/>
        <v>1.1985917508700261E-2</v>
      </c>
      <c r="P76" s="235">
        <f t="shared" si="6"/>
        <v>1.1956066051152648E-2</v>
      </c>
      <c r="Q76" s="235">
        <f t="shared" si="6"/>
        <v>1.2145330084282712E-2</v>
      </c>
      <c r="R76" s="235">
        <f t="shared" si="6"/>
        <v>1.1973248389133852E-2</v>
      </c>
      <c r="S76" s="235">
        <f t="shared" si="6"/>
        <v>1.2464006031275308E-2</v>
      </c>
      <c r="T76" s="235">
        <f t="shared" si="6"/>
        <v>1.2680658732578396E-2</v>
      </c>
      <c r="U76" s="235">
        <f t="shared" si="6"/>
        <v>1.3501608286422748E-2</v>
      </c>
      <c r="V76" s="235">
        <f t="shared" si="6"/>
        <v>1.4334950661904594E-2</v>
      </c>
      <c r="W76" s="235">
        <f t="shared" si="6"/>
        <v>1.4624590998043035E-2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4.5908896042367604E-3</v>
      </c>
      <c r="C77" s="235">
        <f t="shared" si="7"/>
        <v>4.6652420244520801E-3</v>
      </c>
      <c r="D77" s="235">
        <f t="shared" si="7"/>
        <v>4.8195838203988787E-3</v>
      </c>
      <c r="E77" s="235">
        <f t="shared" si="7"/>
        <v>4.6357976158499454E-3</v>
      </c>
      <c r="F77" s="235">
        <f t="shared" si="7"/>
        <v>4.5100673805537487E-3</v>
      </c>
      <c r="G77" s="235">
        <f t="shared" si="7"/>
        <v>4.5311599141504505E-3</v>
      </c>
      <c r="H77" s="235">
        <f t="shared" si="7"/>
        <v>4.6386316636090946E-3</v>
      </c>
      <c r="I77" s="235">
        <f t="shared" si="7"/>
        <v>4.7601019001063229E-3</v>
      </c>
      <c r="J77" s="235">
        <f t="shared" si="7"/>
        <v>4.5771530041190962E-3</v>
      </c>
      <c r="K77" s="235">
        <f t="shared" si="7"/>
        <v>4.5953479652794159E-3</v>
      </c>
      <c r="L77" s="235">
        <f t="shared" si="7"/>
        <v>5.135578188726374E-3</v>
      </c>
      <c r="M77" s="235">
        <f t="shared" si="7"/>
        <v>4.7865403309901283E-3</v>
      </c>
      <c r="N77" s="235">
        <f t="shared" si="7"/>
        <v>4.8576184549143503E-3</v>
      </c>
      <c r="O77" s="235">
        <f t="shared" si="7"/>
        <v>5.0073256581763563E-3</v>
      </c>
      <c r="P77" s="235">
        <f t="shared" si="7"/>
        <v>4.8815204927441479E-3</v>
      </c>
      <c r="Q77" s="235">
        <f t="shared" si="7"/>
        <v>4.9885659987136972E-3</v>
      </c>
      <c r="R77" s="235">
        <f t="shared" si="7"/>
        <v>4.8993807666458666E-3</v>
      </c>
      <c r="S77" s="235">
        <f t="shared" si="7"/>
        <v>5.1638030141371886E-3</v>
      </c>
      <c r="T77" s="235">
        <f t="shared" si="7"/>
        <v>5.2281819806638463E-3</v>
      </c>
      <c r="U77" s="235">
        <f t="shared" si="7"/>
        <v>5.5268830637599997E-3</v>
      </c>
      <c r="V77" s="235">
        <f t="shared" si="7"/>
        <v>5.9314895531386806E-3</v>
      </c>
      <c r="W77" s="235">
        <f t="shared" si="7"/>
        <v>6.137852203685997E-3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1.419768158220751E-2</v>
      </c>
      <c r="C78" s="302">
        <f t="shared" si="8"/>
        <v>1.4548858240884645E-2</v>
      </c>
      <c r="D78" s="302">
        <f t="shared" si="8"/>
        <v>1.4678091138992653E-2</v>
      </c>
      <c r="E78" s="302">
        <f t="shared" si="8"/>
        <v>1.4692034454423396E-2</v>
      </c>
      <c r="F78" s="302">
        <f t="shared" si="8"/>
        <v>1.4625643497820345E-2</v>
      </c>
      <c r="G78" s="302">
        <f t="shared" si="8"/>
        <v>1.4616377676557702E-2</v>
      </c>
      <c r="H78" s="302">
        <f t="shared" si="8"/>
        <v>1.4519083241344266E-2</v>
      </c>
      <c r="I78" s="302">
        <f t="shared" si="8"/>
        <v>1.4646967705226346E-2</v>
      </c>
      <c r="J78" s="302">
        <f t="shared" si="8"/>
        <v>1.4063563748634954E-2</v>
      </c>
      <c r="K78" s="302">
        <f t="shared" si="8"/>
        <v>1.446273728690403E-2</v>
      </c>
      <c r="L78" s="302">
        <f t="shared" si="8"/>
        <v>1.4268406932005078E-2</v>
      </c>
      <c r="M78" s="302">
        <f t="shared" si="8"/>
        <v>1.4680283971569747E-2</v>
      </c>
      <c r="N78" s="302">
        <f t="shared" si="8"/>
        <v>1.4596459132294314E-2</v>
      </c>
      <c r="O78" s="302">
        <f t="shared" si="8"/>
        <v>1.4565374849028468E-2</v>
      </c>
      <c r="P78" s="302">
        <f t="shared" si="8"/>
        <v>1.4472920731995249E-2</v>
      </c>
      <c r="Q78" s="302">
        <f t="shared" si="8"/>
        <v>1.4192687166351787E-2</v>
      </c>
      <c r="R78" s="302">
        <f t="shared" si="8"/>
        <v>1.4313984877517576E-2</v>
      </c>
      <c r="S78" s="302">
        <f t="shared" si="8"/>
        <v>1.4401699137519092E-2</v>
      </c>
      <c r="T78" s="302">
        <f t="shared" si="8"/>
        <v>1.450953393777173E-2</v>
      </c>
      <c r="U78" s="302">
        <f t="shared" si="8"/>
        <v>1.4688608230072026E-2</v>
      </c>
      <c r="V78" s="302">
        <f t="shared" si="8"/>
        <v>1.4814052146872802E-2</v>
      </c>
      <c r="W78" s="302">
        <f t="shared" si="8"/>
        <v>1.4843397166846227E-2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0.15939940323426025</v>
      </c>
      <c r="C79" s="303">
        <f t="shared" si="9"/>
        <v>0.15471278525938623</v>
      </c>
      <c r="D79" s="303">
        <f t="shared" si="9"/>
        <v>0.144412424108012</v>
      </c>
      <c r="E79" s="303">
        <f t="shared" si="9"/>
        <v>0.14731509175819696</v>
      </c>
      <c r="F79" s="303">
        <f t="shared" si="9"/>
        <v>0.15309135848311206</v>
      </c>
      <c r="G79" s="303">
        <f t="shared" si="9"/>
        <v>0.15502727093863861</v>
      </c>
      <c r="H79" s="303">
        <f t="shared" si="9"/>
        <v>0.17387920465505566</v>
      </c>
      <c r="I79" s="303">
        <f t="shared" si="9"/>
        <v>0.16080733507273212</v>
      </c>
      <c r="J79" s="303">
        <f t="shared" si="9"/>
        <v>0.20746010148193453</v>
      </c>
      <c r="K79" s="303">
        <f t="shared" si="9"/>
        <v>0.15864209170770957</v>
      </c>
      <c r="L79" s="303">
        <f t="shared" si="9"/>
        <v>0.20153807177149569</v>
      </c>
      <c r="M79" s="303">
        <f t="shared" si="9"/>
        <v>0.1645673697223031</v>
      </c>
      <c r="N79" s="303">
        <f t="shared" si="9"/>
        <v>0.17382590374294196</v>
      </c>
      <c r="O79" s="303">
        <f t="shared" si="9"/>
        <v>0.17071256595410922</v>
      </c>
      <c r="P79" s="303">
        <f t="shared" si="9"/>
        <v>0.16760573180119112</v>
      </c>
      <c r="Q79" s="303">
        <f t="shared" si="9"/>
        <v>0.19424516197159486</v>
      </c>
      <c r="R79" s="303">
        <f t="shared" si="9"/>
        <v>0.19158874748763011</v>
      </c>
      <c r="S79" s="303">
        <f t="shared" si="9"/>
        <v>0.18993156166100014</v>
      </c>
      <c r="T79" s="303">
        <f t="shared" si="9"/>
        <v>0.18234513853604387</v>
      </c>
      <c r="U79" s="303">
        <f t="shared" si="9"/>
        <v>0.17193130678163387</v>
      </c>
      <c r="V79" s="303">
        <f t="shared" si="9"/>
        <v>0.16651480437155083</v>
      </c>
      <c r="W79" s="303">
        <f t="shared" si="9"/>
        <v>0.17487071724486533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0.38434996819330569</v>
      </c>
      <c r="C80" s="303">
        <f t="shared" si="10"/>
        <v>0.38793939739539179</v>
      </c>
      <c r="D80" s="303">
        <f t="shared" si="10"/>
        <v>0.38826123342453478</v>
      </c>
      <c r="E80" s="303">
        <f t="shared" si="10"/>
        <v>0.3970130427934086</v>
      </c>
      <c r="F80" s="303">
        <f t="shared" si="10"/>
        <v>0.39125574735729945</v>
      </c>
      <c r="G80" s="303">
        <f t="shared" si="10"/>
        <v>0.39097495106417796</v>
      </c>
      <c r="H80" s="303">
        <f t="shared" si="10"/>
        <v>0.38378296893758695</v>
      </c>
      <c r="I80" s="303">
        <f t="shared" si="10"/>
        <v>0.38997363411454522</v>
      </c>
      <c r="J80" s="303">
        <f t="shared" si="10"/>
        <v>0.37239001313121378</v>
      </c>
      <c r="K80" s="303">
        <f t="shared" si="10"/>
        <v>0.39326839650003553</v>
      </c>
      <c r="L80" s="303">
        <f t="shared" si="10"/>
        <v>0.37426827253922162</v>
      </c>
      <c r="M80" s="303">
        <f t="shared" si="10"/>
        <v>0.39562168450617741</v>
      </c>
      <c r="N80" s="303">
        <f t="shared" si="10"/>
        <v>0.38708943077248559</v>
      </c>
      <c r="O80" s="303">
        <f t="shared" si="10"/>
        <v>0.3847119467983327</v>
      </c>
      <c r="P80" s="303">
        <f t="shared" si="10"/>
        <v>0.37718520827217089</v>
      </c>
      <c r="Q80" s="303">
        <f t="shared" si="10"/>
        <v>0.3589434973809088</v>
      </c>
      <c r="R80" s="303">
        <f t="shared" si="10"/>
        <v>0.36269449519311903</v>
      </c>
      <c r="S80" s="303">
        <f t="shared" si="10"/>
        <v>0.36275258282983242</v>
      </c>
      <c r="T80" s="303">
        <f t="shared" si="10"/>
        <v>0.36545744346265951</v>
      </c>
      <c r="U80" s="303">
        <f t="shared" si="10"/>
        <v>0.36238536974730068</v>
      </c>
      <c r="V80" s="303">
        <f t="shared" si="10"/>
        <v>0.34951821359364832</v>
      </c>
      <c r="W80" s="303">
        <f t="shared" si="10"/>
        <v>0.34789086136296071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0.37620241967052359</v>
      </c>
      <c r="C81" s="304">
        <f t="shared" si="11"/>
        <v>0.37873713494764599</v>
      </c>
      <c r="D81" s="304">
        <f t="shared" si="11"/>
        <v>0.37871200232612184</v>
      </c>
      <c r="E81" s="304">
        <f t="shared" si="11"/>
        <v>0.38816717810290535</v>
      </c>
      <c r="F81" s="304">
        <f t="shared" si="11"/>
        <v>0.38206986475328858</v>
      </c>
      <c r="G81" s="304">
        <f t="shared" si="11"/>
        <v>0.38182250163177572</v>
      </c>
      <c r="H81" s="304">
        <f t="shared" si="11"/>
        <v>0.37487767492034413</v>
      </c>
      <c r="I81" s="304">
        <f t="shared" si="11"/>
        <v>0.38117377140425712</v>
      </c>
      <c r="J81" s="304">
        <f t="shared" si="11"/>
        <v>0.36430766170955892</v>
      </c>
      <c r="K81" s="304">
        <f t="shared" si="11"/>
        <v>0.38521965070176184</v>
      </c>
      <c r="L81" s="304">
        <f t="shared" si="11"/>
        <v>0.3664648672284111</v>
      </c>
      <c r="M81" s="304">
        <f t="shared" si="11"/>
        <v>0.38713856912330785</v>
      </c>
      <c r="N81" s="304">
        <f t="shared" si="11"/>
        <v>0.37805542324541352</v>
      </c>
      <c r="O81" s="304">
        <f t="shared" si="11"/>
        <v>0.37581797719653248</v>
      </c>
      <c r="P81" s="304">
        <f t="shared" si="11"/>
        <v>0.36783554443123206</v>
      </c>
      <c r="Q81" s="304">
        <f t="shared" si="11"/>
        <v>0.34957135166021841</v>
      </c>
      <c r="R81" s="304">
        <f t="shared" si="11"/>
        <v>0.35337711963957535</v>
      </c>
      <c r="S81" s="304">
        <f t="shared" si="11"/>
        <v>0.35332149181230271</v>
      </c>
      <c r="T81" s="304">
        <f t="shared" si="11"/>
        <v>0.35575541181737463</v>
      </c>
      <c r="U81" s="304">
        <f t="shared" si="11"/>
        <v>0.35188753313865345</v>
      </c>
      <c r="V81" s="304">
        <f t="shared" si="11"/>
        <v>0.33864007069518737</v>
      </c>
      <c r="W81" s="304">
        <f t="shared" si="11"/>
        <v>0.33715769563555487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8.1475485227820704E-3</v>
      </c>
      <c r="C82" s="304">
        <f t="shared" si="12"/>
        <v>9.2022624477457599E-3</v>
      </c>
      <c r="D82" s="304">
        <f t="shared" si="12"/>
        <v>9.5492310984128751E-3</v>
      </c>
      <c r="E82" s="304">
        <f t="shared" si="12"/>
        <v>8.8458646905032485E-3</v>
      </c>
      <c r="F82" s="304">
        <f t="shared" si="12"/>
        <v>9.1858826040109084E-3</v>
      </c>
      <c r="G82" s="304">
        <f t="shared" si="12"/>
        <v>9.1524494324022425E-3</v>
      </c>
      <c r="H82" s="304">
        <f t="shared" si="12"/>
        <v>8.9052940172428142E-3</v>
      </c>
      <c r="I82" s="304">
        <f t="shared" si="12"/>
        <v>8.7998627102880925E-3</v>
      </c>
      <c r="J82" s="304">
        <f t="shared" si="12"/>
        <v>8.0823514216548393E-3</v>
      </c>
      <c r="K82" s="304">
        <f t="shared" si="12"/>
        <v>8.0487457982737001E-3</v>
      </c>
      <c r="L82" s="304">
        <f t="shared" si="12"/>
        <v>7.8034053108106179E-3</v>
      </c>
      <c r="M82" s="304">
        <f t="shared" si="12"/>
        <v>8.4831153828695636E-3</v>
      </c>
      <c r="N82" s="304">
        <f t="shared" si="12"/>
        <v>9.0340075270720667E-3</v>
      </c>
      <c r="O82" s="304">
        <f t="shared" si="12"/>
        <v>8.8939696018002726E-3</v>
      </c>
      <c r="P82" s="304">
        <f t="shared" si="12"/>
        <v>9.3496638409388422E-3</v>
      </c>
      <c r="Q82" s="304">
        <f t="shared" si="12"/>
        <v>9.3721457206903443E-3</v>
      </c>
      <c r="R82" s="304">
        <f t="shared" si="12"/>
        <v>9.3173755535437067E-3</v>
      </c>
      <c r="S82" s="304">
        <f t="shared" si="12"/>
        <v>9.4310910175296782E-3</v>
      </c>
      <c r="T82" s="304">
        <f t="shared" si="12"/>
        <v>9.7020316452848983E-3</v>
      </c>
      <c r="U82" s="304">
        <f t="shared" si="12"/>
        <v>1.0497836608647238E-2</v>
      </c>
      <c r="V82" s="304">
        <f t="shared" si="12"/>
        <v>1.0878142898460988E-2</v>
      </c>
      <c r="W82" s="304">
        <f t="shared" si="12"/>
        <v>1.0733165727405845E-2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1.6114307918156896E-2</v>
      </c>
      <c r="C83" s="303">
        <f t="shared" si="13"/>
        <v>1.6508315029999426E-2</v>
      </c>
      <c r="D83" s="303">
        <f t="shared" si="13"/>
        <v>1.7446622918939021E-2</v>
      </c>
      <c r="E83" s="303">
        <f t="shared" si="13"/>
        <v>1.7316796452036612E-2</v>
      </c>
      <c r="F83" s="303">
        <f t="shared" si="13"/>
        <v>1.9349764821539991E-2</v>
      </c>
      <c r="G83" s="303">
        <f t="shared" si="13"/>
        <v>1.982372150602944E-2</v>
      </c>
      <c r="H83" s="303">
        <f t="shared" si="13"/>
        <v>2.4156017235238456E-2</v>
      </c>
      <c r="I83" s="303">
        <f t="shared" si="13"/>
        <v>2.1547760273434649E-2</v>
      </c>
      <c r="J83" s="303">
        <f t="shared" si="13"/>
        <v>2.1782593964247143E-2</v>
      </c>
      <c r="K83" s="303">
        <f t="shared" si="13"/>
        <v>2.0418489202807272E-2</v>
      </c>
      <c r="L83" s="303">
        <f t="shared" si="13"/>
        <v>1.7727947662106867E-2</v>
      </c>
      <c r="M83" s="303">
        <f t="shared" si="13"/>
        <v>2.0278373212355632E-2</v>
      </c>
      <c r="N83" s="303">
        <f t="shared" si="13"/>
        <v>2.0811994388160795E-2</v>
      </c>
      <c r="O83" s="303">
        <f t="shared" si="13"/>
        <v>2.0046650620941176E-2</v>
      </c>
      <c r="P83" s="303">
        <f t="shared" si="13"/>
        <v>2.3010665229435557E-2</v>
      </c>
      <c r="Q83" s="303">
        <f t="shared" si="13"/>
        <v>2.3474682736839416E-2</v>
      </c>
      <c r="R83" s="303">
        <f t="shared" si="13"/>
        <v>2.3623128170394869E-2</v>
      </c>
      <c r="S83" s="303">
        <f t="shared" si="13"/>
        <v>2.3543731289765508E-2</v>
      </c>
      <c r="T83" s="303">
        <f t="shared" si="13"/>
        <v>2.2039385426783503E-2</v>
      </c>
      <c r="U83" s="303">
        <f t="shared" si="13"/>
        <v>2.0187440821461199E-2</v>
      </c>
      <c r="V83" s="303">
        <f t="shared" si="13"/>
        <v>1.8622992984765201E-2</v>
      </c>
      <c r="W83" s="303">
        <f t="shared" si="13"/>
        <v>2.0221648263450513E-2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6.1539613585720344E-3</v>
      </c>
      <c r="C84" s="304">
        <f t="shared" si="14"/>
        <v>6.2323119631022663E-3</v>
      </c>
      <c r="D84" s="304">
        <f t="shared" si="14"/>
        <v>6.4894817311481169E-3</v>
      </c>
      <c r="E84" s="304">
        <f t="shared" si="14"/>
        <v>6.3542122712036504E-3</v>
      </c>
      <c r="F84" s="304">
        <f t="shared" si="14"/>
        <v>7.1144553646736155E-3</v>
      </c>
      <c r="G84" s="304">
        <f t="shared" si="14"/>
        <v>7.2664814452446866E-3</v>
      </c>
      <c r="H84" s="304">
        <f t="shared" si="14"/>
        <v>8.3534464614442878E-3</v>
      </c>
      <c r="I84" s="304">
        <f t="shared" si="14"/>
        <v>7.9904642020024955E-3</v>
      </c>
      <c r="J84" s="304">
        <f t="shared" si="14"/>
        <v>8.0562297569698564E-3</v>
      </c>
      <c r="K84" s="304">
        <f t="shared" si="14"/>
        <v>7.514178059658181E-3</v>
      </c>
      <c r="L84" s="304">
        <f t="shared" si="14"/>
        <v>6.5523687416258825E-3</v>
      </c>
      <c r="M84" s="304">
        <f t="shared" si="14"/>
        <v>7.5238247456801801E-3</v>
      </c>
      <c r="N84" s="304">
        <f t="shared" si="14"/>
        <v>7.6970341734133273E-3</v>
      </c>
      <c r="O84" s="304">
        <f t="shared" si="14"/>
        <v>7.4743674947010301E-3</v>
      </c>
      <c r="P84" s="304">
        <f t="shared" si="14"/>
        <v>7.9867923043806747E-3</v>
      </c>
      <c r="Q84" s="304">
        <f t="shared" si="14"/>
        <v>8.1817894963961049E-3</v>
      </c>
      <c r="R84" s="304">
        <f t="shared" si="14"/>
        <v>8.4642979954607199E-3</v>
      </c>
      <c r="S84" s="304">
        <f t="shared" si="14"/>
        <v>8.419062938996285E-3</v>
      </c>
      <c r="T84" s="304">
        <f t="shared" si="14"/>
        <v>8.0676748952627393E-3</v>
      </c>
      <c r="U84" s="304">
        <f t="shared" si="14"/>
        <v>7.4675174767424909E-3</v>
      </c>
      <c r="V84" s="304">
        <f t="shared" si="14"/>
        <v>6.8514680707708565E-3</v>
      </c>
      <c r="W84" s="304">
        <f t="shared" si="14"/>
        <v>7.3820858641737716E-3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9.116493319725286E-3</v>
      </c>
      <c r="C85" s="304">
        <f t="shared" si="15"/>
        <v>9.3229115990949209E-3</v>
      </c>
      <c r="D85" s="304">
        <f t="shared" si="15"/>
        <v>9.9681136811695711E-3</v>
      </c>
      <c r="E85" s="304">
        <f t="shared" si="15"/>
        <v>1.0046405337887983E-2</v>
      </c>
      <c r="F85" s="304">
        <f t="shared" si="15"/>
        <v>1.1283914472879533E-2</v>
      </c>
      <c r="G85" s="304">
        <f t="shared" si="15"/>
        <v>1.1609307798143093E-2</v>
      </c>
      <c r="H85" s="304">
        <f t="shared" si="15"/>
        <v>1.4880236750579734E-2</v>
      </c>
      <c r="I85" s="304">
        <f t="shared" si="15"/>
        <v>1.2645881719295171E-2</v>
      </c>
      <c r="J85" s="304">
        <f t="shared" si="15"/>
        <v>1.2889263524320177E-2</v>
      </c>
      <c r="K85" s="304">
        <f t="shared" si="15"/>
        <v>1.20706910426136E-2</v>
      </c>
      <c r="L85" s="304">
        <f t="shared" si="15"/>
        <v>1.0367369084718457E-2</v>
      </c>
      <c r="M85" s="304">
        <f t="shared" si="15"/>
        <v>1.1875940087735388E-2</v>
      </c>
      <c r="N85" s="304">
        <f t="shared" si="15"/>
        <v>1.2179295149443572E-2</v>
      </c>
      <c r="O85" s="304">
        <f t="shared" si="15"/>
        <v>1.1651121988910834E-2</v>
      </c>
      <c r="P85" s="304">
        <f t="shared" si="15"/>
        <v>1.4055514884386217E-2</v>
      </c>
      <c r="Q85" s="304">
        <f t="shared" si="15"/>
        <v>1.4322206719371809E-2</v>
      </c>
      <c r="R85" s="304">
        <f t="shared" si="15"/>
        <v>1.4193816278317119E-2</v>
      </c>
      <c r="S85" s="304">
        <f t="shared" si="15"/>
        <v>1.4147876781096504E-2</v>
      </c>
      <c r="T85" s="304">
        <f t="shared" si="15"/>
        <v>1.2966857253973398E-2</v>
      </c>
      <c r="U85" s="304">
        <f t="shared" si="15"/>
        <v>1.1632647410251672E-2</v>
      </c>
      <c r="V85" s="304">
        <f t="shared" si="15"/>
        <v>1.0644860113796603E-2</v>
      </c>
      <c r="W85" s="304">
        <f t="shared" si="15"/>
        <v>1.172791309179542E-2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8.4385323985957186E-4</v>
      </c>
      <c r="C86" s="304">
        <f t="shared" si="16"/>
        <v>9.5309146780223986E-4</v>
      </c>
      <c r="D86" s="304">
        <f t="shared" si="16"/>
        <v>9.8902750662133361E-4</v>
      </c>
      <c r="E86" s="304">
        <f t="shared" si="16"/>
        <v>9.1617884294497925E-4</v>
      </c>
      <c r="F86" s="304">
        <f t="shared" si="16"/>
        <v>9.5139498398684366E-4</v>
      </c>
      <c r="G86" s="304">
        <f t="shared" si="16"/>
        <v>9.4793226264166088E-4</v>
      </c>
      <c r="H86" s="304">
        <f t="shared" si="16"/>
        <v>9.2233402321443354E-4</v>
      </c>
      <c r="I86" s="304">
        <f t="shared" si="16"/>
        <v>9.1141435213698075E-4</v>
      </c>
      <c r="J86" s="304">
        <f t="shared" si="16"/>
        <v>8.3710068295710809E-4</v>
      </c>
      <c r="K86" s="304">
        <f t="shared" si="16"/>
        <v>8.3362010053548996E-4</v>
      </c>
      <c r="L86" s="304">
        <f t="shared" si="16"/>
        <v>8.0820983576252847E-4</v>
      </c>
      <c r="M86" s="304">
        <f t="shared" si="16"/>
        <v>8.7860837894006261E-4</v>
      </c>
      <c r="N86" s="304">
        <f t="shared" si="16"/>
        <v>9.3566506530389241E-4</v>
      </c>
      <c r="O86" s="304">
        <f t="shared" si="16"/>
        <v>9.2116113732931338E-4</v>
      </c>
      <c r="P86" s="304">
        <f t="shared" si="16"/>
        <v>9.6835804066866624E-4</v>
      </c>
      <c r="Q86" s="304">
        <f t="shared" si="16"/>
        <v>9.706865210715003E-4</v>
      </c>
      <c r="R86" s="304">
        <f t="shared" si="16"/>
        <v>9.6501389661702761E-4</v>
      </c>
      <c r="S86" s="304">
        <f t="shared" si="16"/>
        <v>9.7679156967271641E-4</v>
      </c>
      <c r="T86" s="304">
        <f t="shared" si="16"/>
        <v>1.0048532775473644E-3</v>
      </c>
      <c r="U86" s="304">
        <f t="shared" si="16"/>
        <v>1.087275934467036E-3</v>
      </c>
      <c r="V86" s="304">
        <f t="shared" si="16"/>
        <v>1.1266648001977454E-3</v>
      </c>
      <c r="W86" s="304">
        <f t="shared" si="16"/>
        <v>1.1116493074813198E-3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8.4826815252752284E-3</v>
      </c>
      <c r="C87" s="303">
        <f t="shared" si="17"/>
        <v>9.229600096799349E-3</v>
      </c>
      <c r="D87" s="303">
        <f t="shared" si="17"/>
        <v>9.6083537839712265E-3</v>
      </c>
      <c r="E87" s="303">
        <f t="shared" si="17"/>
        <v>9.0936677928671536E-3</v>
      </c>
      <c r="F87" s="303">
        <f t="shared" si="17"/>
        <v>9.7056116989213004E-3</v>
      </c>
      <c r="G87" s="303">
        <f t="shared" si="17"/>
        <v>9.765106126362633E-3</v>
      </c>
      <c r="H87" s="303">
        <f t="shared" si="17"/>
        <v>1.0261927371775292E-2</v>
      </c>
      <c r="I87" s="303">
        <f t="shared" si="17"/>
        <v>9.8746133116151148E-3</v>
      </c>
      <c r="J87" s="303">
        <f t="shared" si="17"/>
        <v>9.4391001901286027E-3</v>
      </c>
      <c r="K87" s="303">
        <f t="shared" si="17"/>
        <v>9.1342111877638858E-3</v>
      </c>
      <c r="L87" s="303">
        <f t="shared" si="17"/>
        <v>8.4808154590647038E-3</v>
      </c>
      <c r="M87" s="303">
        <f t="shared" si="17"/>
        <v>9.4287966803855306E-3</v>
      </c>
      <c r="N87" s="303">
        <f t="shared" si="17"/>
        <v>9.8852636586192807E-3</v>
      </c>
      <c r="O87" s="303">
        <f t="shared" si="17"/>
        <v>9.6753271293177259E-3</v>
      </c>
      <c r="P87" s="303">
        <f t="shared" si="17"/>
        <v>1.0359020857695786E-2</v>
      </c>
      <c r="Q87" s="303">
        <f t="shared" si="17"/>
        <v>1.0471843267681176E-2</v>
      </c>
      <c r="R87" s="303">
        <f t="shared" si="17"/>
        <v>1.0530400357610716E-2</v>
      </c>
      <c r="S87" s="303">
        <f t="shared" si="17"/>
        <v>1.0584500331893789E-2</v>
      </c>
      <c r="T87" s="303">
        <f t="shared" si="17"/>
        <v>1.0541565061871564E-2</v>
      </c>
      <c r="U87" s="303">
        <f t="shared" si="17"/>
        <v>1.0736344295864529E-2</v>
      </c>
      <c r="V87" s="303">
        <f t="shared" si="17"/>
        <v>1.0682456368559034E-2</v>
      </c>
      <c r="W87" s="303">
        <f t="shared" si="17"/>
        <v>1.0872829116371491E-2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2.3845010599896814E-3</v>
      </c>
      <c r="C88" s="304">
        <f t="shared" si="18"/>
        <v>2.4152583366060555E-3</v>
      </c>
      <c r="D88" s="304">
        <f t="shared" si="18"/>
        <v>2.5149838563996978E-3</v>
      </c>
      <c r="E88" s="304">
        <f t="shared" si="18"/>
        <v>2.4616438405952439E-3</v>
      </c>
      <c r="F88" s="304">
        <f t="shared" si="18"/>
        <v>2.7546145685570654E-3</v>
      </c>
      <c r="G88" s="304">
        <f t="shared" si="18"/>
        <v>2.811837171753628E-3</v>
      </c>
      <c r="H88" s="304">
        <f t="shared" si="18"/>
        <v>3.2267515300491299E-3</v>
      </c>
      <c r="I88" s="304">
        <f t="shared" si="18"/>
        <v>3.0775759268648114E-3</v>
      </c>
      <c r="J88" s="304">
        <f t="shared" si="18"/>
        <v>3.1003844474517144E-3</v>
      </c>
      <c r="K88" s="304">
        <f t="shared" si="18"/>
        <v>2.8794045710919766E-3</v>
      </c>
      <c r="L88" s="304">
        <f t="shared" si="18"/>
        <v>2.5171346377375063E-3</v>
      </c>
      <c r="M88" s="304">
        <f t="shared" si="18"/>
        <v>2.9000966634042872E-3</v>
      </c>
      <c r="N88" s="304">
        <f t="shared" si="18"/>
        <v>2.9677909087810045E-3</v>
      </c>
      <c r="O88" s="304">
        <f t="shared" si="18"/>
        <v>2.8906167383784334E-3</v>
      </c>
      <c r="P88" s="304">
        <f t="shared" si="18"/>
        <v>3.0907045303184841E-3</v>
      </c>
      <c r="Q88" s="304">
        <f t="shared" si="18"/>
        <v>3.1685279592886632E-3</v>
      </c>
      <c r="R88" s="304">
        <f t="shared" si="18"/>
        <v>3.2731275577422255E-3</v>
      </c>
      <c r="S88" s="304">
        <f t="shared" si="18"/>
        <v>3.255144236919826E-3</v>
      </c>
      <c r="T88" s="304">
        <f t="shared" si="18"/>
        <v>3.1210811121622573E-3</v>
      </c>
      <c r="U88" s="304">
        <f t="shared" si="18"/>
        <v>2.8875979016150144E-3</v>
      </c>
      <c r="V88" s="304">
        <f t="shared" si="18"/>
        <v>2.6553942245599563E-3</v>
      </c>
      <c r="W88" s="304">
        <f t="shared" si="18"/>
        <v>2.8605896263719007E-3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6.8588037515174575E-4</v>
      </c>
      <c r="C89" s="304">
        <f t="shared" si="19"/>
        <v>7.0141027704789403E-4</v>
      </c>
      <c r="D89" s="304">
        <f t="shared" si="19"/>
        <v>7.4995212648297721E-4</v>
      </c>
      <c r="E89" s="304">
        <f t="shared" si="19"/>
        <v>7.5584240786618034E-4</v>
      </c>
      <c r="F89" s="304">
        <f t="shared" si="19"/>
        <v>8.4894654341413384E-4</v>
      </c>
      <c r="G89" s="304">
        <f t="shared" si="19"/>
        <v>8.734275459418002E-4</v>
      </c>
      <c r="H89" s="304">
        <f t="shared" si="19"/>
        <v>1.1195162445577223E-3</v>
      </c>
      <c r="I89" s="304">
        <f t="shared" si="19"/>
        <v>9.5141429863035778E-4</v>
      </c>
      <c r="J89" s="304">
        <f t="shared" si="19"/>
        <v>9.6972515543474673E-4</v>
      </c>
      <c r="K89" s="304">
        <f t="shared" si="19"/>
        <v>9.0813976496152454E-4</v>
      </c>
      <c r="L89" s="304">
        <f t="shared" si="19"/>
        <v>7.7999015057442949E-4</v>
      </c>
      <c r="M89" s="304">
        <f t="shared" si="19"/>
        <v>8.9348765550360289E-4</v>
      </c>
      <c r="N89" s="304">
        <f t="shared" si="19"/>
        <v>9.163106068546884E-4</v>
      </c>
      <c r="O89" s="304">
        <f t="shared" si="19"/>
        <v>8.7657344117197456E-4</v>
      </c>
      <c r="P89" s="304">
        <f t="shared" si="19"/>
        <v>1.0574682044679287E-3</v>
      </c>
      <c r="Q89" s="304">
        <f t="shared" si="19"/>
        <v>1.0775327939339283E-3</v>
      </c>
      <c r="R89" s="304">
        <f t="shared" si="19"/>
        <v>1.0678733250144542E-3</v>
      </c>
      <c r="S89" s="304">
        <f t="shared" si="19"/>
        <v>1.0644170619006767E-3</v>
      </c>
      <c r="T89" s="304">
        <f t="shared" si="19"/>
        <v>9.7556292819862573E-4</v>
      </c>
      <c r="U89" s="304">
        <f t="shared" si="19"/>
        <v>8.7518350421956158E-4</v>
      </c>
      <c r="V89" s="304">
        <f t="shared" si="19"/>
        <v>8.0086721859284817E-4</v>
      </c>
      <c r="W89" s="304">
        <f t="shared" si="19"/>
        <v>8.8235082822285212E-4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5.4123000901338024E-3</v>
      </c>
      <c r="C90" s="304">
        <f t="shared" si="20"/>
        <v>6.112931483145399E-3</v>
      </c>
      <c r="D90" s="304">
        <f t="shared" si="20"/>
        <v>6.3434178010885519E-3</v>
      </c>
      <c r="E90" s="304">
        <f t="shared" si="20"/>
        <v>5.8761815444057291E-3</v>
      </c>
      <c r="F90" s="304">
        <f t="shared" si="20"/>
        <v>6.1020505869501009E-3</v>
      </c>
      <c r="G90" s="304">
        <f t="shared" si="20"/>
        <v>6.079841408667205E-3</v>
      </c>
      <c r="H90" s="304">
        <f t="shared" si="20"/>
        <v>5.915659597168439E-3</v>
      </c>
      <c r="I90" s="304">
        <f t="shared" si="20"/>
        <v>5.8456230861199457E-3</v>
      </c>
      <c r="J90" s="304">
        <f t="shared" si="20"/>
        <v>5.3689905872421426E-3</v>
      </c>
      <c r="K90" s="304">
        <f t="shared" si="20"/>
        <v>5.3466668517103844E-3</v>
      </c>
      <c r="L90" s="304">
        <f t="shared" si="20"/>
        <v>5.183690670752767E-3</v>
      </c>
      <c r="M90" s="304">
        <f t="shared" si="20"/>
        <v>5.63521236147764E-3</v>
      </c>
      <c r="N90" s="304">
        <f t="shared" si="20"/>
        <v>6.0011621429835868E-3</v>
      </c>
      <c r="O90" s="304">
        <f t="shared" si="20"/>
        <v>5.9081369497673199E-3</v>
      </c>
      <c r="P90" s="304">
        <f t="shared" si="20"/>
        <v>6.2108481229093742E-3</v>
      </c>
      <c r="Q90" s="304">
        <f t="shared" si="20"/>
        <v>6.2257825144585843E-3</v>
      </c>
      <c r="R90" s="304">
        <f t="shared" si="20"/>
        <v>6.1893994748540354E-3</v>
      </c>
      <c r="S90" s="304">
        <f t="shared" si="20"/>
        <v>6.264939033073286E-3</v>
      </c>
      <c r="T90" s="304">
        <f t="shared" si="20"/>
        <v>6.4449210215106805E-3</v>
      </c>
      <c r="U90" s="304">
        <f t="shared" si="20"/>
        <v>6.9735628900299534E-3</v>
      </c>
      <c r="V90" s="304">
        <f t="shared" si="20"/>
        <v>7.2261949254062282E-3</v>
      </c>
      <c r="W90" s="304">
        <f t="shared" si="20"/>
        <v>7.1298886617767393E-3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0.23782340216998979</v>
      </c>
      <c r="C91" s="303">
        <f t="shared" si="21"/>
        <v>0.22633998676381731</v>
      </c>
      <c r="D91" s="303">
        <f t="shared" si="21"/>
        <v>0.22818557228466863</v>
      </c>
      <c r="E91" s="303">
        <f t="shared" si="21"/>
        <v>0.22769629476998576</v>
      </c>
      <c r="F91" s="303">
        <f t="shared" si="21"/>
        <v>0.22502664499196104</v>
      </c>
      <c r="G91" s="303">
        <f t="shared" si="21"/>
        <v>0.22265018711990076</v>
      </c>
      <c r="H91" s="303">
        <f t="shared" si="21"/>
        <v>0.20593464293845878</v>
      </c>
      <c r="I91" s="303">
        <f t="shared" si="21"/>
        <v>0.21377601253392209</v>
      </c>
      <c r="J91" s="303">
        <f t="shared" si="21"/>
        <v>0.19613136894025582</v>
      </c>
      <c r="K91" s="303">
        <f t="shared" si="21"/>
        <v>0.22521298258000444</v>
      </c>
      <c r="L91" s="303">
        <f t="shared" si="21"/>
        <v>0.19439023716965295</v>
      </c>
      <c r="M91" s="303">
        <f t="shared" si="21"/>
        <v>0.20823884585430155</v>
      </c>
      <c r="N91" s="303">
        <f t="shared" si="21"/>
        <v>0.20006023107933224</v>
      </c>
      <c r="O91" s="303">
        <f t="shared" si="21"/>
        <v>0.2042959818186722</v>
      </c>
      <c r="P91" s="303">
        <f t="shared" si="21"/>
        <v>0.21027855386204503</v>
      </c>
      <c r="Q91" s="303">
        <f t="shared" si="21"/>
        <v>0.19888039533172527</v>
      </c>
      <c r="R91" s="303">
        <f t="shared" si="21"/>
        <v>0.20002966566998223</v>
      </c>
      <c r="S91" s="303">
        <f t="shared" si="21"/>
        <v>0.19437166738128467</v>
      </c>
      <c r="T91" s="303">
        <f t="shared" si="21"/>
        <v>0.19678480584054642</v>
      </c>
      <c r="U91" s="303">
        <f t="shared" si="21"/>
        <v>0.19770613013690891</v>
      </c>
      <c r="V91" s="303">
        <f t="shared" si="21"/>
        <v>0.20464506252373746</v>
      </c>
      <c r="W91" s="303">
        <f t="shared" si="21"/>
        <v>0.19255490018375668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0.14474771401332553</v>
      </c>
      <c r="C92" s="237">
        <f t="shared" si="22"/>
        <v>0.15472042201780406</v>
      </c>
      <c r="D92" s="237">
        <f t="shared" si="22"/>
        <v>0.16019066067350121</v>
      </c>
      <c r="E92" s="237">
        <f t="shared" si="22"/>
        <v>0.15127772417159779</v>
      </c>
      <c r="F92" s="237">
        <f t="shared" si="22"/>
        <v>0.15196911237550398</v>
      </c>
      <c r="G92" s="237">
        <f t="shared" si="22"/>
        <v>0.15204829423050115</v>
      </c>
      <c r="H92" s="237">
        <f t="shared" si="22"/>
        <v>0.15181680056748231</v>
      </c>
      <c r="I92" s="237">
        <f t="shared" si="22"/>
        <v>0.15299291960354217</v>
      </c>
      <c r="J92" s="237">
        <f t="shared" si="22"/>
        <v>0.14397716289700155</v>
      </c>
      <c r="K92" s="237">
        <f t="shared" si="22"/>
        <v>0.14400607249834174</v>
      </c>
      <c r="L92" s="237">
        <f t="shared" si="22"/>
        <v>0.15108492407656235</v>
      </c>
      <c r="M92" s="237">
        <f t="shared" si="22"/>
        <v>0.15082007067390618</v>
      </c>
      <c r="N92" s="237">
        <f t="shared" si="22"/>
        <v>0.15657249994942576</v>
      </c>
      <c r="O92" s="237">
        <f t="shared" si="22"/>
        <v>0.15793853917314735</v>
      </c>
      <c r="P92" s="237">
        <f t="shared" si="22"/>
        <v>0.15958495736305334</v>
      </c>
      <c r="Q92" s="237">
        <f t="shared" si="22"/>
        <v>0.16157536261015104</v>
      </c>
      <c r="R92" s="237">
        <f t="shared" si="22"/>
        <v>0.15961911526669512</v>
      </c>
      <c r="S92" s="237">
        <f t="shared" si="22"/>
        <v>0.16501676650694722</v>
      </c>
      <c r="T92" s="237">
        <f t="shared" si="22"/>
        <v>0.16834191113028338</v>
      </c>
      <c r="U92" s="237">
        <f t="shared" si="22"/>
        <v>0.17995624292184409</v>
      </c>
      <c r="V92" s="237">
        <f t="shared" si="22"/>
        <v>0.18992098671468718</v>
      </c>
      <c r="W92" s="237">
        <f t="shared" si="22"/>
        <v>0.19220127762165157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17.160549239010003</v>
      </c>
      <c r="C96" s="322">
        <f t="shared" si="23"/>
        <v>17.239051693993247</v>
      </c>
      <c r="D96" s="322">
        <f t="shared" si="23"/>
        <v>18.828361569196748</v>
      </c>
      <c r="E96" s="322">
        <f t="shared" si="23"/>
        <v>19.525501972990586</v>
      </c>
      <c r="F96" s="322">
        <f t="shared" si="23"/>
        <v>19.349941896587794</v>
      </c>
      <c r="G96" s="322">
        <f t="shared" si="23"/>
        <v>19.390195335574198</v>
      </c>
      <c r="H96" s="322">
        <f t="shared" si="23"/>
        <v>18.87810541586343</v>
      </c>
      <c r="I96" s="322">
        <f t="shared" si="23"/>
        <v>17.089814572598321</v>
      </c>
      <c r="J96" s="322">
        <f t="shared" si="23"/>
        <v>17.916308199826993</v>
      </c>
      <c r="K96" s="322">
        <f t="shared" si="23"/>
        <v>16.015227449264451</v>
      </c>
      <c r="L96" s="322">
        <f t="shared" si="23"/>
        <v>18.378323908402432</v>
      </c>
      <c r="M96" s="322">
        <f t="shared" si="23"/>
        <v>18.997386684494167</v>
      </c>
      <c r="N96" s="322">
        <f t="shared" si="23"/>
        <v>21.376101539114181</v>
      </c>
      <c r="O96" s="322">
        <f t="shared" si="23"/>
        <v>21.78175011060139</v>
      </c>
      <c r="P96" s="322">
        <f t="shared" si="23"/>
        <v>21.184193207199872</v>
      </c>
      <c r="Q96" s="322">
        <f t="shared" si="23"/>
        <v>20.573463598674088</v>
      </c>
      <c r="R96" s="322">
        <f t="shared" si="23"/>
        <v>20.681225424703591</v>
      </c>
      <c r="S96" s="322">
        <f t="shared" si="23"/>
        <v>20.681293666749831</v>
      </c>
      <c r="T96" s="322">
        <f t="shared" si="23"/>
        <v>20.643152620568578</v>
      </c>
      <c r="U96" s="322">
        <f t="shared" si="23"/>
        <v>20.458091298865696</v>
      </c>
      <c r="V96" s="322">
        <f t="shared" si="23"/>
        <v>19.560958895605655</v>
      </c>
      <c r="W96" s="322">
        <f t="shared" si="23"/>
        <v>21.895541589092787</v>
      </c>
      <c r="DA96" s="95"/>
    </row>
    <row r="97" spans="1:105" ht="12" customHeight="1" x14ac:dyDescent="0.25">
      <c r="A97" s="55" t="s">
        <v>92</v>
      </c>
      <c r="B97" s="332">
        <f>IF(B$6=0,0,B$6/OIS!B$5*1000)</f>
        <v>0.22087820000405342</v>
      </c>
      <c r="C97" s="332">
        <f>IF(C$6=0,0,C$6/OIS!C$5*1000)</f>
        <v>0.22625866085078805</v>
      </c>
      <c r="D97" s="332">
        <f>IF(D$6=0,0,D$6/OIS!D$5*1000)</f>
        <v>0.25533256398936927</v>
      </c>
      <c r="E97" s="332">
        <f>IF(E$6=0,0,E$6/OIS!E$5*1000)</f>
        <v>0.25436609050995479</v>
      </c>
      <c r="F97" s="332">
        <f>IF(F$6=0,0,F$6/OIS!F$5*1000)</f>
        <v>0.24578991814211251</v>
      </c>
      <c r="G97" s="332">
        <f>IF(G$6=0,0,G$6/OIS!G$5*1000)</f>
        <v>0.24738082755842045</v>
      </c>
      <c r="H97" s="332">
        <f>IF(H$6=0,0,H$6/OIS!H$5*1000)</f>
        <v>0.24613233414867652</v>
      </c>
      <c r="I97" s="332">
        <f>IF(I$6=0,0,I$6/OIS!I$5*1000)</f>
        <v>0.22836900249110423</v>
      </c>
      <c r="J97" s="332">
        <f>IF(J$6=0,0,J$6/OIS!J$5*1000)</f>
        <v>0.22988008442326666</v>
      </c>
      <c r="K97" s="332">
        <f>IF(K$6=0,0,K$6/OIS!K$5*1000)</f>
        <v>0.20625321540491298</v>
      </c>
      <c r="L97" s="332">
        <f>IF(L$6=0,0,L$6/OIS!L$5*1000)</f>
        <v>0.26344261879610881</v>
      </c>
      <c r="M97" s="332">
        <f>IF(M$6=0,0,M$6/OIS!M$5*1000)</f>
        <v>0.25493061351955792</v>
      </c>
      <c r="N97" s="332">
        <f>IF(N$6=0,0,N$6/OIS!N$5*1000)</f>
        <v>0.29155412063716518</v>
      </c>
      <c r="O97" s="332">
        <f>IF(O$6=0,0,O$6/OIS!O$5*1000)</f>
        <v>0.30579793415236789</v>
      </c>
      <c r="P97" s="332">
        <f>IF(P$6=0,0,P$6/OIS!P$5*1000)</f>
        <v>0.29063876475362105</v>
      </c>
      <c r="Q97" s="332">
        <f>IF(Q$6=0,0,Q$6/OIS!Q$5*1000)</f>
        <v>0.28826609252790147</v>
      </c>
      <c r="R97" s="332">
        <f>IF(R$6=0,0,R$6/OIS!R$5*1000)</f>
        <v>0.28470925200361036</v>
      </c>
      <c r="S97" s="332">
        <f>IF(S$6=0,0,S$6/OIS!S$5*1000)</f>
        <v>0.29968334853869172</v>
      </c>
      <c r="T97" s="332">
        <f>IF(T$6=0,0,T$6/OIS!T$5*1000)</f>
        <v>0.30301454819302748</v>
      </c>
      <c r="U97" s="332">
        <f>IF(U$6=0,0,U$6/OIS!U$5*1000)</f>
        <v>0.31769612309300943</v>
      </c>
      <c r="V97" s="332">
        <f>IF(V$6=0,0,V$6/OIS!V$5*1000)</f>
        <v>0.32563149851238404</v>
      </c>
      <c r="W97" s="332">
        <f>IF(W$6=0,0,W$6/OIS!W$5*1000)</f>
        <v>0.37661710983441993</v>
      </c>
      <c r="DA97" s="67"/>
    </row>
    <row r="98" spans="1:105" ht="12" customHeight="1" x14ac:dyDescent="0.25">
      <c r="A98" s="202" t="s">
        <v>93</v>
      </c>
      <c r="B98" s="333">
        <f>IF(B$7=0,0,B$7/OIS!B$5*1000)</f>
        <v>0.1104498604896159</v>
      </c>
      <c r="C98" s="333">
        <f>IF(C$7=0,0,C$7/OIS!C$5*1000)</f>
        <v>0.11511693465796312</v>
      </c>
      <c r="D98" s="333">
        <f>IF(D$7=0,0,D$7/OIS!D$5*1000)</f>
        <v>0.13000844165055273</v>
      </c>
      <c r="E98" s="333">
        <f>IF(E$7=0,0,E$7/OIS!E$5*1000)</f>
        <v>0.12869628642926095</v>
      </c>
      <c r="F98" s="333">
        <f>IF(F$7=0,0,F$7/OIS!F$5*1000)</f>
        <v>0.12574829162493228</v>
      </c>
      <c r="G98" s="333">
        <f>IF(G$7=0,0,G$7/OIS!G$5*1000)</f>
        <v>0.12637899422894411</v>
      </c>
      <c r="H98" s="333">
        <f>IF(H$7=0,0,H$7/OIS!H$5*1000)</f>
        <v>0.12465684930923157</v>
      </c>
      <c r="I98" s="333">
        <f>IF(I$7=0,0,I$7/OIS!I$5*1000)</f>
        <v>0.11494311573013899</v>
      </c>
      <c r="J98" s="333">
        <f>IF(J$7=0,0,J$7/OIS!J$5*1000)</f>
        <v>0.11486037171796093</v>
      </c>
      <c r="K98" s="333">
        <f>IF(K$7=0,0,K$7/OIS!K$5*1000)</f>
        <v>0.10292429610220132</v>
      </c>
      <c r="L98" s="333">
        <f>IF(L$7=0,0,L$7/OIS!L$5*1000)</f>
        <v>0.12874077728870559</v>
      </c>
      <c r="M98" s="333">
        <f>IF(M$7=0,0,M$7/OIS!M$5*1000)</f>
        <v>0.12745020584673014</v>
      </c>
      <c r="N98" s="333">
        <f>IF(N$7=0,0,N$7/OIS!N$5*1000)</f>
        <v>0.14688846416572779</v>
      </c>
      <c r="O98" s="333">
        <f>IF(O$7=0,0,O$7/OIS!O$5*1000)</f>
        <v>0.15293379308822191</v>
      </c>
      <c r="P98" s="333">
        <f>IF(P$7=0,0,P$7/OIS!P$5*1000)</f>
        <v>0.14714011543294273</v>
      </c>
      <c r="Q98" s="333">
        <f>IF(Q$7=0,0,Q$7/OIS!Q$5*1000)</f>
        <v>0.1454734076017194</v>
      </c>
      <c r="R98" s="333">
        <f>IF(R$7=0,0,R$7/OIS!R$5*1000)</f>
        <v>0.14396775181988769</v>
      </c>
      <c r="S98" s="333">
        <f>IF(S$7=0,0,S$7/OIS!S$5*1000)</f>
        <v>0.1505418341368287</v>
      </c>
      <c r="T98" s="333">
        <f>IF(T$7=0,0,T$7/OIS!T$5*1000)</f>
        <v>0.15260823286665098</v>
      </c>
      <c r="U98" s="333">
        <f>IF(U$7=0,0,U$7/OIS!U$5*1000)</f>
        <v>0.16061539587246673</v>
      </c>
      <c r="V98" s="333">
        <f>IF(V$7=0,0,V$7/OIS!V$5*1000)</f>
        <v>0.16368571379965122</v>
      </c>
      <c r="W98" s="333">
        <f>IF(W$7=0,0,W$7/OIS!W$5*1000)</f>
        <v>0.18789211960647748</v>
      </c>
      <c r="DA98" s="174"/>
    </row>
    <row r="99" spans="1:105" ht="12" customHeight="1" x14ac:dyDescent="0.25">
      <c r="A99" s="202" t="s">
        <v>94</v>
      </c>
      <c r="B99" s="333">
        <f>IF(B$8=0,0,B$8/OIS!B$5*1000)</f>
        <v>0.18853279031499778</v>
      </c>
      <c r="C99" s="333">
        <f>IF(C$8=0,0,C$8/OIS!C$5*1000)</f>
        <v>0.19881686722573344</v>
      </c>
      <c r="D99" s="333">
        <f>IF(D$8=0,0,D$8/OIS!D$5*1000)</f>
        <v>0.22465004462586649</v>
      </c>
      <c r="E99" s="333">
        <f>IF(E$8=0,0,E$8/OIS!E$5*1000)</f>
        <v>0.22143838141043162</v>
      </c>
      <c r="F99" s="333">
        <f>IF(F$8=0,0,F$8/OIS!F$5*1000)</f>
        <v>0.21797807581165859</v>
      </c>
      <c r="G99" s="333">
        <f>IF(G$8=0,0,G$8/OIS!G$5*1000)</f>
        <v>0.21886138854557305</v>
      </c>
      <c r="H99" s="333">
        <f>IF(H$8=0,0,H$8/OIS!H$5*1000)</f>
        <v>0.21463452171029226</v>
      </c>
      <c r="I99" s="333">
        <f>IF(I$8=0,0,I$8/OIS!I$5*1000)</f>
        <v>0.19707902067930239</v>
      </c>
      <c r="J99" s="333">
        <f>IF(J$8=0,0,J$8/OIS!J$5*1000)</f>
        <v>0.19595478138606465</v>
      </c>
      <c r="K99" s="333">
        <f>IF(K$8=0,0,K$8/OIS!K$5*1000)</f>
        <v>0.17543800323735201</v>
      </c>
      <c r="L99" s="333">
        <f>IF(L$8=0,0,L$8/OIS!L$5*1000)</f>
        <v>0.21624473082954215</v>
      </c>
      <c r="M99" s="333">
        <f>IF(M$8=0,0,M$8/OIS!M$5*1000)</f>
        <v>0.21751932317727957</v>
      </c>
      <c r="N99" s="333">
        <f>IF(N$8=0,0,N$8/OIS!N$5*1000)</f>
        <v>0.25201829538663922</v>
      </c>
      <c r="O99" s="333">
        <f>IF(O$8=0,0,O$8/OIS!O$5*1000)</f>
        <v>0.26107426002079109</v>
      </c>
      <c r="P99" s="333">
        <f>IF(P$8=0,0,P$8/OIS!P$5*1000)</f>
        <v>0.253279613225661</v>
      </c>
      <c r="Q99" s="333">
        <f>IF(Q$8=0,0,Q$8/OIS!Q$5*1000)</f>
        <v>0.2498715063828717</v>
      </c>
      <c r="R99" s="333">
        <f>IF(R$8=0,0,R$8/OIS!R$5*1000)</f>
        <v>0.24762144900164632</v>
      </c>
      <c r="S99" s="333">
        <f>IF(S$8=0,0,S$8/OIS!S$5*1000)</f>
        <v>0.25777176899694587</v>
      </c>
      <c r="T99" s="333">
        <f>IF(T$8=0,0,T$8/OIS!T$5*1000)</f>
        <v>0.26176877354596151</v>
      </c>
      <c r="U99" s="333">
        <f>IF(U$8=0,0,U$8/OIS!U$5*1000)</f>
        <v>0.2762171350051581</v>
      </c>
      <c r="V99" s="333">
        <f>IF(V$8=0,0,V$8/OIS!V$5*1000)</f>
        <v>0.28040538066805099</v>
      </c>
      <c r="W99" s="333">
        <f>IF(W$8=0,0,W$8/OIS!W$5*1000)</f>
        <v>0.32021334042112337</v>
      </c>
      <c r="DA99" s="174"/>
    </row>
    <row r="100" spans="1:105" ht="12" customHeight="1" x14ac:dyDescent="0.25">
      <c r="A100" s="202" t="s">
        <v>95</v>
      </c>
      <c r="B100" s="333">
        <f>IF(B$9=0,0,B$9/OIS!B$5*1000)</f>
        <v>7.878218710436409E-2</v>
      </c>
      <c r="C100" s="333">
        <f>IF(C$9=0,0,C$9/OIS!C$5*1000)</f>
        <v>8.0424348424519149E-2</v>
      </c>
      <c r="D100" s="333">
        <f>IF(D$9=0,0,D$9/OIS!D$5*1000)</f>
        <v>9.0744866783520645E-2</v>
      </c>
      <c r="E100" s="333">
        <f>IF(E$9=0,0,E$9/OIS!E$5*1000)</f>
        <v>9.0516275494663165E-2</v>
      </c>
      <c r="F100" s="333">
        <f>IF(F$9=0,0,F$9/OIS!F$5*1000)</f>
        <v>8.7269541763410924E-2</v>
      </c>
      <c r="G100" s="333">
        <f>IF(G$9=0,0,G$9/OIS!G$5*1000)</f>
        <v>8.7860075832100856E-2</v>
      </c>
      <c r="H100" s="333">
        <f>IF(H$9=0,0,H$9/OIS!H$5*1000)</f>
        <v>8.7568577530974454E-2</v>
      </c>
      <c r="I100" s="333">
        <f>IF(I$9=0,0,I$9/OIS!I$5*1000)</f>
        <v>8.1349258819489983E-2</v>
      </c>
      <c r="J100" s="333">
        <f>IF(J$9=0,0,J$9/OIS!J$5*1000)</f>
        <v>8.2005683899561754E-2</v>
      </c>
      <c r="K100" s="333">
        <f>IF(K$9=0,0,K$9/OIS!K$5*1000)</f>
        <v>7.3595542872464406E-2</v>
      </c>
      <c r="L100" s="333">
        <f>IF(L$9=0,0,L$9/OIS!L$5*1000)</f>
        <v>9.4383319409340027E-2</v>
      </c>
      <c r="M100" s="333">
        <f>IF(M$9=0,0,M$9/OIS!M$5*1000)</f>
        <v>9.0931757548746175E-2</v>
      </c>
      <c r="N100" s="333">
        <f>IF(N$9=0,0,N$9/OIS!N$5*1000)</f>
        <v>0.10383694533052415</v>
      </c>
      <c r="O100" s="333">
        <f>IF(O$9=0,0,O$9/OIS!O$5*1000)</f>
        <v>0.10906831620880005</v>
      </c>
      <c r="P100" s="333">
        <f>IF(P$9=0,0,P$9/OIS!P$5*1000)</f>
        <v>0.10341107326319759</v>
      </c>
      <c r="Q100" s="333">
        <f>IF(Q$9=0,0,Q$9/OIS!Q$5*1000)</f>
        <v>0.10263208098411951</v>
      </c>
      <c r="R100" s="333">
        <f>IF(R$9=0,0,R$9/OIS!R$5*1000)</f>
        <v>0.10132519807646026</v>
      </c>
      <c r="S100" s="333">
        <f>IF(S$9=0,0,S$9/OIS!S$5*1000)</f>
        <v>0.10679412657261918</v>
      </c>
      <c r="T100" s="333">
        <f>IF(T$9=0,0,T$9/OIS!T$5*1000)</f>
        <v>0.10792615855495029</v>
      </c>
      <c r="U100" s="333">
        <f>IF(U$9=0,0,U$9/OIS!U$5*1000)</f>
        <v>0.11306947831655657</v>
      </c>
      <c r="V100" s="333">
        <f>IF(V$9=0,0,V$9/OIS!V$5*1000)</f>
        <v>0.11602562333866012</v>
      </c>
      <c r="W100" s="333">
        <f>IF(W$9=0,0,W$9/OIS!W$5*1000)</f>
        <v>0.1343915981935116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0.24364001387125747</v>
      </c>
      <c r="C101" s="334">
        <f>IF(C$10=0,0,C$10/OIS!C$5*1000)</f>
        <v>0.25080851930319015</v>
      </c>
      <c r="D101" s="334">
        <f>IF(D$10=0,0,D$10/OIS!D$5*1000)</f>
        <v>0.27636440711057647</v>
      </c>
      <c r="E101" s="334">
        <f>IF(E$10=0,0,E$10/OIS!E$5*1000)</f>
        <v>0.28686934772708966</v>
      </c>
      <c r="F101" s="334">
        <f>IF(F$10=0,0,F$10/OIS!F$5*1000)</f>
        <v>0.28300535188303066</v>
      </c>
      <c r="G101" s="334">
        <f>IF(G$10=0,0,G$10/OIS!G$5*1000)</f>
        <v>0.28341441824697999</v>
      </c>
      <c r="H101" s="334">
        <f>IF(H$10=0,0,H$10/OIS!H$5*1000)</f>
        <v>0.27409278397179321</v>
      </c>
      <c r="I101" s="334">
        <f>IF(I$10=0,0,I$10/OIS!I$5*1000)</f>
        <v>0.25031396213315416</v>
      </c>
      <c r="J101" s="334">
        <f>IF(J$10=0,0,J$10/OIS!J$5*1000)</f>
        <v>0.2519671425084582</v>
      </c>
      <c r="K101" s="334">
        <f>IF(K$10=0,0,K$10/OIS!K$5*1000)</f>
        <v>0.23162402718872577</v>
      </c>
      <c r="L101" s="334">
        <f>IF(L$10=0,0,L$10/OIS!L$5*1000)</f>
        <v>0.262229404253284</v>
      </c>
      <c r="M101" s="334">
        <f>IF(M$10=0,0,M$10/OIS!M$5*1000)</f>
        <v>0.27888703124609227</v>
      </c>
      <c r="N101" s="334">
        <f>IF(N$10=0,0,N$10/OIS!N$5*1000)</f>
        <v>0.31201539252345384</v>
      </c>
      <c r="O101" s="334">
        <f>IF(O$10=0,0,O$10/OIS!O$5*1000)</f>
        <v>0.31725935522877663</v>
      </c>
      <c r="P101" s="334">
        <f>IF(P$10=0,0,P$10/OIS!P$5*1000)</f>
        <v>0.30659714905907604</v>
      </c>
      <c r="Q101" s="334">
        <f>IF(Q$10=0,0,Q$10/OIS!Q$5*1000)</f>
        <v>0.29199273278430737</v>
      </c>
      <c r="R101" s="334">
        <f>IF(R$10=0,0,R$10/OIS!R$5*1000)</f>
        <v>0.29603074797773915</v>
      </c>
      <c r="S101" s="334">
        <f>IF(S$10=0,0,S$10/OIS!S$5*1000)</f>
        <v>0.29784576916321026</v>
      </c>
      <c r="T101" s="334">
        <f>IF(T$10=0,0,T$10/OIS!T$5*1000)</f>
        <v>0.29952252353074121</v>
      </c>
      <c r="U101" s="334">
        <f>IF(U$10=0,0,U$10/OIS!U$5*1000)</f>
        <v>0.30050088822408338</v>
      </c>
      <c r="V101" s="334">
        <f>IF(V$10=0,0,V$10/OIS!V$5*1000)</f>
        <v>0.2897770651223377</v>
      </c>
      <c r="W101" s="334">
        <f>IF(W$10=0,0,W$10/OIS!W$5*1000)</f>
        <v>0.32500421999010376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2.7353813078703335</v>
      </c>
      <c r="C102" s="350">
        <f>IF(C$16=0,0,C$16/OIS!C$5*1000)</f>
        <v>2.6671017028082367</v>
      </c>
      <c r="D102" s="350">
        <f>IF(D$16=0,0,D$16/OIS!D$5*1000)</f>
        <v>2.7190493361898338</v>
      </c>
      <c r="E102" s="350">
        <f>IF(E$16=0,0,E$16/OIS!E$5*1000)</f>
        <v>2.8764011147759638</v>
      </c>
      <c r="F102" s="350">
        <f>IF(F$16=0,0,F$16/OIS!F$5*1000)</f>
        <v>2.9623088915179108</v>
      </c>
      <c r="G102" s="350">
        <f>IF(G$16=0,0,G$16/OIS!G$5*1000)</f>
        <v>3.0060090658411882</v>
      </c>
      <c r="H102" s="350">
        <f>IF(H$16=0,0,H$16/OIS!H$5*1000)</f>
        <v>3.2825099551046324</v>
      </c>
      <c r="I102" s="350">
        <f>IF(I$16=0,0,I$16/OIS!I$5*1000)</f>
        <v>2.7481675383066779</v>
      </c>
      <c r="J102" s="350">
        <f>IF(J$16=0,0,J$16/OIS!J$5*1000)</f>
        <v>3.7169191173177247</v>
      </c>
      <c r="K102" s="350">
        <f>IF(K$16=0,0,K$16/OIS!K$5*1000)</f>
        <v>2.5406891817260373</v>
      </c>
      <c r="L102" s="350">
        <f>IF(L$16=0,0,L$16/OIS!L$5*1000)</f>
        <v>3.703931962891406</v>
      </c>
      <c r="M102" s="350">
        <f>IF(M$16=0,0,M$16/OIS!M$5*1000)</f>
        <v>3.1263499582647096</v>
      </c>
      <c r="N102" s="350">
        <f>IF(N$16=0,0,N$16/OIS!N$5*1000)</f>
        <v>3.7157201685374162</v>
      </c>
      <c r="O102" s="350">
        <f>IF(O$16=0,0,O$16/OIS!O$5*1000)</f>
        <v>3.7184184523519668</v>
      </c>
      <c r="P102" s="350">
        <f>IF(P$16=0,0,P$16/OIS!P$5*1000)</f>
        <v>3.5505922051105578</v>
      </c>
      <c r="Q102" s="350">
        <f>IF(Q$16=0,0,Q$16/OIS!Q$5*1000)</f>
        <v>3.9962957690411591</v>
      </c>
      <c r="R102" s="350">
        <f>IF(R$16=0,0,R$16/OIS!R$5*1000)</f>
        <v>3.9622900756282911</v>
      </c>
      <c r="S102" s="350">
        <f>IF(S$16=0,0,S$16/OIS!S$5*1000)</f>
        <v>3.9280304032955495</v>
      </c>
      <c r="T102" s="350">
        <f>IF(T$16=0,0,T$16/OIS!T$5*1000)</f>
        <v>3.7641785244182744</v>
      </c>
      <c r="U102" s="350">
        <f>IF(U$16=0,0,U$16/OIS!U$5*1000)</f>
        <v>3.5173863712719511</v>
      </c>
      <c r="V102" s="350">
        <f>IF(V$16=0,0,V$16/OIS!V$5*1000)</f>
        <v>3.257189243821724</v>
      </c>
      <c r="W102" s="350">
        <f>IF(W$16=0,0,W$16/OIS!W$5*1000)</f>
        <v>3.8288890621494351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6.5956565541931518</v>
      </c>
      <c r="C103" s="350">
        <f>IF(C$27=0,0,C$27/OIS!C$5*1000)</f>
        <v>6.6877073258357509</v>
      </c>
      <c r="D103" s="350">
        <f>IF(D$27=0,0,D$27/OIS!D$5*1000)</f>
        <v>7.3103228862194349</v>
      </c>
      <c r="E103" s="350">
        <f>IF(E$27=0,0,E$27/OIS!E$5*1000)</f>
        <v>7.7518789503656951</v>
      </c>
      <c r="F103" s="350">
        <f>IF(F$27=0,0,F$27/OIS!F$5*1000)</f>
        <v>7.5707759780697765</v>
      </c>
      <c r="G103" s="350">
        <f>IF(G$27=0,0,G$27/OIS!G$5*1000)</f>
        <v>7.5810806724509741</v>
      </c>
      <c r="H103" s="350">
        <f>IF(H$27=0,0,H$27/OIS!H$5*1000)</f>
        <v>7.2450953444168071</v>
      </c>
      <c r="I103" s="350">
        <f>IF(I$27=0,0,I$27/OIS!I$5*1000)</f>
        <v>6.6645770952198795</v>
      </c>
      <c r="J103" s="350">
        <f>IF(J$27=0,0,J$27/OIS!J$5*1000)</f>
        <v>6.6718542457964496</v>
      </c>
      <c r="K103" s="350">
        <f>IF(K$27=0,0,K$27/OIS!K$5*1000)</f>
        <v>6.2982828185555819</v>
      </c>
      <c r="L103" s="350">
        <f>IF(L$27=0,0,L$27/OIS!L$5*1000)</f>
        <v>6.8784235413640573</v>
      </c>
      <c r="M103" s="350">
        <f>IF(M$27=0,0,M$27/OIS!M$5*1000)</f>
        <v>7.515778121334808</v>
      </c>
      <c r="N103" s="350">
        <f>IF(N$27=0,0,N$27/OIS!N$5*1000)</f>
        <v>8.2744629769105646</v>
      </c>
      <c r="O103" s="350">
        <f>IF(O$27=0,0,O$27/OIS!O$5*1000)</f>
        <v>8.3796994897242616</v>
      </c>
      <c r="P103" s="350">
        <f>IF(P$27=0,0,P$27/OIS!P$5*1000)</f>
        <v>7.9903643269355928</v>
      </c>
      <c r="Q103" s="350">
        <f>IF(Q$27=0,0,Q$27/OIS!Q$5*1000)</f>
        <v>7.3847109773468951</v>
      </c>
      <c r="R103" s="350">
        <f>IF(R$27=0,0,R$27/OIS!R$5*1000)</f>
        <v>7.5009666153879664</v>
      </c>
      <c r="S103" s="350">
        <f>IF(S$27=0,0,S$27/OIS!S$5*1000)</f>
        <v>7.5021926938757595</v>
      </c>
      <c r="T103" s="350">
        <f>IF(T$27=0,0,T$27/OIS!T$5*1000)</f>
        <v>7.5441937817224929</v>
      </c>
      <c r="U103" s="350">
        <f>IF(U$27=0,0,U$27/OIS!U$5*1000)</f>
        <v>7.4137129796634769</v>
      </c>
      <c r="V103" s="350">
        <f>IF(V$27=0,0,V$27/OIS!V$5*1000)</f>
        <v>6.8369114093708756</v>
      </c>
      <c r="W103" s="350">
        <f>IF(W$27=0,0,W$27/OIS!W$5*1000)</f>
        <v>7.6172588234380205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0.27653037448210022</v>
      </c>
      <c r="C104" s="350">
        <f>IF(C$35=0,0,C$35/OIS!C$5*1000)</f>
        <v>0.28458769618288593</v>
      </c>
      <c r="D104" s="350">
        <f>IF(D$35=0,0,D$35/OIS!D$5*1000)</f>
        <v>0.32849132447921847</v>
      </c>
      <c r="E104" s="350">
        <f>IF(E$35=0,0,E$35/OIS!E$5*1000)</f>
        <v>0.33811914329011722</v>
      </c>
      <c r="F104" s="350">
        <f>IF(F$35=0,0,F$35/OIS!F$5*1000)</f>
        <v>0.37441682500943724</v>
      </c>
      <c r="G104" s="350">
        <f>IF(G$35=0,0,G$35/OIS!G$5*1000)</f>
        <v>0.384385832279934</v>
      </c>
      <c r="H104" s="350">
        <f>IF(H$35=0,0,H$35/OIS!H$5*1000)</f>
        <v>0.45601983979424554</v>
      </c>
      <c r="I104" s="350">
        <f>IF(I$35=0,0,I$35/OIS!I$5*1000)</f>
        <v>0.36824722752779854</v>
      </c>
      <c r="J104" s="350">
        <f>IF(J$35=0,0,J$35/OIS!J$5*1000)</f>
        <v>0.39026366685514324</v>
      </c>
      <c r="K104" s="350">
        <f>IF(K$35=0,0,K$35/OIS!K$5*1000)</f>
        <v>0.32700674875330865</v>
      </c>
      <c r="L104" s="350">
        <f>IF(L$35=0,0,L$35/OIS!L$5*1000)</f>
        <v>0.32580996436540577</v>
      </c>
      <c r="M104" s="350">
        <f>IF(M$35=0,0,M$35/OIS!M$5*1000)</f>
        <v>0.38523609724760816</v>
      </c>
      <c r="N104" s="350">
        <f>IF(N$35=0,0,N$35/OIS!N$5*1000)</f>
        <v>0.44487930527279984</v>
      </c>
      <c r="O104" s="350">
        <f>IF(O$35=0,0,O$35/OIS!O$5*1000)</f>
        <v>0.43665113437987302</v>
      </c>
      <c r="P104" s="350">
        <f>IF(P$35=0,0,P$35/OIS!P$5*1000)</f>
        <v>0.48746237804655917</v>
      </c>
      <c r="Q104" s="350">
        <f>IF(Q$35=0,0,Q$35/OIS!Q$5*1000)</f>
        <v>0.48295553077678877</v>
      </c>
      <c r="R104" s="350">
        <f>IF(R$35=0,0,R$35/OIS!R$5*1000)</f>
        <v>0.48855523892860186</v>
      </c>
      <c r="S104" s="350">
        <f>IF(S$35=0,0,S$35/OIS!S$5*1000)</f>
        <v>0.48691482081468745</v>
      </c>
      <c r="T104" s="350">
        <f>IF(T$35=0,0,T$35/OIS!T$5*1000)</f>
        <v>0.45496239702862679</v>
      </c>
      <c r="U104" s="350">
        <f>IF(U$35=0,0,U$35/OIS!U$5*1000)</f>
        <v>0.41299650741590127</v>
      </c>
      <c r="V104" s="350">
        <f>IF(V$35=0,0,V$35/OIS!V$5*1000)</f>
        <v>0.36428360028814472</v>
      </c>
      <c r="W104" s="350">
        <f>IF(W$35=0,0,W$35/OIS!W$5*1000)</f>
        <v>0.44276394055238677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0.14556747399332604</v>
      </c>
      <c r="C105" s="350">
        <f>IF(C$54=0,0,C$54/OIS!C$5*1000)</f>
        <v>0.15910955318360914</v>
      </c>
      <c r="D105" s="350">
        <f>IF(D$54=0,0,D$54/OIS!D$5*1000)</f>
        <v>0.1809095591293699</v>
      </c>
      <c r="E105" s="350">
        <f>IF(E$54=0,0,E$54/OIS!E$5*1000)</f>
        <v>0.17755842843134856</v>
      </c>
      <c r="F105" s="350">
        <f>IF(F$54=0,0,F$54/OIS!F$5*1000)</f>
        <v>0.18780302244496988</v>
      </c>
      <c r="G105" s="350">
        <f>IF(G$54=0,0,G$54/OIS!G$5*1000)</f>
        <v>0.18934731526278376</v>
      </c>
      <c r="H105" s="350">
        <f>IF(H$54=0,0,H$54/OIS!H$5*1000)</f>
        <v>0.19372574669430834</v>
      </c>
      <c r="I105" s="350">
        <f>IF(I$54=0,0,I$54/OIS!I$5*1000)</f>
        <v>0.16875531047161332</v>
      </c>
      <c r="J105" s="350">
        <f>IF(J$54=0,0,J$54/OIS!J$5*1000)</f>
        <v>0.16911382813538969</v>
      </c>
      <c r="K105" s="350">
        <f>IF(K$54=0,0,K$54/OIS!K$5*1000)</f>
        <v>0.14628646974165455</v>
      </c>
      <c r="L105" s="350">
        <f>IF(L$54=0,0,L$54/OIS!L$5*1000)</f>
        <v>0.15586317351407783</v>
      </c>
      <c r="M105" s="350">
        <f>IF(M$54=0,0,M$54/OIS!M$5*1000)</f>
        <v>0.1791224965067589</v>
      </c>
      <c r="N105" s="350">
        <f>IF(N$54=0,0,N$54/OIS!N$5*1000)</f>
        <v>0.21130839970756116</v>
      </c>
      <c r="O105" s="350">
        <f>IF(O$54=0,0,O$54/OIS!O$5*1000)</f>
        <v>0.21074555776912107</v>
      </c>
      <c r="P105" s="350">
        <f>IF(P$54=0,0,P$54/OIS!P$5*1000)</f>
        <v>0.21944749928684093</v>
      </c>
      <c r="Q105" s="350">
        <f>IF(Q$54=0,0,Q$54/OIS!Q$5*1000)</f>
        <v>0.21544208627865899</v>
      </c>
      <c r="R105" s="350">
        <f>IF(R$54=0,0,R$54/OIS!R$5*1000)</f>
        <v>0.21778158360812649</v>
      </c>
      <c r="S105" s="350">
        <f>IF(S$54=0,0,S$54/OIS!S$5*1000)</f>
        <v>0.21890115967970661</v>
      </c>
      <c r="T105" s="350">
        <f>IF(T$54=0,0,T$54/OIS!T$5*1000)</f>
        <v>0.21761113643186816</v>
      </c>
      <c r="U105" s="350">
        <f>IF(U$54=0,0,U$54/OIS!U$5*1000)</f>
        <v>0.21964511182085236</v>
      </c>
      <c r="V105" s="350">
        <f>IF(V$54=0,0,V$54/OIS!V$5*1000)</f>
        <v>0.20895908992948417</v>
      </c>
      <c r="W105" s="350">
        <f>IF(W$54=0,0,W$54/OIS!W$5*1000)</f>
        <v>0.23806648210861106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4.0811802031269888</v>
      </c>
      <c r="C106" s="350">
        <f>IF(C$68=0,0,C$68/OIS!C$5*1000)</f>
        <v>3.9018867322391957</v>
      </c>
      <c r="D106" s="350">
        <f>IF(D$68=0,0,D$68/OIS!D$5*1000)</f>
        <v>4.2963604598498186</v>
      </c>
      <c r="E106" s="350">
        <f>IF(E$68=0,0,E$68/OIS!E$5*1000)</f>
        <v>4.4458844527740027</v>
      </c>
      <c r="F106" s="350">
        <f>IF(F$68=0,0,F$68/OIS!F$5*1000)</f>
        <v>4.3542525057785335</v>
      </c>
      <c r="G106" s="350">
        <f>IF(G$68=0,0,G$68/OIS!G$5*1000)</f>
        <v>4.317230619757022</v>
      </c>
      <c r="H106" s="350">
        <f>IF(H$68=0,0,H$68/OIS!H$5*1000)</f>
        <v>3.8876558981704212</v>
      </c>
      <c r="I106" s="350">
        <f>IF(I$68=0,0,I$68/OIS!I$5*1000)</f>
        <v>3.6533924142741823</v>
      </c>
      <c r="J106" s="350">
        <f>IF(J$68=0,0,J$68/OIS!J$5*1000)</f>
        <v>3.5139500535876</v>
      </c>
      <c r="K106" s="350">
        <f>IF(K$68=0,0,K$68/OIS!K$5*1000)</f>
        <v>3.606837140546002</v>
      </c>
      <c r="L106" s="350">
        <f>IF(L$68=0,0,L$68/OIS!L$5*1000)</f>
        <v>3.5725667433350532</v>
      </c>
      <c r="M106" s="350">
        <f>IF(M$68=0,0,M$68/OIS!M$5*1000)</f>
        <v>3.9559938774269425</v>
      </c>
      <c r="N106" s="350">
        <f>IF(N$68=0,0,N$68/OIS!N$5*1000)</f>
        <v>4.2765078134904542</v>
      </c>
      <c r="O106" s="350">
        <f>IF(O$68=0,0,O$68/OIS!O$5*1000)</f>
        <v>4.4499240245742842</v>
      </c>
      <c r="P106" s="350">
        <f>IF(P$68=0,0,P$68/OIS!P$5*1000)</f>
        <v>4.4545815123441477</v>
      </c>
      <c r="Q106" s="350">
        <f>IF(Q$68=0,0,Q$68/OIS!Q$5*1000)</f>
        <v>4.0916585738471625</v>
      </c>
      <c r="R106" s="350">
        <f>IF(R$68=0,0,R$68/OIS!R$5*1000)</f>
        <v>4.1368586073489952</v>
      </c>
      <c r="S106" s="350">
        <f>IF(S$68=0,0,S$68/OIS!S$5*1000)</f>
        <v>4.0198575336081701</v>
      </c>
      <c r="T106" s="350">
        <f>IF(T$68=0,0,T$68/OIS!T$5*1000)</f>
        <v>4.0622587803753536</v>
      </c>
      <c r="U106" s="350">
        <f>IF(U$68=0,0,U$68/OIS!U$5*1000)</f>
        <v>4.0446900606863023</v>
      </c>
      <c r="V106" s="350">
        <f>IF(V$68=0,0,V$68/OIS!V$5*1000)</f>
        <v>4.0030536562154788</v>
      </c>
      <c r="W106" s="350">
        <f>IF(W$68=0,0,W$68/OIS!W$5*1000)</f>
        <v>4.2160938251570563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2.4839502735598114</v>
      </c>
      <c r="C107" s="335">
        <f>IF(C$69=0,0,C$69/OIS!C$5*1000)</f>
        <v>2.6672333532813761</v>
      </c>
      <c r="D107" s="335">
        <f>IF(D$69=0,0,D$69/OIS!D$5*1000)</f>
        <v>3.0161276791691858</v>
      </c>
      <c r="E107" s="335">
        <f>IF(E$69=0,0,E$69/OIS!E$5*1000)</f>
        <v>2.9537735017820586</v>
      </c>
      <c r="F107" s="335">
        <f>IF(F$69=0,0,F$69/OIS!F$5*1000)</f>
        <v>2.9405934945420222</v>
      </c>
      <c r="G107" s="335">
        <f>IF(G$69=0,0,G$69/OIS!G$5*1000)</f>
        <v>2.9482461255702765</v>
      </c>
      <c r="H107" s="335">
        <f>IF(H$69=0,0,H$69/OIS!H$5*1000)</f>
        <v>2.8660135650120466</v>
      </c>
      <c r="I107" s="335">
        <f>IF(I$69=0,0,I$69/OIS!I$5*1000)</f>
        <v>2.6146206269449781</v>
      </c>
      <c r="J107" s="335">
        <f>IF(J$69=0,0,J$69/OIS!J$5*1000)</f>
        <v>2.5795392241993764</v>
      </c>
      <c r="K107" s="335">
        <f>IF(K$69=0,0,K$69/OIS!K$5*1000)</f>
        <v>2.3062900051362081</v>
      </c>
      <c r="L107" s="335">
        <f>IF(L$69=0,0,L$69/OIS!L$5*1000)</f>
        <v>2.7766876723554534</v>
      </c>
      <c r="M107" s="335">
        <f>IF(M$69=0,0,M$69/OIS!M$5*1000)</f>
        <v>2.8651872023749347</v>
      </c>
      <c r="N107" s="335">
        <f>IF(N$69=0,0,N$69/OIS!N$5*1000)</f>
        <v>3.3469096571518766</v>
      </c>
      <c r="O107" s="335">
        <f>IF(O$69=0,0,O$69/OIS!O$5*1000)</f>
        <v>3.4401777931029249</v>
      </c>
      <c r="P107" s="335">
        <f>IF(P$69=0,0,P$69/OIS!P$5*1000)</f>
        <v>3.380678569741677</v>
      </c>
      <c r="Q107" s="335">
        <f>IF(Q$69=0,0,Q$69/OIS!Q$5*1000)</f>
        <v>3.3241648411025091</v>
      </c>
      <c r="R107" s="335">
        <f>IF(R$69=0,0,R$69/OIS!R$5*1000)</f>
        <v>3.3011189049222676</v>
      </c>
      <c r="S107" s="335">
        <f>IF(S$69=0,0,S$69/OIS!S$5*1000)</f>
        <v>3.4127602080676649</v>
      </c>
      <c r="T107" s="335">
        <f>IF(T$69=0,0,T$69/OIS!T$5*1000)</f>
        <v>3.4751077639006316</v>
      </c>
      <c r="U107" s="335">
        <f>IF(U$69=0,0,U$69/OIS!U$5*1000)</f>
        <v>3.6815612474959383</v>
      </c>
      <c r="V107" s="335">
        <f>IF(V$69=0,0,V$69/OIS!V$5*1000)</f>
        <v>3.7150366145388651</v>
      </c>
      <c r="W107" s="335">
        <f>IF(W$69=0,0,W$69/OIS!W$5*1000)</f>
        <v>4.208351067641642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NL: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533.46292178608962</v>
      </c>
      <c r="C5" s="225">
        <v>543.18887171534777</v>
      </c>
      <c r="D5" s="225">
        <v>527.10633127668939</v>
      </c>
      <c r="E5" s="225">
        <v>520.77776761205098</v>
      </c>
      <c r="F5" s="225">
        <v>535.16143345121236</v>
      </c>
      <c r="G5" s="225">
        <v>527.62394256238281</v>
      </c>
      <c r="H5" s="225">
        <v>546.56707830628864</v>
      </c>
      <c r="I5" s="225">
        <v>523.13067759223895</v>
      </c>
      <c r="J5" s="225">
        <v>578.73658240413704</v>
      </c>
      <c r="K5" s="225">
        <v>476.10583347227691</v>
      </c>
      <c r="L5" s="225">
        <v>518.71157349940574</v>
      </c>
      <c r="M5" s="225">
        <v>480.53550240307902</v>
      </c>
      <c r="N5" s="225">
        <v>468.22070871417361</v>
      </c>
      <c r="O5" s="225">
        <v>466.62415253306722</v>
      </c>
      <c r="P5" s="225">
        <v>441.46939575380242</v>
      </c>
      <c r="Q5" s="225">
        <v>447.92011372298532</v>
      </c>
      <c r="R5" s="225">
        <v>472.5573201136508</v>
      </c>
      <c r="S5" s="225">
        <v>468.04922099450221</v>
      </c>
      <c r="T5" s="225">
        <v>470.80772093116008</v>
      </c>
      <c r="U5" s="225">
        <v>436.71582070796762</v>
      </c>
      <c r="V5" s="225">
        <v>430.90498041782678</v>
      </c>
      <c r="W5" s="225">
        <v>443.85118282174261</v>
      </c>
      <c r="DA5" s="89" t="s">
        <v>3125</v>
      </c>
    </row>
    <row r="6" spans="1:105" ht="12" customHeight="1" x14ac:dyDescent="0.25">
      <c r="A6" s="55" t="s">
        <v>92</v>
      </c>
      <c r="B6" s="261">
        <v>9.2990043611753528</v>
      </c>
      <c r="C6" s="261">
        <v>9.6037274959465861</v>
      </c>
      <c r="D6" s="261">
        <v>9.6453032363676012</v>
      </c>
      <c r="E6" s="261">
        <v>9.2237153453640222</v>
      </c>
      <c r="F6" s="261">
        <v>9.2272541989769934</v>
      </c>
      <c r="G6" s="261">
        <v>9.1518210157824651</v>
      </c>
      <c r="H6" s="261">
        <v>9.7100389719134022</v>
      </c>
      <c r="I6" s="261">
        <v>9.5308494500568699</v>
      </c>
      <c r="J6" s="261">
        <v>9.9819726354642224</v>
      </c>
      <c r="K6" s="261">
        <v>8.4407796001113162</v>
      </c>
      <c r="L6" s="261">
        <v>9.9355916448596808</v>
      </c>
      <c r="M6" s="261">
        <v>8.7950704656542893</v>
      </c>
      <c r="N6" s="261">
        <v>8.6224344494306635</v>
      </c>
      <c r="O6" s="261">
        <v>8.830920365492803</v>
      </c>
      <c r="P6" s="261">
        <v>8.2228751876181434</v>
      </c>
      <c r="Q6" s="261">
        <v>8.3910871567239589</v>
      </c>
      <c r="R6" s="261">
        <v>8.7228778026133522</v>
      </c>
      <c r="S6" s="261">
        <v>9.0666842765205811</v>
      </c>
      <c r="T6" s="261">
        <v>9.2013224626538168</v>
      </c>
      <c r="U6" s="261">
        <v>8.9692000067017243</v>
      </c>
      <c r="V6" s="261">
        <v>9.4010464655058286</v>
      </c>
      <c r="W6" s="261">
        <v>9.9702957802366239</v>
      </c>
      <c r="DA6" s="67" t="s">
        <v>3126</v>
      </c>
    </row>
    <row r="7" spans="1:105" ht="12" customHeight="1" x14ac:dyDescent="0.25">
      <c r="A7" s="202" t="s">
        <v>93</v>
      </c>
      <c r="B7" s="226">
        <v>1.189888099199953</v>
      </c>
      <c r="C7" s="226">
        <v>1.250074164068028</v>
      </c>
      <c r="D7" s="226">
        <v>1.256432709664314</v>
      </c>
      <c r="E7" s="226">
        <v>1.193991047397029</v>
      </c>
      <c r="F7" s="226">
        <v>1.207669245672452</v>
      </c>
      <c r="G7" s="226">
        <v>1.196079132149229</v>
      </c>
      <c r="H7" s="226">
        <v>1.258197690226059</v>
      </c>
      <c r="I7" s="226">
        <v>1.227420644099249</v>
      </c>
      <c r="J7" s="226">
        <v>1.2762764899511709</v>
      </c>
      <c r="K7" s="226">
        <v>1.0778904150062529</v>
      </c>
      <c r="L7" s="226">
        <v>1.2429545916098581</v>
      </c>
      <c r="M7" s="226">
        <v>1.1251625648492669</v>
      </c>
      <c r="N7" s="226">
        <v>1.1114964732184349</v>
      </c>
      <c r="O7" s="226">
        <v>1.1301343047134751</v>
      </c>
      <c r="P7" s="226">
        <v>1.06508907101449</v>
      </c>
      <c r="Q7" s="226">
        <v>1.083451391317356</v>
      </c>
      <c r="R7" s="226">
        <v>1.1285296811216179</v>
      </c>
      <c r="S7" s="226">
        <v>1.1653888251097551</v>
      </c>
      <c r="T7" s="226">
        <v>1.1857056162015029</v>
      </c>
      <c r="U7" s="226">
        <v>1.160166653906358</v>
      </c>
      <c r="V7" s="226">
        <v>1.2091648603919689</v>
      </c>
      <c r="W7" s="226">
        <v>1.2728841569061871</v>
      </c>
      <c r="DA7" s="174" t="s">
        <v>3127</v>
      </c>
    </row>
    <row r="8" spans="1:105" ht="12" customHeight="1" x14ac:dyDescent="0.25">
      <c r="A8" s="202" t="s">
        <v>94</v>
      </c>
      <c r="B8" s="226">
        <v>11.047140502503749</v>
      </c>
      <c r="C8" s="226">
        <v>11.74259916436297</v>
      </c>
      <c r="D8" s="226">
        <v>11.808330779598471</v>
      </c>
      <c r="E8" s="226">
        <v>11.17382143755191</v>
      </c>
      <c r="F8" s="226">
        <v>11.386102381356171</v>
      </c>
      <c r="G8" s="226">
        <v>11.2660009135511</v>
      </c>
      <c r="H8" s="226">
        <v>11.78267946000293</v>
      </c>
      <c r="I8" s="226">
        <v>11.446326906484909</v>
      </c>
      <c r="J8" s="226">
        <v>11.84271592321994</v>
      </c>
      <c r="K8" s="226">
        <v>9.9932720346300208</v>
      </c>
      <c r="L8" s="226">
        <v>11.356731004262549</v>
      </c>
      <c r="M8" s="226">
        <v>10.44465070139675</v>
      </c>
      <c r="N8" s="226">
        <v>10.372099481191629</v>
      </c>
      <c r="O8" s="226">
        <v>10.493288460079681</v>
      </c>
      <c r="P8" s="226">
        <v>9.9716815756252206</v>
      </c>
      <c r="Q8" s="226">
        <v>10.12177001943318</v>
      </c>
      <c r="R8" s="226">
        <v>10.557199563597459</v>
      </c>
      <c r="S8" s="226">
        <v>10.853400533542461</v>
      </c>
      <c r="T8" s="226">
        <v>11.061944108085701</v>
      </c>
      <c r="U8" s="226">
        <v>10.85168348008726</v>
      </c>
      <c r="V8" s="226">
        <v>11.2662194642082</v>
      </c>
      <c r="W8" s="226">
        <v>11.798979581673921</v>
      </c>
      <c r="DA8" s="174" t="s">
        <v>3128</v>
      </c>
    </row>
    <row r="9" spans="1:105" ht="12" customHeight="1" x14ac:dyDescent="0.25">
      <c r="A9" s="202" t="s">
        <v>95</v>
      </c>
      <c r="B9" s="226">
        <v>3.2928111330654048</v>
      </c>
      <c r="C9" s="226">
        <v>3.3892849943419008</v>
      </c>
      <c r="D9" s="226">
        <v>3.4034470274439532</v>
      </c>
      <c r="E9" s="226">
        <v>3.2587429256358829</v>
      </c>
      <c r="F9" s="226">
        <v>3.2528637750990752</v>
      </c>
      <c r="G9" s="226">
        <v>3.2271976338823172</v>
      </c>
      <c r="H9" s="226">
        <v>3.4298855377784889</v>
      </c>
      <c r="I9" s="226">
        <v>3.3706663092156708</v>
      </c>
      <c r="J9" s="226">
        <v>3.5351937462455978</v>
      </c>
      <c r="K9" s="226">
        <v>2.9900864959891158</v>
      </c>
      <c r="L9" s="226">
        <v>3.5335395502388738</v>
      </c>
      <c r="M9" s="226">
        <v>3.1144972702913671</v>
      </c>
      <c r="N9" s="226">
        <v>3.048823179854891</v>
      </c>
      <c r="O9" s="226">
        <v>3.1269845289590621</v>
      </c>
      <c r="P9" s="226">
        <v>2.9047925441174418</v>
      </c>
      <c r="Q9" s="226">
        <v>2.9660621603920889</v>
      </c>
      <c r="R9" s="226">
        <v>3.082135985518311</v>
      </c>
      <c r="S9" s="226">
        <v>3.2077263073181301</v>
      </c>
      <c r="T9" s="226">
        <v>3.253736497210602</v>
      </c>
      <c r="U9" s="226">
        <v>3.1692959805371061</v>
      </c>
      <c r="V9" s="226">
        <v>3.325590467212399</v>
      </c>
      <c r="W9" s="226">
        <v>3.5320825924969652</v>
      </c>
      <c r="DA9" s="174" t="s">
        <v>3129</v>
      </c>
    </row>
    <row r="10" spans="1:105" ht="12" customHeight="1" x14ac:dyDescent="0.25">
      <c r="A10" s="56" t="s">
        <v>96</v>
      </c>
      <c r="B10" s="262">
        <v>14.590300110233221</v>
      </c>
      <c r="C10" s="262">
        <v>15.27969865903391</v>
      </c>
      <c r="D10" s="262">
        <v>15.04558322311288</v>
      </c>
      <c r="E10" s="262">
        <v>14.925905725568221</v>
      </c>
      <c r="F10" s="262">
        <v>15.202887527601611</v>
      </c>
      <c r="G10" s="262">
        <v>14.96618493331318</v>
      </c>
      <c r="H10" s="262">
        <v>15.403952847423129</v>
      </c>
      <c r="I10" s="262">
        <v>14.861821482798771</v>
      </c>
      <c r="J10" s="262">
        <v>15.57839007384875</v>
      </c>
      <c r="K10" s="262">
        <v>13.398602149740659</v>
      </c>
      <c r="L10" s="262">
        <v>14.436488091191389</v>
      </c>
      <c r="M10" s="262">
        <v>13.77291035978984</v>
      </c>
      <c r="N10" s="262">
        <v>13.33049159944397</v>
      </c>
      <c r="O10" s="262">
        <v>13.233614495036649</v>
      </c>
      <c r="P10" s="262">
        <v>12.501133457484199</v>
      </c>
      <c r="Q10" s="262">
        <v>12.363753579476731</v>
      </c>
      <c r="R10" s="262">
        <v>13.1382571262762</v>
      </c>
      <c r="S10" s="262">
        <v>13.154624993274419</v>
      </c>
      <c r="T10" s="262">
        <v>13.305549021096979</v>
      </c>
      <c r="U10" s="262">
        <v>12.5432952051606</v>
      </c>
      <c r="V10" s="262">
        <v>12.507138411093051</v>
      </c>
      <c r="W10" s="262">
        <v>12.933880621260929</v>
      </c>
      <c r="DA10" s="68" t="s">
        <v>3130</v>
      </c>
    </row>
    <row r="11" spans="1:105" ht="12" customHeight="1" x14ac:dyDescent="0.25">
      <c r="A11" s="37" t="s">
        <v>160</v>
      </c>
      <c r="B11" s="228">
        <v>5.9407131136680587</v>
      </c>
      <c r="C11" s="228">
        <v>5.8410162051796872</v>
      </c>
      <c r="D11" s="228">
        <v>5.3540048062291579</v>
      </c>
      <c r="E11" s="228">
        <v>5.1385313515084876</v>
      </c>
      <c r="F11" s="228">
        <v>5.322030864214514</v>
      </c>
      <c r="G11" s="228">
        <v>5.5209339577306009</v>
      </c>
      <c r="H11" s="228">
        <v>5.5907143772260097</v>
      </c>
      <c r="I11" s="228">
        <v>5.6079568325592684</v>
      </c>
      <c r="J11" s="228">
        <v>5.6601784323984861</v>
      </c>
      <c r="K11" s="228">
        <v>5.4929212898909894</v>
      </c>
      <c r="L11" s="228">
        <v>4.434216217994881</v>
      </c>
      <c r="M11" s="228">
        <v>4.7196254883447386</v>
      </c>
      <c r="N11" s="228">
        <v>4.0551052568623067</v>
      </c>
      <c r="O11" s="228">
        <v>4.0694435712536663</v>
      </c>
      <c r="P11" s="228">
        <v>4.2725601995093259</v>
      </c>
      <c r="Q11" s="228">
        <v>3.9007341442846402</v>
      </c>
      <c r="R11" s="228">
        <v>4.3484080780200571</v>
      </c>
      <c r="S11" s="228">
        <v>3.876622795249566</v>
      </c>
      <c r="T11" s="228">
        <v>3.9163586082384381</v>
      </c>
      <c r="U11" s="228">
        <v>3.7482942889171178</v>
      </c>
      <c r="V11" s="228">
        <v>3.9102949243696981</v>
      </c>
      <c r="W11" s="228">
        <v>3.5323808307965048</v>
      </c>
      <c r="DA11" s="69" t="s">
        <v>3131</v>
      </c>
    </row>
    <row r="12" spans="1:105" ht="12" customHeight="1" x14ac:dyDescent="0.25">
      <c r="A12" s="37" t="s">
        <v>162</v>
      </c>
      <c r="B12" s="228">
        <v>4.3753117327240636</v>
      </c>
      <c r="C12" s="228">
        <v>4.5685251501953719</v>
      </c>
      <c r="D12" s="228">
        <v>4.7775363180914177</v>
      </c>
      <c r="E12" s="228">
        <v>5.3565124093436571</v>
      </c>
      <c r="F12" s="228">
        <v>5.5355659553264962</v>
      </c>
      <c r="G12" s="228">
        <v>5.1708840211824816</v>
      </c>
      <c r="H12" s="228">
        <v>5.446955192414082</v>
      </c>
      <c r="I12" s="228">
        <v>5.0229787189540573</v>
      </c>
      <c r="J12" s="228">
        <v>5.4575445604477189</v>
      </c>
      <c r="K12" s="228">
        <v>4.2968181594871453</v>
      </c>
      <c r="L12" s="228">
        <v>4.5423757521721679</v>
      </c>
      <c r="M12" s="228">
        <v>4.9872716423659149</v>
      </c>
      <c r="N12" s="228">
        <v>5.0197351499003871</v>
      </c>
      <c r="O12" s="228">
        <v>4.8883192926575418</v>
      </c>
      <c r="P12" s="228">
        <v>4.1052185586948049</v>
      </c>
      <c r="Q12" s="228">
        <v>3.9360906165013279</v>
      </c>
      <c r="R12" s="228">
        <v>4.1441394962579627</v>
      </c>
      <c r="S12" s="228">
        <v>4.3480357454677447</v>
      </c>
      <c r="T12" s="228">
        <v>4.3040329860398874</v>
      </c>
      <c r="U12" s="228">
        <v>3.3435434595927291</v>
      </c>
      <c r="V12" s="228">
        <v>2.3704625194064661</v>
      </c>
      <c r="W12" s="228">
        <v>2.8451070036681809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4.2742752638411003</v>
      </c>
      <c r="C15" s="228">
        <v>4.8701573036588499</v>
      </c>
      <c r="D15" s="228">
        <v>4.9140420987923079</v>
      </c>
      <c r="E15" s="228">
        <v>4.4308619647160787</v>
      </c>
      <c r="F15" s="228">
        <v>4.3452907080605954</v>
      </c>
      <c r="G15" s="228">
        <v>4.2743669544001008</v>
      </c>
      <c r="H15" s="228">
        <v>4.3662832777830358</v>
      </c>
      <c r="I15" s="228">
        <v>4.2308859312854494</v>
      </c>
      <c r="J15" s="228">
        <v>4.4606670810025406</v>
      </c>
      <c r="K15" s="228">
        <v>3.6088627003625202</v>
      </c>
      <c r="L15" s="228">
        <v>5.4598961210243351</v>
      </c>
      <c r="M15" s="228">
        <v>4.0660132290791866</v>
      </c>
      <c r="N15" s="228">
        <v>4.2556511926812792</v>
      </c>
      <c r="O15" s="228">
        <v>4.2758516311254393</v>
      </c>
      <c r="P15" s="228">
        <v>4.1233546992800711</v>
      </c>
      <c r="Q15" s="228">
        <v>4.5269288186907612</v>
      </c>
      <c r="R15" s="228">
        <v>4.6457095519981806</v>
      </c>
      <c r="S15" s="228">
        <v>4.9299664525571067</v>
      </c>
      <c r="T15" s="228">
        <v>5.085157426818653</v>
      </c>
      <c r="U15" s="228">
        <v>5.4514574566507559</v>
      </c>
      <c r="V15" s="228">
        <v>6.226380967316886</v>
      </c>
      <c r="W15" s="228">
        <v>6.5563927867962448</v>
      </c>
      <c r="DA15" s="69" t="s">
        <v>3135</v>
      </c>
    </row>
    <row r="16" spans="1:105" ht="12" customHeight="1" x14ac:dyDescent="0.25">
      <c r="A16" s="57" t="s">
        <v>3059</v>
      </c>
      <c r="B16" s="263">
        <v>99.576598914292163</v>
      </c>
      <c r="C16" s="263">
        <v>97.64617164689092</v>
      </c>
      <c r="D16" s="263">
        <v>86.905071652145637</v>
      </c>
      <c r="E16" s="263">
        <v>87.862256844723902</v>
      </c>
      <c r="F16" s="263">
        <v>93.093400643171748</v>
      </c>
      <c r="G16" s="263">
        <v>92.610096783147853</v>
      </c>
      <c r="H16" s="263">
        <v>105.5432158184347</v>
      </c>
      <c r="I16" s="263">
        <v>94.629423568355037</v>
      </c>
      <c r="J16" s="263">
        <v>138.47029137684211</v>
      </c>
      <c r="K16" s="263">
        <v>85.077478264358191</v>
      </c>
      <c r="L16" s="263">
        <v>120.9882313124691</v>
      </c>
      <c r="M16" s="263">
        <v>89.754232836946258</v>
      </c>
      <c r="N16" s="263">
        <v>92.387725646905778</v>
      </c>
      <c r="O16" s="263">
        <v>90.475766880384185</v>
      </c>
      <c r="P16" s="263">
        <v>81.081567021805057</v>
      </c>
      <c r="Q16" s="263">
        <v>96.808021533018433</v>
      </c>
      <c r="R16" s="263">
        <v>101.11503748605389</v>
      </c>
      <c r="S16" s="263">
        <v>98.82732962346762</v>
      </c>
      <c r="T16" s="263">
        <v>96.283960869440676</v>
      </c>
      <c r="U16" s="263">
        <v>83.855816108435135</v>
      </c>
      <c r="V16" s="263">
        <v>79.932468882100238</v>
      </c>
      <c r="W16" s="263">
        <v>86.291590005519737</v>
      </c>
      <c r="DA16" s="70" t="s">
        <v>3136</v>
      </c>
    </row>
    <row r="17" spans="1:105" ht="12" customHeight="1" x14ac:dyDescent="0.25">
      <c r="A17" s="46" t="s">
        <v>30</v>
      </c>
      <c r="B17" s="231">
        <v>0.63574487298986471</v>
      </c>
      <c r="C17" s="231">
        <v>0.79660215903825082</v>
      </c>
      <c r="D17" s="231">
        <v>1.050074605332604</v>
      </c>
      <c r="E17" s="231">
        <v>1.220441667805344</v>
      </c>
      <c r="F17" s="231">
        <v>0.91261525177182468</v>
      </c>
      <c r="G17" s="231">
        <v>1.272984725706245</v>
      </c>
      <c r="H17" s="231">
        <v>1.0166451976007991</v>
      </c>
      <c r="I17" s="231">
        <v>3.2272775114705068</v>
      </c>
      <c r="J17" s="231">
        <v>3.778851218453593</v>
      </c>
      <c r="K17" s="231">
        <v>4.6212146610232638</v>
      </c>
      <c r="L17" s="231">
        <v>4.7948948942259619</v>
      </c>
      <c r="M17" s="231">
        <v>4.8147664983208642</v>
      </c>
      <c r="N17" s="231">
        <v>4.6924571370147108</v>
      </c>
      <c r="O17" s="231">
        <v>2.840651194888058</v>
      </c>
      <c r="P17" s="231">
        <v>1.572417197961995</v>
      </c>
      <c r="Q17" s="231">
        <v>1.0054765747296099</v>
      </c>
      <c r="R17" s="231">
        <v>2.2846591146714901</v>
      </c>
      <c r="S17" s="231">
        <v>2.4203917718105958</v>
      </c>
      <c r="T17" s="231">
        <v>2.316249609260697</v>
      </c>
      <c r="U17" s="231">
        <v>2.6981594851950521</v>
      </c>
      <c r="V17" s="231">
        <v>0.78668584957212462</v>
      </c>
      <c r="W17" s="231">
        <v>0.78394416904851194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0.19922196437019671</v>
      </c>
      <c r="C19" s="231">
        <v>0.39247368320232179</v>
      </c>
      <c r="D19" s="231">
        <v>0.18844856078600439</v>
      </c>
      <c r="E19" s="231">
        <v>0.1803004821438281</v>
      </c>
      <c r="F19" s="231">
        <v>0.17950335341930759</v>
      </c>
      <c r="G19" s="231">
        <v>0.17751233231369271</v>
      </c>
      <c r="H19" s="231">
        <v>0.1500070768820928</v>
      </c>
      <c r="I19" s="231">
        <v>0.18019732829033441</v>
      </c>
      <c r="J19" s="231">
        <v>0.17728560463456119</v>
      </c>
      <c r="K19" s="231">
        <v>0</v>
      </c>
      <c r="L19" s="231">
        <v>0.18011750490348741</v>
      </c>
      <c r="M19" s="231">
        <v>0.18085364054292369</v>
      </c>
      <c r="N19" s="231">
        <v>0.18013575339795659</v>
      </c>
      <c r="O19" s="231">
        <v>0</v>
      </c>
      <c r="P19" s="231">
        <v>0.15275069599431579</v>
      </c>
      <c r="Q19" s="231">
        <v>0.1088543765513095</v>
      </c>
      <c r="R19" s="231">
        <v>0.1033935277905009</v>
      </c>
      <c r="S19" s="231">
        <v>9.9509104813237312E-2</v>
      </c>
      <c r="T19" s="231">
        <v>0.1272716211389128</v>
      </c>
      <c r="U19" s="231">
        <v>0.1253438707148079</v>
      </c>
      <c r="V19" s="231">
        <v>0.1231397436360617</v>
      </c>
      <c r="W19" s="231">
        <v>0.20332089661661451</v>
      </c>
      <c r="DA19" s="73" t="s">
        <v>3139</v>
      </c>
    </row>
    <row r="20" spans="1:105" ht="12" customHeight="1" x14ac:dyDescent="0.25">
      <c r="A20" s="46" t="s">
        <v>160</v>
      </c>
      <c r="B20" s="231">
        <v>32.283882194823221</v>
      </c>
      <c r="C20" s="231">
        <v>31.561206739141181</v>
      </c>
      <c r="D20" s="231">
        <v>29.266226234708139</v>
      </c>
      <c r="E20" s="231">
        <v>28.005200448906141</v>
      </c>
      <c r="F20" s="231">
        <v>29.867489760495701</v>
      </c>
      <c r="G20" s="231">
        <v>30.842808589047969</v>
      </c>
      <c r="H20" s="231">
        <v>31.65279383020162</v>
      </c>
      <c r="I20" s="231">
        <v>33.280922919857289</v>
      </c>
      <c r="J20" s="231">
        <v>33.218075284719617</v>
      </c>
      <c r="K20" s="231">
        <v>32.257182543497329</v>
      </c>
      <c r="L20" s="231">
        <v>25.7577257028919</v>
      </c>
      <c r="M20" s="231">
        <v>25.792587405589821</v>
      </c>
      <c r="N20" s="231">
        <v>22.080201796276231</v>
      </c>
      <c r="O20" s="231">
        <v>22.382370682627421</v>
      </c>
      <c r="P20" s="231">
        <v>23.289067690161389</v>
      </c>
      <c r="Q20" s="231">
        <v>21.442152836485199</v>
      </c>
      <c r="R20" s="231">
        <v>23.60953576222747</v>
      </c>
      <c r="S20" s="231">
        <v>21.352801692522991</v>
      </c>
      <c r="T20" s="231">
        <v>21.61560515073861</v>
      </c>
      <c r="U20" s="231">
        <v>20.87178645483019</v>
      </c>
      <c r="V20" s="231">
        <v>22.43620955030941</v>
      </c>
      <c r="W20" s="231">
        <v>20.99229499939365</v>
      </c>
      <c r="DA20" s="73" t="s">
        <v>3140</v>
      </c>
    </row>
    <row r="21" spans="1:105" ht="12" customHeight="1" x14ac:dyDescent="0.25">
      <c r="A21" s="46" t="s">
        <v>70</v>
      </c>
      <c r="B21" s="231">
        <v>0.15910520040398701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3141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14.34889758464821</v>
      </c>
      <c r="I22" s="231">
        <v>0</v>
      </c>
      <c r="J22" s="231">
        <v>3.587217522623638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5.9387376976457028E-3</v>
      </c>
      <c r="R22" s="231">
        <v>5.6088078255537143E-3</v>
      </c>
      <c r="S22" s="231">
        <v>3.2992987209145002E-4</v>
      </c>
      <c r="T22" s="231">
        <v>2.133105865404415E-3</v>
      </c>
      <c r="U22" s="231">
        <v>0.12468332000616709</v>
      </c>
      <c r="V22" s="231">
        <v>0</v>
      </c>
      <c r="W22" s="231">
        <v>3.574240281009766E-3</v>
      </c>
      <c r="DA22" s="73" t="s">
        <v>3142</v>
      </c>
    </row>
    <row r="23" spans="1:105" ht="12" customHeight="1" x14ac:dyDescent="0.25">
      <c r="A23" s="46" t="s">
        <v>162</v>
      </c>
      <c r="B23" s="231">
        <v>36.461749550263477</v>
      </c>
      <c r="C23" s="231">
        <v>38.28446310720409</v>
      </c>
      <c r="D23" s="231">
        <v>41.810928972581458</v>
      </c>
      <c r="E23" s="231">
        <v>41.532675021224257</v>
      </c>
      <c r="F23" s="231">
        <v>42.825942394322588</v>
      </c>
      <c r="G23" s="231">
        <v>40.19022237357845</v>
      </c>
      <c r="H23" s="231">
        <v>36.426491517045278</v>
      </c>
      <c r="I23" s="231">
        <v>37.146059614559057</v>
      </c>
      <c r="J23" s="231">
        <v>31.738996235816831</v>
      </c>
      <c r="K23" s="231">
        <v>28.775731813054069</v>
      </c>
      <c r="L23" s="231">
        <v>26.420716569888938</v>
      </c>
      <c r="M23" s="231">
        <v>33.065709096543912</v>
      </c>
      <c r="N23" s="231">
        <v>31.7949380295968</v>
      </c>
      <c r="O23" s="231">
        <v>34.044710859300167</v>
      </c>
      <c r="P23" s="231">
        <v>29.616236792257531</v>
      </c>
      <c r="Q23" s="231">
        <v>26.356132793002189</v>
      </c>
      <c r="R23" s="231">
        <v>28.85897736242211</v>
      </c>
      <c r="S23" s="231">
        <v>29.722571496667769</v>
      </c>
      <c r="T23" s="231">
        <v>32.157893738991383</v>
      </c>
      <c r="U23" s="231">
        <v>28.02303330041434</v>
      </c>
      <c r="V23" s="231">
        <v>25.516095981507021</v>
      </c>
      <c r="W23" s="231">
        <v>26.95843133704502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6.5544091253882026</v>
      </c>
      <c r="C25" s="231">
        <v>7.0574260346649504</v>
      </c>
      <c r="D25" s="231">
        <v>9.0910613875756425</v>
      </c>
      <c r="E25" s="231">
        <v>11.43471371050488</v>
      </c>
      <c r="F25" s="231">
        <v>14.83400102588357</v>
      </c>
      <c r="G25" s="231">
        <v>16.16025823362979</v>
      </c>
      <c r="H25" s="231">
        <v>17.700081787922969</v>
      </c>
      <c r="I25" s="231">
        <v>16.875653714524081</v>
      </c>
      <c r="J25" s="231">
        <v>16.79742828396024</v>
      </c>
      <c r="K25" s="231">
        <v>16.387525653333469</v>
      </c>
      <c r="L25" s="231">
        <v>13.84122343495722</v>
      </c>
      <c r="M25" s="231">
        <v>14.92654360937869</v>
      </c>
      <c r="N25" s="231">
        <v>15.13557204203704</v>
      </c>
      <c r="O25" s="231">
        <v>14.834078307974311</v>
      </c>
      <c r="P25" s="231">
        <v>25.990554366230029</v>
      </c>
      <c r="Q25" s="231">
        <v>26.336715812527711</v>
      </c>
      <c r="R25" s="231">
        <v>24.902724922219981</v>
      </c>
      <c r="S25" s="231">
        <v>24.866357482864139</v>
      </c>
      <c r="T25" s="231">
        <v>18.57156947050861</v>
      </c>
      <c r="U25" s="231">
        <v>14.113672892763089</v>
      </c>
      <c r="V25" s="231">
        <v>12.65401585730716</v>
      </c>
      <c r="W25" s="231">
        <v>14.102634752036151</v>
      </c>
      <c r="DA25" s="73" t="s">
        <v>3145</v>
      </c>
    </row>
    <row r="26" spans="1:105" ht="12" customHeight="1" x14ac:dyDescent="0.25">
      <c r="A26" s="46" t="s">
        <v>79</v>
      </c>
      <c r="B26" s="231">
        <v>23.282486006053212</v>
      </c>
      <c r="C26" s="231">
        <v>19.553999923640141</v>
      </c>
      <c r="D26" s="231">
        <v>5.498331891161806</v>
      </c>
      <c r="E26" s="231">
        <v>5.4889255141394546</v>
      </c>
      <c r="F26" s="231">
        <v>4.4738488572787594</v>
      </c>
      <c r="G26" s="231">
        <v>3.9663105288716989</v>
      </c>
      <c r="H26" s="231">
        <v>4.2482988241336894</v>
      </c>
      <c r="I26" s="231">
        <v>3.9193124796537848</v>
      </c>
      <c r="J26" s="231">
        <v>49.172437226633569</v>
      </c>
      <c r="K26" s="231">
        <v>3.0358235934500608</v>
      </c>
      <c r="L26" s="231">
        <v>49.993553205601629</v>
      </c>
      <c r="M26" s="231">
        <v>10.97377258657005</v>
      </c>
      <c r="N26" s="231">
        <v>18.504420888583031</v>
      </c>
      <c r="O26" s="231">
        <v>16.373955835594231</v>
      </c>
      <c r="P26" s="231">
        <v>0.46054027919980789</v>
      </c>
      <c r="Q26" s="231">
        <v>21.55275040202476</v>
      </c>
      <c r="R26" s="231">
        <v>21.350137988896741</v>
      </c>
      <c r="S26" s="231">
        <v>20.365368144916779</v>
      </c>
      <c r="T26" s="231">
        <v>21.493238172937058</v>
      </c>
      <c r="U26" s="231">
        <v>17.899136784511501</v>
      </c>
      <c r="V26" s="231">
        <v>18.416321899768459</v>
      </c>
      <c r="W26" s="231">
        <v>23.247389611098779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145.63872098881805</v>
      </c>
      <c r="C27" s="263">
        <f t="shared" si="0"/>
        <v>149.53347991374793</v>
      </c>
      <c r="D27" s="263">
        <f t="shared" si="0"/>
        <v>145.72602041079327</v>
      </c>
      <c r="E27" s="263">
        <f t="shared" si="0"/>
        <v>148.5617690735709</v>
      </c>
      <c r="F27" s="263">
        <f t="shared" si="0"/>
        <v>150.31316874834107</v>
      </c>
      <c r="G27" s="263">
        <f t="shared" si="0"/>
        <v>147.93534755690618</v>
      </c>
      <c r="H27" s="263">
        <f t="shared" si="0"/>
        <v>150.4915487822816</v>
      </c>
      <c r="I27" s="263">
        <f t="shared" si="0"/>
        <v>145.90826112458379</v>
      </c>
      <c r="J27" s="263">
        <f t="shared" si="0"/>
        <v>151.88661548009631</v>
      </c>
      <c r="K27" s="263">
        <f t="shared" si="0"/>
        <v>134.53047726976308</v>
      </c>
      <c r="L27" s="263">
        <f t="shared" si="0"/>
        <v>136.10990435588573</v>
      </c>
      <c r="M27" s="263">
        <f t="shared" si="0"/>
        <v>136.05703887096089</v>
      </c>
      <c r="N27" s="263">
        <f t="shared" si="0"/>
        <v>128.8929443572259</v>
      </c>
      <c r="O27" s="263">
        <f t="shared" si="0"/>
        <v>127.52014544735663</v>
      </c>
      <c r="P27" s="263">
        <f t="shared" si="0"/>
        <v>118.85669759555077</v>
      </c>
      <c r="Q27" s="263">
        <f t="shared" si="0"/>
        <v>113.05325738882917</v>
      </c>
      <c r="R27" s="263">
        <f t="shared" si="0"/>
        <v>120.52877344008702</v>
      </c>
      <c r="S27" s="263">
        <f t="shared" si="0"/>
        <v>119.30825755391487</v>
      </c>
      <c r="T27" s="263">
        <f t="shared" si="0"/>
        <v>120.66371140201676</v>
      </c>
      <c r="U27" s="263">
        <f t="shared" si="0"/>
        <v>110.10307174813153</v>
      </c>
      <c r="V27" s="263">
        <f t="shared" si="0"/>
        <v>103.4415613760118</v>
      </c>
      <c r="W27" s="263">
        <f t="shared" si="0"/>
        <v>105.97403407783999</v>
      </c>
      <c r="DA27" s="70"/>
    </row>
    <row r="28" spans="1:105" ht="12" customHeight="1" x14ac:dyDescent="0.25">
      <c r="A28" s="60" t="s">
        <v>3072</v>
      </c>
      <c r="B28" s="264">
        <v>141.8437756332699</v>
      </c>
      <c r="C28" s="264">
        <v>145.18297760718559</v>
      </c>
      <c r="D28" s="264">
        <v>141.33742101503259</v>
      </c>
      <c r="E28" s="264">
        <v>144.51807048507999</v>
      </c>
      <c r="F28" s="264">
        <v>145.99895281945479</v>
      </c>
      <c r="G28" s="264">
        <v>143.69134074921419</v>
      </c>
      <c r="H28" s="264">
        <v>146.20915126552569</v>
      </c>
      <c r="I28" s="264">
        <v>141.85866456057499</v>
      </c>
      <c r="J28" s="264">
        <v>147.83336177875611</v>
      </c>
      <c r="K28" s="264">
        <v>131.1301361088135</v>
      </c>
      <c r="L28" s="264">
        <v>132.63277446077029</v>
      </c>
      <c r="M28" s="264">
        <v>132.47269055184341</v>
      </c>
      <c r="N28" s="264">
        <v>125.20765736025351</v>
      </c>
      <c r="O28" s="264">
        <v>123.91334528753519</v>
      </c>
      <c r="P28" s="264">
        <v>115.2384490514341</v>
      </c>
      <c r="Q28" s="264">
        <v>109.430689836539</v>
      </c>
      <c r="R28" s="264">
        <v>116.7174398054986</v>
      </c>
      <c r="S28" s="264">
        <v>115.5017558764964</v>
      </c>
      <c r="T28" s="264">
        <v>116.7394238925785</v>
      </c>
      <c r="U28" s="264">
        <v>106.1888144484063</v>
      </c>
      <c r="V28" s="264">
        <v>99.478433441869655</v>
      </c>
      <c r="W28" s="264">
        <v>101.9641645896502</v>
      </c>
      <c r="DA28" s="72" t="s">
        <v>3147</v>
      </c>
    </row>
    <row r="29" spans="1:105" ht="12" customHeight="1" x14ac:dyDescent="0.25">
      <c r="A29" s="59" t="s">
        <v>30</v>
      </c>
      <c r="B29" s="232">
        <v>0.77368069072682288</v>
      </c>
      <c r="C29" s="232">
        <v>0.96602573317083107</v>
      </c>
      <c r="D29" s="232">
        <v>1.2324852862074189</v>
      </c>
      <c r="E29" s="232">
        <v>1.3988908883594959</v>
      </c>
      <c r="F29" s="232">
        <v>0.98534154866033474</v>
      </c>
      <c r="G29" s="232">
        <v>1.1948877847142041</v>
      </c>
      <c r="H29" s="232">
        <v>1.284054365398426</v>
      </c>
      <c r="I29" s="232">
        <v>2.762686711194799</v>
      </c>
      <c r="J29" s="232">
        <v>3.5078654320542109</v>
      </c>
      <c r="K29" s="232">
        <v>3.8927279137102282</v>
      </c>
      <c r="L29" s="232">
        <v>4.257224042269832</v>
      </c>
      <c r="M29" s="232">
        <v>4.0640114153839786</v>
      </c>
      <c r="N29" s="232">
        <v>4.2739918526389111</v>
      </c>
      <c r="O29" s="232">
        <v>2.8842029607747879</v>
      </c>
      <c r="P29" s="232">
        <v>2.131507363606616</v>
      </c>
      <c r="Q29" s="232">
        <v>1.989393733166275</v>
      </c>
      <c r="R29" s="232">
        <v>2.966779148991904</v>
      </c>
      <c r="S29" s="232">
        <v>3.0876529088079918</v>
      </c>
      <c r="T29" s="232">
        <v>2.496844124476691</v>
      </c>
      <c r="U29" s="232">
        <v>2.42879291631411</v>
      </c>
      <c r="V29" s="232">
        <v>1.1634860008830721</v>
      </c>
      <c r="W29" s="232">
        <v>0.90635958995295463</v>
      </c>
      <c r="DA29" s="71" t="s">
        <v>3148</v>
      </c>
    </row>
    <row r="30" spans="1:105" ht="12" customHeight="1" x14ac:dyDescent="0.25">
      <c r="A30" s="59" t="s">
        <v>33</v>
      </c>
      <c r="B30" s="232">
        <v>0.1153207347763717</v>
      </c>
      <c r="C30" s="232">
        <v>0.2343500350572886</v>
      </c>
      <c r="D30" s="232">
        <v>0.1219786273179457</v>
      </c>
      <c r="E30" s="232">
        <v>0.12701408631640559</v>
      </c>
      <c r="F30" s="232">
        <v>0.12750670662257629</v>
      </c>
      <c r="G30" s="232">
        <v>0.12873714456811919</v>
      </c>
      <c r="H30" s="232">
        <v>0.14573521148077909</v>
      </c>
      <c r="I30" s="232">
        <v>0.12707783471743239</v>
      </c>
      <c r="J30" s="232">
        <v>0.1288772607821313</v>
      </c>
      <c r="K30" s="232">
        <v>0</v>
      </c>
      <c r="L30" s="232">
        <v>0.12712716504519331</v>
      </c>
      <c r="M30" s="232">
        <v>0.12667223806301831</v>
      </c>
      <c r="N30" s="232">
        <v>0.12711588759617859</v>
      </c>
      <c r="O30" s="232">
        <v>0</v>
      </c>
      <c r="P30" s="232">
        <v>0.14403967291808331</v>
      </c>
      <c r="Q30" s="232">
        <v>0.14790674456375211</v>
      </c>
      <c r="R30" s="232">
        <v>0.12459158664533609</v>
      </c>
      <c r="S30" s="232">
        <v>0.1233140489602102</v>
      </c>
      <c r="T30" s="232">
        <v>0.14535549784641669</v>
      </c>
      <c r="U30" s="232">
        <v>0.147755660819954</v>
      </c>
      <c r="V30" s="232">
        <v>0.12557014317406201</v>
      </c>
      <c r="W30" s="232">
        <v>0.18040831287282871</v>
      </c>
      <c r="DA30" s="71" t="s">
        <v>3149</v>
      </c>
    </row>
    <row r="31" spans="1:105" ht="12" customHeight="1" x14ac:dyDescent="0.25">
      <c r="A31" s="59" t="s">
        <v>160</v>
      </c>
      <c r="B31" s="232">
        <v>84.393608001838174</v>
      </c>
      <c r="C31" s="232">
        <v>82.961972149775889</v>
      </c>
      <c r="D31" s="232">
        <v>76.964217551104511</v>
      </c>
      <c r="E31" s="232">
        <v>73.6636916234078</v>
      </c>
      <c r="F31" s="232">
        <v>75.61388926937309</v>
      </c>
      <c r="G31" s="232">
        <v>78.078495436228039</v>
      </c>
      <c r="H31" s="232">
        <v>78.037840215438294</v>
      </c>
      <c r="I31" s="232">
        <v>78.156139025256152</v>
      </c>
      <c r="J31" s="232">
        <v>78.004723740945735</v>
      </c>
      <c r="K31" s="232">
        <v>76.057744565352607</v>
      </c>
      <c r="L31" s="232">
        <v>63.89323984048491</v>
      </c>
      <c r="M31" s="232">
        <v>68.105044569561386</v>
      </c>
      <c r="N31" s="232">
        <v>58.787343744244453</v>
      </c>
      <c r="O31" s="232">
        <v>59.516113804612282</v>
      </c>
      <c r="P31" s="232">
        <v>61.750249500704399</v>
      </c>
      <c r="Q31" s="232">
        <v>57.142929946699212</v>
      </c>
      <c r="R31" s="232">
        <v>63.036557384063492</v>
      </c>
      <c r="S31" s="232">
        <v>57.587822646802472</v>
      </c>
      <c r="T31" s="232">
        <v>57.996842248635282</v>
      </c>
      <c r="U31" s="232">
        <v>56.394345652854483</v>
      </c>
      <c r="V31" s="232">
        <v>60.7048282522139</v>
      </c>
      <c r="W31" s="232">
        <v>56.98215449276352</v>
      </c>
      <c r="DA31" s="71" t="s">
        <v>3150</v>
      </c>
    </row>
    <row r="32" spans="1:105" ht="12" customHeight="1" x14ac:dyDescent="0.25">
      <c r="A32" s="59" t="s">
        <v>70</v>
      </c>
      <c r="B32" s="232">
        <v>9.3225732609444736E-2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3151</v>
      </c>
    </row>
    <row r="33" spans="1:105" ht="12" customHeight="1" x14ac:dyDescent="0.25">
      <c r="A33" s="59" t="s">
        <v>162</v>
      </c>
      <c r="B33" s="232">
        <v>56.467940473319082</v>
      </c>
      <c r="C33" s="232">
        <v>61.020629689181561</v>
      </c>
      <c r="D33" s="232">
        <v>63.018739550402699</v>
      </c>
      <c r="E33" s="232">
        <v>69.328473886996335</v>
      </c>
      <c r="F33" s="232">
        <v>69.272215294798798</v>
      </c>
      <c r="G33" s="232">
        <v>64.289220383703849</v>
      </c>
      <c r="H33" s="232">
        <v>66.741521473208252</v>
      </c>
      <c r="I33" s="232">
        <v>60.812760989406577</v>
      </c>
      <c r="J33" s="232">
        <v>66.191895344974085</v>
      </c>
      <c r="K33" s="232">
        <v>51.179663629750699</v>
      </c>
      <c r="L33" s="232">
        <v>64.355183412970334</v>
      </c>
      <c r="M33" s="232">
        <v>60.176962328835067</v>
      </c>
      <c r="N33" s="232">
        <v>62.019205875773949</v>
      </c>
      <c r="O33" s="232">
        <v>61.513028522148133</v>
      </c>
      <c r="P33" s="232">
        <v>51.212652514205047</v>
      </c>
      <c r="Q33" s="232">
        <v>50.15045941210979</v>
      </c>
      <c r="R33" s="232">
        <v>50.589511685797873</v>
      </c>
      <c r="S33" s="232">
        <v>54.702966271925732</v>
      </c>
      <c r="T33" s="232">
        <v>56.100382021620149</v>
      </c>
      <c r="U33" s="232">
        <v>47.217920218417753</v>
      </c>
      <c r="V33" s="232">
        <v>37.484549045598619</v>
      </c>
      <c r="W33" s="232">
        <v>43.89524219406087</v>
      </c>
      <c r="DA33" s="71" t="s">
        <v>3152</v>
      </c>
    </row>
    <row r="34" spans="1:105" ht="12" customHeight="1" x14ac:dyDescent="0.25">
      <c r="A34" s="60" t="s">
        <v>3079</v>
      </c>
      <c r="B34" s="264">
        <v>3.7949453555481489</v>
      </c>
      <c r="C34" s="264">
        <v>4.3505023065623272</v>
      </c>
      <c r="D34" s="264">
        <v>4.3885993957606848</v>
      </c>
      <c r="E34" s="264">
        <v>4.0436985884908987</v>
      </c>
      <c r="F34" s="264">
        <v>4.3142159288862798</v>
      </c>
      <c r="G34" s="264">
        <v>4.244006807692001</v>
      </c>
      <c r="H34" s="264">
        <v>4.2823975167559194</v>
      </c>
      <c r="I34" s="264">
        <v>4.049596564008791</v>
      </c>
      <c r="J34" s="264">
        <v>4.0532537013402088</v>
      </c>
      <c r="K34" s="264">
        <v>3.4003411609495942</v>
      </c>
      <c r="L34" s="264">
        <v>3.477129895115449</v>
      </c>
      <c r="M34" s="264">
        <v>3.5843483191174879</v>
      </c>
      <c r="N34" s="264">
        <v>3.685286996972386</v>
      </c>
      <c r="O34" s="264">
        <v>3.6068001598214341</v>
      </c>
      <c r="P34" s="264">
        <v>3.6182485441166699</v>
      </c>
      <c r="Q34" s="264">
        <v>3.622567552290167</v>
      </c>
      <c r="R34" s="264">
        <v>3.8113336345884208</v>
      </c>
      <c r="S34" s="264">
        <v>3.8065016774184719</v>
      </c>
      <c r="T34" s="264">
        <v>3.9242875094382521</v>
      </c>
      <c r="U34" s="264">
        <v>3.9142572997252172</v>
      </c>
      <c r="V34" s="264">
        <v>3.9631279341421548</v>
      </c>
      <c r="W34" s="264">
        <v>4.0098694881897963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6.2650799059074682</v>
      </c>
      <c r="C35" s="263">
        <f t="shared" si="1"/>
        <v>6.5331677004786775</v>
      </c>
      <c r="D35" s="263">
        <f t="shared" si="1"/>
        <v>6.6730769123803535</v>
      </c>
      <c r="E35" s="263">
        <f t="shared" si="1"/>
        <v>6.5183149865518235</v>
      </c>
      <c r="F35" s="263">
        <f t="shared" si="1"/>
        <v>7.4238078762911615</v>
      </c>
      <c r="G35" s="263">
        <f t="shared" si="1"/>
        <v>7.4623060794620759</v>
      </c>
      <c r="H35" s="263">
        <f t="shared" si="1"/>
        <v>9.168637085975698</v>
      </c>
      <c r="I35" s="263">
        <f t="shared" si="1"/>
        <v>7.9206285477523206</v>
      </c>
      <c r="J35" s="263">
        <f t="shared" si="1"/>
        <v>8.6654336982638664</v>
      </c>
      <c r="K35" s="263">
        <f t="shared" si="1"/>
        <v>6.7644003196210436</v>
      </c>
      <c r="L35" s="263">
        <f t="shared" si="1"/>
        <v>6.2403014893113422</v>
      </c>
      <c r="M35" s="263">
        <f t="shared" si="1"/>
        <v>6.8191816948773507</v>
      </c>
      <c r="N35" s="263">
        <f t="shared" si="1"/>
        <v>6.7644105047622674</v>
      </c>
      <c r="O35" s="263">
        <f t="shared" si="1"/>
        <v>6.5435000075642664</v>
      </c>
      <c r="P35" s="263">
        <f t="shared" si="1"/>
        <v>7.0027779616737709</v>
      </c>
      <c r="Q35" s="263">
        <f t="shared" si="1"/>
        <v>7.1591833133242471</v>
      </c>
      <c r="R35" s="263">
        <f t="shared" si="1"/>
        <v>7.6404268704222105</v>
      </c>
      <c r="S35" s="263">
        <f t="shared" si="1"/>
        <v>7.5083440518753157</v>
      </c>
      <c r="T35" s="263">
        <f t="shared" si="1"/>
        <v>7.1595213162839721</v>
      </c>
      <c r="U35" s="263">
        <f t="shared" si="1"/>
        <v>6.0812866126336838</v>
      </c>
      <c r="V35" s="263">
        <f t="shared" si="1"/>
        <v>5.5715831145945627</v>
      </c>
      <c r="W35" s="263">
        <f t="shared" si="1"/>
        <v>6.1900747829848868</v>
      </c>
      <c r="DA35" s="70"/>
    </row>
    <row r="36" spans="1:105" ht="12" customHeight="1" x14ac:dyDescent="0.25">
      <c r="A36" s="60" t="s">
        <v>3082</v>
      </c>
      <c r="B36" s="264">
        <v>2.7273976171682301</v>
      </c>
      <c r="C36" s="264">
        <v>2.8071385960386079</v>
      </c>
      <c r="D36" s="264">
        <v>2.840024274554859</v>
      </c>
      <c r="E36" s="264">
        <v>2.7596142271503341</v>
      </c>
      <c r="F36" s="264">
        <v>3.1681175878711101</v>
      </c>
      <c r="G36" s="264">
        <v>3.183444658879993</v>
      </c>
      <c r="H36" s="264">
        <v>3.776822531071657</v>
      </c>
      <c r="I36" s="264">
        <v>3.4012770055114121</v>
      </c>
      <c r="J36" s="264">
        <v>3.7256898034232999</v>
      </c>
      <c r="K36" s="264">
        <v>2.8809599988243431</v>
      </c>
      <c r="L36" s="264">
        <v>2.6590098329707641</v>
      </c>
      <c r="M36" s="264">
        <v>2.9323645467757711</v>
      </c>
      <c r="N36" s="264">
        <v>2.8991514058072392</v>
      </c>
      <c r="O36" s="264">
        <v>2.844100228442628</v>
      </c>
      <c r="P36" s="264">
        <v>2.921274871084881</v>
      </c>
      <c r="Q36" s="264">
        <v>3.0017650638232261</v>
      </c>
      <c r="R36" s="264">
        <v>3.2556904751021301</v>
      </c>
      <c r="S36" s="264">
        <v>3.191498879922972</v>
      </c>
      <c r="T36" s="264">
        <v>3.0719454355296798</v>
      </c>
      <c r="U36" s="264">
        <v>2.6081157365846521</v>
      </c>
      <c r="V36" s="264">
        <v>2.3765475408115662</v>
      </c>
      <c r="W36" s="264">
        <v>2.625112683845964</v>
      </c>
      <c r="DA36" s="72" t="s">
        <v>3154</v>
      </c>
    </row>
    <row r="37" spans="1:105" ht="12" customHeight="1" x14ac:dyDescent="0.25">
      <c r="A37" s="59" t="s">
        <v>30</v>
      </c>
      <c r="B37" s="232">
        <v>6.071910033715467E-2</v>
      </c>
      <c r="C37" s="232">
        <v>7.7117596924114851E-2</v>
      </c>
      <c r="D37" s="232">
        <v>8.8309600573732674E-2</v>
      </c>
      <c r="E37" s="232">
        <v>0.1170343771370982</v>
      </c>
      <c r="F37" s="232">
        <v>9.2311797401701243E-2</v>
      </c>
      <c r="G37" s="232">
        <v>0.14403997354162651</v>
      </c>
      <c r="H37" s="232">
        <v>0.1438753193384007</v>
      </c>
      <c r="I37" s="232">
        <v>0.36800521771473488</v>
      </c>
      <c r="J37" s="232">
        <v>0.4750031086801183</v>
      </c>
      <c r="K37" s="232">
        <v>0.56307185386401792</v>
      </c>
      <c r="L37" s="232">
        <v>0.58569134934222622</v>
      </c>
      <c r="M37" s="232">
        <v>0.56692145771855362</v>
      </c>
      <c r="N37" s="232">
        <v>0.55217462873072165</v>
      </c>
      <c r="O37" s="232">
        <v>0.31136508869107998</v>
      </c>
      <c r="P37" s="232">
        <v>0.19908335238902361</v>
      </c>
      <c r="Q37" s="232">
        <v>0.1414730788218814</v>
      </c>
      <c r="R37" s="232">
        <v>0.31055431720751131</v>
      </c>
      <c r="S37" s="232">
        <v>0.3309491247643625</v>
      </c>
      <c r="T37" s="232">
        <v>0.28243838536101329</v>
      </c>
      <c r="U37" s="232">
        <v>0.30558077445241311</v>
      </c>
      <c r="V37" s="232">
        <v>8.1367085745178036E-2</v>
      </c>
      <c r="W37" s="232">
        <v>9.1576514904910145E-2</v>
      </c>
      <c r="DA37" s="71" t="s">
        <v>3155</v>
      </c>
    </row>
    <row r="38" spans="1:105" ht="12" customHeight="1" x14ac:dyDescent="0.25">
      <c r="A38" s="59" t="s">
        <v>33</v>
      </c>
      <c r="B38" s="232">
        <v>1.9906555407826071E-2</v>
      </c>
      <c r="C38" s="232">
        <v>4.0453279861079598E-2</v>
      </c>
      <c r="D38" s="232">
        <v>2.105583447750253E-2</v>
      </c>
      <c r="E38" s="232">
        <v>2.1925050614141451E-2</v>
      </c>
      <c r="F38" s="232">
        <v>2.201008626223042E-2</v>
      </c>
      <c r="G38" s="232">
        <v>2.2222483288544391E-2</v>
      </c>
      <c r="H38" s="232">
        <v>2.5156673410372581E-2</v>
      </c>
      <c r="I38" s="232">
        <v>2.193605480241393E-2</v>
      </c>
      <c r="J38" s="232">
        <v>2.224667001596314E-2</v>
      </c>
      <c r="K38" s="232">
        <v>0</v>
      </c>
      <c r="L38" s="232">
        <v>2.1944570156610759E-2</v>
      </c>
      <c r="M38" s="232">
        <v>2.1866041094211499E-2</v>
      </c>
      <c r="N38" s="232">
        <v>2.1942623454102261E-2</v>
      </c>
      <c r="O38" s="232">
        <v>0</v>
      </c>
      <c r="P38" s="232">
        <v>2.486399115847867E-2</v>
      </c>
      <c r="Q38" s="232">
        <v>1.7100858245760669E-2</v>
      </c>
      <c r="R38" s="232">
        <v>1.450195779314596E-2</v>
      </c>
      <c r="S38" s="232">
        <v>1.397246308915163E-2</v>
      </c>
      <c r="T38" s="232">
        <v>1.560918511480938E-2</v>
      </c>
      <c r="U38" s="232">
        <v>1.401001374406124E-2</v>
      </c>
      <c r="V38" s="232">
        <v>1.396150046674864E-2</v>
      </c>
      <c r="W38" s="232">
        <v>2.4808716595854079E-2</v>
      </c>
      <c r="DA38" s="71" t="s">
        <v>3156</v>
      </c>
    </row>
    <row r="39" spans="1:105" ht="12" customHeight="1" x14ac:dyDescent="0.25">
      <c r="A39" s="59" t="s">
        <v>160</v>
      </c>
      <c r="B39" s="232">
        <v>7.1371330752436069E-2</v>
      </c>
      <c r="C39" s="232">
        <v>1.8165191974886561E-2</v>
      </c>
      <c r="D39" s="232">
        <v>1.8905316699230151E-2</v>
      </c>
      <c r="E39" s="232">
        <v>1.965660098843993E-2</v>
      </c>
      <c r="F39" s="232">
        <v>0.2034774012399527</v>
      </c>
      <c r="G39" s="232">
        <v>0.21818359940430751</v>
      </c>
      <c r="H39" s="232">
        <v>0.55061941762876754</v>
      </c>
      <c r="I39" s="232">
        <v>0.60554417753778522</v>
      </c>
      <c r="J39" s="232">
        <v>0.63176596837530141</v>
      </c>
      <c r="K39" s="232">
        <v>0.60302254674694278</v>
      </c>
      <c r="L39" s="232">
        <v>0.26807230114544511</v>
      </c>
      <c r="M39" s="232">
        <v>1.626477311009604E-2</v>
      </c>
      <c r="N39" s="232">
        <v>0</v>
      </c>
      <c r="O39" s="232">
        <v>0</v>
      </c>
      <c r="P39" s="232">
        <v>2.2225477813748479E-2</v>
      </c>
      <c r="Q39" s="232">
        <v>2.3262659632216211E-2</v>
      </c>
      <c r="R39" s="232">
        <v>1.9934504785155158E-2</v>
      </c>
      <c r="S39" s="232">
        <v>6.1220976675476044E-4</v>
      </c>
      <c r="T39" s="232">
        <v>3.8255775722079443E-4</v>
      </c>
      <c r="U39" s="232">
        <v>4.0538220878531361E-4</v>
      </c>
      <c r="V39" s="232">
        <v>4.2002417732874006E-3</v>
      </c>
      <c r="W39" s="232">
        <v>4.8406857047022774E-3</v>
      </c>
      <c r="DA39" s="71" t="s">
        <v>3157</v>
      </c>
    </row>
    <row r="40" spans="1:105" ht="12" customHeight="1" x14ac:dyDescent="0.25">
      <c r="A40" s="59" t="s">
        <v>70</v>
      </c>
      <c r="B40" s="232">
        <v>1.6092537176630339E-2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2.5593080934941832</v>
      </c>
      <c r="C41" s="232">
        <v>2.6714025272785271</v>
      </c>
      <c r="D41" s="232">
        <v>2.7117535228043939</v>
      </c>
      <c r="E41" s="232">
        <v>2.6009981984106538</v>
      </c>
      <c r="F41" s="232">
        <v>2.8503183029672261</v>
      </c>
      <c r="G41" s="232">
        <v>2.798998602645514</v>
      </c>
      <c r="H41" s="232">
        <v>3.0571711206941168</v>
      </c>
      <c r="I41" s="232">
        <v>2.4057915554564779</v>
      </c>
      <c r="J41" s="232">
        <v>2.5966740563519179</v>
      </c>
      <c r="K41" s="232">
        <v>1.7148655982133829</v>
      </c>
      <c r="L41" s="232">
        <v>1.7833016123264811</v>
      </c>
      <c r="M41" s="232">
        <v>2.3273122748529098</v>
      </c>
      <c r="N41" s="232">
        <v>2.3250341536224148</v>
      </c>
      <c r="O41" s="232">
        <v>2.5327351397515478</v>
      </c>
      <c r="P41" s="232">
        <v>2.67510204972363</v>
      </c>
      <c r="Q41" s="232">
        <v>2.819928467123368</v>
      </c>
      <c r="R41" s="232">
        <v>2.910699695316318</v>
      </c>
      <c r="S41" s="232">
        <v>2.845965082302703</v>
      </c>
      <c r="T41" s="232">
        <v>2.7735153072966359</v>
      </c>
      <c r="U41" s="232">
        <v>2.2881195661793918</v>
      </c>
      <c r="V41" s="232">
        <v>2.2770187128263522</v>
      </c>
      <c r="W41" s="232">
        <v>2.5038867666404969</v>
      </c>
      <c r="DA41" s="71" t="s">
        <v>3159</v>
      </c>
    </row>
    <row r="42" spans="1:105" ht="12" customHeight="1" x14ac:dyDescent="0.25">
      <c r="A42" s="60" t="s">
        <v>3089</v>
      </c>
      <c r="B42" s="264">
        <v>3.0645875543277259</v>
      </c>
      <c r="C42" s="264">
        <v>3.1836761743061159</v>
      </c>
      <c r="D42" s="264">
        <v>3.285950355432806</v>
      </c>
      <c r="E42" s="264">
        <v>3.2545953427146701</v>
      </c>
      <c r="F42" s="264">
        <v>3.7178609792084139</v>
      </c>
      <c r="G42" s="264">
        <v>3.749784692088403</v>
      </c>
      <c r="H42" s="264">
        <v>4.8579518701957589</v>
      </c>
      <c r="I42" s="264">
        <v>4.0145108577439421</v>
      </c>
      <c r="J42" s="264">
        <v>4.4344472953692291</v>
      </c>
      <c r="K42" s="264">
        <v>3.459538696997003</v>
      </c>
      <c r="L42" s="264">
        <v>3.1478172080618978</v>
      </c>
      <c r="M42" s="264">
        <v>3.439976375126522</v>
      </c>
      <c r="N42" s="264">
        <v>3.4058348623151251</v>
      </c>
      <c r="O42" s="264">
        <v>3.249760060017</v>
      </c>
      <c r="P42" s="264">
        <v>3.6304361650767389</v>
      </c>
      <c r="Q42" s="264">
        <v>3.705812897257172</v>
      </c>
      <c r="R42" s="264">
        <v>3.909598625293131</v>
      </c>
      <c r="S42" s="264">
        <v>3.842309775156056</v>
      </c>
      <c r="T42" s="264">
        <v>3.5983567792676672</v>
      </c>
      <c r="U42" s="264">
        <v>2.9852021850309902</v>
      </c>
      <c r="V42" s="264">
        <v>2.700974452533726</v>
      </c>
      <c r="W42" s="264">
        <v>3.065073968268599</v>
      </c>
      <c r="DA42" s="72" t="s">
        <v>3160</v>
      </c>
    </row>
    <row r="43" spans="1:105" ht="12" customHeight="1" x14ac:dyDescent="0.25">
      <c r="A43" s="64" t="s">
        <v>30</v>
      </c>
      <c r="B43" s="231">
        <v>5.0183961355243972E-2</v>
      </c>
      <c r="C43" s="231">
        <v>6.1788663442131748E-2</v>
      </c>
      <c r="D43" s="231">
        <v>6.5271981736083826E-2</v>
      </c>
      <c r="E43" s="231">
        <v>7.94819004312073E-2</v>
      </c>
      <c r="F43" s="231">
        <v>6.2173675177364433E-2</v>
      </c>
      <c r="G43" s="231">
        <v>9.502053818131731E-2</v>
      </c>
      <c r="H43" s="231">
        <v>7.0850569939760979E-2</v>
      </c>
      <c r="I43" s="231">
        <v>0.24965617507504639</v>
      </c>
      <c r="J43" s="231">
        <v>0.31261040049465461</v>
      </c>
      <c r="K43" s="231">
        <v>0.36592121641248532</v>
      </c>
      <c r="L43" s="231">
        <v>0.39700517180426409</v>
      </c>
      <c r="M43" s="231">
        <v>0.38723847546335061</v>
      </c>
      <c r="N43" s="231">
        <v>0.37435731926844018</v>
      </c>
      <c r="O43" s="231">
        <v>0.22061190761690119</v>
      </c>
      <c r="P43" s="231">
        <v>0.1010056833913472</v>
      </c>
      <c r="Q43" s="231">
        <v>7.2819607520449053E-2</v>
      </c>
      <c r="R43" s="231">
        <v>0.1792400583391166</v>
      </c>
      <c r="S43" s="231">
        <v>0.18986345058377099</v>
      </c>
      <c r="T43" s="231">
        <v>0.183196821867532</v>
      </c>
      <c r="U43" s="231">
        <v>0.21661165402898999</v>
      </c>
      <c r="V43" s="231">
        <v>5.8096545868096171E-2</v>
      </c>
      <c r="W43" s="231">
        <v>6.1310547055728977E-2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1.6616638655645471E-2</v>
      </c>
      <c r="C45" s="231">
        <v>3.2735313077752549E-2</v>
      </c>
      <c r="D45" s="231">
        <v>1.5718054229897579E-2</v>
      </c>
      <c r="E45" s="231">
        <v>1.5038442024672879E-2</v>
      </c>
      <c r="F45" s="231">
        <v>1.4971955379893201E-2</v>
      </c>
      <c r="G45" s="231">
        <v>1.4805888960598741E-2</v>
      </c>
      <c r="H45" s="231">
        <v>1.251173985870133E-2</v>
      </c>
      <c r="I45" s="231">
        <v>1.5029838202725529E-2</v>
      </c>
      <c r="J45" s="231">
        <v>1.4786978134529571E-2</v>
      </c>
      <c r="K45" s="231">
        <v>0</v>
      </c>
      <c r="L45" s="231">
        <v>1.502318032050004E-2</v>
      </c>
      <c r="M45" s="231">
        <v>1.508457967453576E-2</v>
      </c>
      <c r="N45" s="231">
        <v>1.5024702384794329E-2</v>
      </c>
      <c r="O45" s="231">
        <v>0</v>
      </c>
      <c r="P45" s="231">
        <v>1.274057871962038E-2</v>
      </c>
      <c r="Q45" s="231">
        <v>8.8899615504584549E-3</v>
      </c>
      <c r="R45" s="231">
        <v>8.4534033020847495E-3</v>
      </c>
      <c r="S45" s="231">
        <v>8.0958145337468104E-3</v>
      </c>
      <c r="T45" s="231">
        <v>1.022543736851682E-2</v>
      </c>
      <c r="U45" s="231">
        <v>1.00300200111029E-2</v>
      </c>
      <c r="V45" s="231">
        <v>1.006795098587261E-2</v>
      </c>
      <c r="W45" s="231">
        <v>1.6775011409170058E-2</v>
      </c>
      <c r="DA45" s="73" t="s">
        <v>3163</v>
      </c>
    </row>
    <row r="46" spans="1:105" ht="12" customHeight="1" x14ac:dyDescent="0.25">
      <c r="A46" s="64" t="s">
        <v>160</v>
      </c>
      <c r="B46" s="231">
        <v>6.0708879377278473E-2</v>
      </c>
      <c r="C46" s="231">
        <v>1.4979044634452441E-2</v>
      </c>
      <c r="D46" s="231">
        <v>1.438108472833368E-2</v>
      </c>
      <c r="E46" s="231">
        <v>1.373890201921138E-2</v>
      </c>
      <c r="F46" s="231">
        <v>0.14104390543950099</v>
      </c>
      <c r="G46" s="231">
        <v>0.14813079883086569</v>
      </c>
      <c r="H46" s="231">
        <v>0.27905986525297921</v>
      </c>
      <c r="I46" s="231">
        <v>0.42278831780580722</v>
      </c>
      <c r="J46" s="231">
        <v>0.42790957911607508</v>
      </c>
      <c r="K46" s="231">
        <v>0.403316632541252</v>
      </c>
      <c r="L46" s="231">
        <v>0.1870114110237597</v>
      </c>
      <c r="M46" s="231">
        <v>1.14338482960089E-2</v>
      </c>
      <c r="N46" s="231">
        <v>0</v>
      </c>
      <c r="O46" s="231">
        <v>0</v>
      </c>
      <c r="P46" s="231">
        <v>1.16051506450434E-2</v>
      </c>
      <c r="Q46" s="231">
        <v>1.232317752998071E-2</v>
      </c>
      <c r="R46" s="231">
        <v>1.184109230996567E-2</v>
      </c>
      <c r="S46" s="231">
        <v>3.614674507065318E-4</v>
      </c>
      <c r="T46" s="231">
        <v>2.5537597494875748E-4</v>
      </c>
      <c r="U46" s="231">
        <v>2.9573946705411001E-4</v>
      </c>
      <c r="V46" s="231">
        <v>3.086488409030154E-3</v>
      </c>
      <c r="W46" s="231">
        <v>3.3353911732336029E-3</v>
      </c>
      <c r="DA46" s="73" t="s">
        <v>3164</v>
      </c>
    </row>
    <row r="47" spans="1:105" ht="12" customHeight="1" x14ac:dyDescent="0.25">
      <c r="A47" s="64" t="s">
        <v>70</v>
      </c>
      <c r="B47" s="231">
        <v>1.327059308799094E-2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1.196808027793105</v>
      </c>
      <c r="I48" s="231">
        <v>0</v>
      </c>
      <c r="J48" s="231">
        <v>0.29920143364249402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4.9533623817234662E-4</v>
      </c>
      <c r="R48" s="231">
        <v>4.6781755827383632E-4</v>
      </c>
      <c r="S48" s="231">
        <v>2.7518679898465551E-5</v>
      </c>
      <c r="T48" s="231">
        <v>1.100747195938498E-4</v>
      </c>
      <c r="U48" s="231">
        <v>1.1007471959464141E-4</v>
      </c>
      <c r="V48" s="231">
        <v>0</v>
      </c>
      <c r="W48" s="231">
        <v>2.981190322349665E-4</v>
      </c>
      <c r="DA48" s="73" t="s">
        <v>3166</v>
      </c>
    </row>
    <row r="49" spans="1:105" ht="12" customHeight="1" x14ac:dyDescent="0.25">
      <c r="A49" s="64" t="s">
        <v>162</v>
      </c>
      <c r="B49" s="231">
        <v>2.131204067795605</v>
      </c>
      <c r="C49" s="231">
        <v>2.1565399103368952</v>
      </c>
      <c r="D49" s="231">
        <v>2.0194446090685392</v>
      </c>
      <c r="E49" s="231">
        <v>1.7797446668558119</v>
      </c>
      <c r="F49" s="231">
        <v>1.934218570436236</v>
      </c>
      <c r="G49" s="231">
        <v>1.860372833125514</v>
      </c>
      <c r="H49" s="231">
        <v>1.5168395723953561</v>
      </c>
      <c r="I49" s="231">
        <v>1.6444065070897891</v>
      </c>
      <c r="J49" s="231">
        <v>1.72181808123767</v>
      </c>
      <c r="K49" s="231">
        <v>1.1228369981700821</v>
      </c>
      <c r="L49" s="231">
        <v>1.217909481179009</v>
      </c>
      <c r="M49" s="231">
        <v>1.6016702943576919</v>
      </c>
      <c r="N49" s="231">
        <v>1.5881885915168601</v>
      </c>
      <c r="O49" s="231">
        <v>1.80805511020112</v>
      </c>
      <c r="P49" s="231">
        <v>1.3674582463110709</v>
      </c>
      <c r="Q49" s="231">
        <v>1.462431304583379</v>
      </c>
      <c r="R49" s="231">
        <v>1.692613343771183</v>
      </c>
      <c r="S49" s="231">
        <v>1.6450251962714519</v>
      </c>
      <c r="T49" s="231">
        <v>1.8125401544473621</v>
      </c>
      <c r="U49" s="231">
        <v>1.634170478233399</v>
      </c>
      <c r="V49" s="231">
        <v>1.6380645236064211</v>
      </c>
      <c r="W49" s="231">
        <v>1.6889959908946139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0.5001953071831875</v>
      </c>
      <c r="C51" s="231">
        <v>0.54291083289402853</v>
      </c>
      <c r="D51" s="231">
        <v>0.71253160700643625</v>
      </c>
      <c r="E51" s="231">
        <v>0.90877297665391776</v>
      </c>
      <c r="F51" s="231">
        <v>1.192299590724482</v>
      </c>
      <c r="G51" s="231">
        <v>1.300633937276684</v>
      </c>
      <c r="H51" s="231">
        <v>1.4275414142733931</v>
      </c>
      <c r="I51" s="231">
        <v>1.355729321352624</v>
      </c>
      <c r="J51" s="231">
        <v>1.3476818562660811</v>
      </c>
      <c r="K51" s="231">
        <v>1.3142528957792621</v>
      </c>
      <c r="L51" s="231">
        <v>1.0988233028099781</v>
      </c>
      <c r="M51" s="231">
        <v>1.188584518915355</v>
      </c>
      <c r="N51" s="231">
        <v>1.1922995907252461</v>
      </c>
      <c r="O51" s="231">
        <v>1.172489588738324</v>
      </c>
      <c r="P51" s="231">
        <v>2.0992139171667259</v>
      </c>
      <c r="Q51" s="231">
        <v>2.1113129722702819</v>
      </c>
      <c r="R51" s="231">
        <v>1.9775458725801229</v>
      </c>
      <c r="S51" s="231">
        <v>1.951337567558143</v>
      </c>
      <c r="T51" s="231">
        <v>1.4468366102679899</v>
      </c>
      <c r="U51" s="231">
        <v>1.055820288049075</v>
      </c>
      <c r="V51" s="231">
        <v>0.92669535666980096</v>
      </c>
      <c r="W51" s="231">
        <v>1.038845061911517</v>
      </c>
      <c r="DA51" s="73" t="s">
        <v>3169</v>
      </c>
    </row>
    <row r="52" spans="1:105" ht="12" customHeight="1" x14ac:dyDescent="0.25">
      <c r="A52" s="64" t="s">
        <v>79</v>
      </c>
      <c r="B52" s="231">
        <v>0.29240810687277458</v>
      </c>
      <c r="C52" s="231">
        <v>0.37472240992085631</v>
      </c>
      <c r="D52" s="231">
        <v>0.45860301866351538</v>
      </c>
      <c r="E52" s="231">
        <v>0.45781845472984822</v>
      </c>
      <c r="F52" s="231">
        <v>0.37315328205093617</v>
      </c>
      <c r="G52" s="231">
        <v>0.33082069571342232</v>
      </c>
      <c r="H52" s="231">
        <v>0.35434068068246383</v>
      </c>
      <c r="I52" s="231">
        <v>0.32690069821794959</v>
      </c>
      <c r="J52" s="231">
        <v>0.31043896647772617</v>
      </c>
      <c r="K52" s="231">
        <v>0.25321095409392191</v>
      </c>
      <c r="L52" s="231">
        <v>0.232044660924388</v>
      </c>
      <c r="M52" s="231">
        <v>0.2359646584195797</v>
      </c>
      <c r="N52" s="231">
        <v>0.23596465841978459</v>
      </c>
      <c r="O52" s="231">
        <v>4.8603453460654172E-2</v>
      </c>
      <c r="P52" s="231">
        <v>3.8412588842930369E-2</v>
      </c>
      <c r="Q52" s="231">
        <v>3.7540537564450048E-2</v>
      </c>
      <c r="R52" s="231">
        <v>3.943703743238406E-2</v>
      </c>
      <c r="S52" s="231">
        <v>4.7598760078338423E-2</v>
      </c>
      <c r="T52" s="231">
        <v>0.14519230462172411</v>
      </c>
      <c r="U52" s="231">
        <v>6.8163930521774316E-2</v>
      </c>
      <c r="V52" s="231">
        <v>6.4963586994505315E-2</v>
      </c>
      <c r="W52" s="231">
        <v>0.25551384679210121</v>
      </c>
      <c r="DA52" s="73" t="s">
        <v>3170</v>
      </c>
    </row>
    <row r="53" spans="1:105" ht="12" customHeight="1" x14ac:dyDescent="0.25">
      <c r="A53" s="60" t="s">
        <v>3101</v>
      </c>
      <c r="B53" s="264">
        <v>0.47309473441151267</v>
      </c>
      <c r="C53" s="264">
        <v>0.5423529301339538</v>
      </c>
      <c r="D53" s="264">
        <v>0.54710228239268877</v>
      </c>
      <c r="E53" s="264">
        <v>0.50410541668681963</v>
      </c>
      <c r="F53" s="264">
        <v>0.53782930921163719</v>
      </c>
      <c r="G53" s="264">
        <v>0.52907672849367982</v>
      </c>
      <c r="H53" s="264">
        <v>0.53386268470828224</v>
      </c>
      <c r="I53" s="264">
        <v>0.50484068449696684</v>
      </c>
      <c r="J53" s="264">
        <v>0.50529659947133765</v>
      </c>
      <c r="K53" s="264">
        <v>0.42390162379969781</v>
      </c>
      <c r="L53" s="264">
        <v>0.43347444827868042</v>
      </c>
      <c r="M53" s="264">
        <v>0.44684077297505792</v>
      </c>
      <c r="N53" s="264">
        <v>0.45942423663990251</v>
      </c>
      <c r="O53" s="264">
        <v>0.44963971910463851</v>
      </c>
      <c r="P53" s="264">
        <v>0.45106692551215039</v>
      </c>
      <c r="Q53" s="264">
        <v>0.45160535224384879</v>
      </c>
      <c r="R53" s="264">
        <v>0.47513777002694879</v>
      </c>
      <c r="S53" s="264">
        <v>0.47453539679628748</v>
      </c>
      <c r="T53" s="264">
        <v>0.48921910148662501</v>
      </c>
      <c r="U53" s="264">
        <v>0.48796869101804152</v>
      </c>
      <c r="V53" s="264">
        <v>0.49406112124927032</v>
      </c>
      <c r="W53" s="264">
        <v>0.49988813087032358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8.2816022835057499</v>
      </c>
      <c r="C54" s="263">
        <f t="shared" si="2"/>
        <v>9.2431595644454525</v>
      </c>
      <c r="D54" s="263">
        <f t="shared" si="2"/>
        <v>9.341123814285714</v>
      </c>
      <c r="E54" s="263">
        <f t="shared" si="2"/>
        <v>8.7331795593626822</v>
      </c>
      <c r="F54" s="263">
        <f t="shared" si="2"/>
        <v>9.4969869329786221</v>
      </c>
      <c r="G54" s="263">
        <f t="shared" si="2"/>
        <v>9.4040413642828895</v>
      </c>
      <c r="H54" s="263">
        <f t="shared" si="2"/>
        <v>10.01026229973967</v>
      </c>
      <c r="I54" s="263">
        <f t="shared" si="2"/>
        <v>9.3025586467915122</v>
      </c>
      <c r="J54" s="263">
        <f t="shared" si="2"/>
        <v>9.5835569732055852</v>
      </c>
      <c r="K54" s="263">
        <f t="shared" si="2"/>
        <v>7.8661179648770574</v>
      </c>
      <c r="L54" s="263">
        <f t="shared" si="2"/>
        <v>7.7981074085844</v>
      </c>
      <c r="M54" s="263">
        <f t="shared" si="2"/>
        <v>8.1737707921594431</v>
      </c>
      <c r="N54" s="263">
        <f t="shared" si="2"/>
        <v>8.3088984961423833</v>
      </c>
      <c r="O54" s="263">
        <f t="shared" si="2"/>
        <v>8.1002257760639189</v>
      </c>
      <c r="P54" s="263">
        <f t="shared" si="2"/>
        <v>8.2111521461546868</v>
      </c>
      <c r="Q54" s="263">
        <f t="shared" si="2"/>
        <v>8.2733024811832347</v>
      </c>
      <c r="R54" s="263">
        <f t="shared" si="2"/>
        <v>8.7836276019579707</v>
      </c>
      <c r="S54" s="263">
        <f t="shared" si="2"/>
        <v>8.7273179148447682</v>
      </c>
      <c r="T54" s="263">
        <f t="shared" si="2"/>
        <v>8.8023374881533947</v>
      </c>
      <c r="U54" s="263">
        <f t="shared" si="2"/>
        <v>8.4100396628198482</v>
      </c>
      <c r="V54" s="263">
        <f t="shared" si="2"/>
        <v>8.2787890301011888</v>
      </c>
      <c r="W54" s="263">
        <f t="shared" si="2"/>
        <v>8.5636391232830817</v>
      </c>
      <c r="DA54" s="70"/>
    </row>
    <row r="55" spans="1:105" ht="12" customHeight="1" x14ac:dyDescent="0.25">
      <c r="A55" s="60" t="s">
        <v>3104</v>
      </c>
      <c r="B55" s="264">
        <v>1.7125354616714299</v>
      </c>
      <c r="C55" s="264">
        <v>1.7606452531801431</v>
      </c>
      <c r="D55" s="264">
        <v>1.7821990966369501</v>
      </c>
      <c r="E55" s="264">
        <v>1.735110686459771</v>
      </c>
      <c r="F55" s="264">
        <v>1.994827329364518</v>
      </c>
      <c r="G55" s="264">
        <v>2.0104458674893761</v>
      </c>
      <c r="H55" s="264">
        <v>2.3925869121742558</v>
      </c>
      <c r="I55" s="264">
        <v>2.1837761631309771</v>
      </c>
      <c r="J55" s="264">
        <v>2.3974253334310629</v>
      </c>
      <c r="K55" s="264">
        <v>1.875687366302595</v>
      </c>
      <c r="L55" s="264">
        <v>1.7294446939588151</v>
      </c>
      <c r="M55" s="264">
        <v>1.889429921372521</v>
      </c>
      <c r="N55" s="264">
        <v>1.8667564007404229</v>
      </c>
      <c r="O55" s="264">
        <v>1.8075088605039691</v>
      </c>
      <c r="P55" s="264">
        <v>1.8442651959428711</v>
      </c>
      <c r="Q55" s="264">
        <v>1.88841954303496</v>
      </c>
      <c r="R55" s="264">
        <v>2.0644757196742711</v>
      </c>
      <c r="S55" s="264">
        <v>2.0258057930461209</v>
      </c>
      <c r="T55" s="264">
        <v>1.946554953906078</v>
      </c>
      <c r="U55" s="264">
        <v>1.66015929369283</v>
      </c>
      <c r="V55" s="264">
        <v>1.4916805297801421</v>
      </c>
      <c r="W55" s="264">
        <v>1.6478642958127221</v>
      </c>
      <c r="DA55" s="72" t="s">
        <v>3172</v>
      </c>
    </row>
    <row r="56" spans="1:105" ht="12" customHeight="1" x14ac:dyDescent="0.25">
      <c r="A56" s="60" t="s">
        <v>3106</v>
      </c>
      <c r="B56" s="264">
        <v>0.44845207142151489</v>
      </c>
      <c r="C56" s="264">
        <v>0.46587873565129739</v>
      </c>
      <c r="D56" s="264">
        <v>0.48084488282971072</v>
      </c>
      <c r="E56" s="264">
        <v>0.47625659153320699</v>
      </c>
      <c r="F56" s="264">
        <v>0.54404791112224704</v>
      </c>
      <c r="G56" s="264">
        <v>0.5487194223500077</v>
      </c>
      <c r="H56" s="264">
        <v>0.71088149398075118</v>
      </c>
      <c r="I56" s="264">
        <v>0.58745775018144875</v>
      </c>
      <c r="J56" s="264">
        <v>0.64890855293384164</v>
      </c>
      <c r="K56" s="264">
        <v>0.50624668648813709</v>
      </c>
      <c r="L56" s="264">
        <v>0.46063136470621052</v>
      </c>
      <c r="M56" s="264">
        <v>0.50338406187418427</v>
      </c>
      <c r="N56" s="264">
        <v>0.49838801204029598</v>
      </c>
      <c r="O56" s="264">
        <v>0.47554902730042209</v>
      </c>
      <c r="P56" s="264">
        <v>0.53125472499329274</v>
      </c>
      <c r="Q56" s="264">
        <v>0.54228487214492671</v>
      </c>
      <c r="R56" s="264">
        <v>0.57210556750564867</v>
      </c>
      <c r="S56" s="264">
        <v>0.56225894909693996</v>
      </c>
      <c r="T56" s="264">
        <v>0.5265604335883397</v>
      </c>
      <c r="U56" s="264">
        <v>0.43683532604531938</v>
      </c>
      <c r="V56" s="264">
        <v>0.39524326410085359</v>
      </c>
      <c r="W56" s="264">
        <v>0.44852325011538041</v>
      </c>
      <c r="DA56" s="72" t="s">
        <v>3173</v>
      </c>
    </row>
    <row r="57" spans="1:105" ht="12" customHeight="1" x14ac:dyDescent="0.25">
      <c r="A57" s="64" t="s">
        <v>30</v>
      </c>
      <c r="B57" s="231">
        <v>7.3435987789336708E-3</v>
      </c>
      <c r="C57" s="231">
        <v>9.0417563929151186E-3</v>
      </c>
      <c r="D57" s="231">
        <v>9.5514828329828234E-3</v>
      </c>
      <c r="E57" s="231">
        <v>1.163087112279051E-2</v>
      </c>
      <c r="F57" s="231">
        <v>9.0980965388975255E-3</v>
      </c>
      <c r="G57" s="231">
        <v>1.3904695630191149E-2</v>
      </c>
      <c r="H57" s="231">
        <v>1.0367817622313209E-2</v>
      </c>
      <c r="I57" s="231">
        <v>3.6533082142643253E-2</v>
      </c>
      <c r="J57" s="231">
        <v>4.5745399393717329E-2</v>
      </c>
      <c r="K57" s="231">
        <v>5.35465619983755E-2</v>
      </c>
      <c r="L57" s="231">
        <v>5.8095188505629947E-2</v>
      </c>
      <c r="M57" s="231">
        <v>5.6665992854540617E-2</v>
      </c>
      <c r="N57" s="231">
        <v>5.4781047139821501E-2</v>
      </c>
      <c r="O57" s="231">
        <v>3.2282930475045338E-2</v>
      </c>
      <c r="P57" s="231">
        <v>1.4780523362182709E-2</v>
      </c>
      <c r="Q57" s="231">
        <v>1.0655953942817219E-2</v>
      </c>
      <c r="R57" s="231">
        <v>2.622883961346734E-2</v>
      </c>
      <c r="S57" s="231">
        <v>2.7783398644065389E-2</v>
      </c>
      <c r="T57" s="231">
        <v>2.680784699014914E-2</v>
      </c>
      <c r="U57" s="231">
        <v>3.1697559042215252E-2</v>
      </c>
      <c r="V57" s="231">
        <v>8.5014756064615421E-3</v>
      </c>
      <c r="W57" s="231">
        <v>8.9717919099098556E-3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2.431572240337482E-3</v>
      </c>
      <c r="C59" s="231">
        <v>4.7902755911212076E-3</v>
      </c>
      <c r="D59" s="231">
        <v>2.3000791633964448E-3</v>
      </c>
      <c r="E59" s="231">
        <v>2.2006290756461499E-3</v>
      </c>
      <c r="F59" s="231">
        <v>2.1908998468201661E-3</v>
      </c>
      <c r="G59" s="231">
        <v>2.1665987529842319E-3</v>
      </c>
      <c r="H59" s="231">
        <v>1.830887699324551E-3</v>
      </c>
      <c r="I59" s="231">
        <v>2.199370047569441E-3</v>
      </c>
      <c r="J59" s="231">
        <v>2.1638314640839572E-3</v>
      </c>
      <c r="K59" s="231">
        <v>0</v>
      </c>
      <c r="L59" s="231">
        <v>2.198395775820837E-3</v>
      </c>
      <c r="M59" s="231">
        <v>2.207380563174155E-3</v>
      </c>
      <c r="N59" s="231">
        <v>2.1986185049396871E-3</v>
      </c>
      <c r="O59" s="231">
        <v>0</v>
      </c>
      <c r="P59" s="231">
        <v>1.864374509337849E-3</v>
      </c>
      <c r="Q59" s="231">
        <v>1.3008999095264161E-3</v>
      </c>
      <c r="R59" s="231">
        <v>1.2370167776828279E-3</v>
      </c>
      <c r="S59" s="231">
        <v>1.1846895326505359E-3</v>
      </c>
      <c r="T59" s="231">
        <v>1.496324868456328E-3</v>
      </c>
      <c r="U59" s="231">
        <v>1.4677287467367061E-3</v>
      </c>
      <c r="V59" s="231">
        <v>1.4732793221094011E-3</v>
      </c>
      <c r="W59" s="231">
        <v>2.4547474925095182E-3</v>
      </c>
      <c r="DA59" s="73" t="s">
        <v>3176</v>
      </c>
    </row>
    <row r="60" spans="1:105" ht="12" customHeight="1" x14ac:dyDescent="0.25">
      <c r="A60" s="64" t="s">
        <v>160</v>
      </c>
      <c r="B60" s="231">
        <v>8.8837477238896297E-3</v>
      </c>
      <c r="C60" s="231">
        <v>2.1919372428271548E-3</v>
      </c>
      <c r="D60" s="231">
        <v>2.104435628410136E-3</v>
      </c>
      <c r="E60" s="231">
        <v>2.010462732863301E-3</v>
      </c>
      <c r="F60" s="231">
        <v>2.063945977539542E-2</v>
      </c>
      <c r="G60" s="231">
        <v>2.167651026423293E-2</v>
      </c>
      <c r="H60" s="231">
        <v>4.083582942395661E-2</v>
      </c>
      <c r="I60" s="231">
        <v>6.1868128592078797E-2</v>
      </c>
      <c r="J60" s="231">
        <v>6.2617541099362919E-2</v>
      </c>
      <c r="K60" s="231">
        <v>5.901876715725006E-2</v>
      </c>
      <c r="L60" s="231">
        <v>2.7366049481807951E-2</v>
      </c>
      <c r="M60" s="231">
        <v>1.6731559669175031E-3</v>
      </c>
      <c r="N60" s="231">
        <v>0</v>
      </c>
      <c r="O60" s="231">
        <v>0</v>
      </c>
      <c r="P60" s="231">
        <v>1.6982232531026879E-3</v>
      </c>
      <c r="Q60" s="231">
        <v>1.803294698502171E-3</v>
      </c>
      <c r="R60" s="231">
        <v>1.7327494418616341E-3</v>
      </c>
      <c r="S60" s="231">
        <v>5.2894826513239663E-5</v>
      </c>
      <c r="T60" s="231">
        <v>3.7370080941342932E-5</v>
      </c>
      <c r="U60" s="231">
        <v>4.3276615286850329E-5</v>
      </c>
      <c r="V60" s="231">
        <v>4.5165690191928821E-4</v>
      </c>
      <c r="W60" s="231">
        <v>4.8807973475105019E-4</v>
      </c>
      <c r="DA60" s="73" t="s">
        <v>3177</v>
      </c>
    </row>
    <row r="61" spans="1:105" ht="12" customHeight="1" x14ac:dyDescent="0.25">
      <c r="A61" s="64" t="s">
        <v>70</v>
      </c>
      <c r="B61" s="231">
        <v>1.9419334098963569E-3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0.1751332045970713</v>
      </c>
      <c r="I62" s="231">
        <v>0</v>
      </c>
      <c r="J62" s="231">
        <v>4.378321725537964E-2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7.2484325580725363E-5</v>
      </c>
      <c r="R62" s="231">
        <v>6.8457418604011574E-5</v>
      </c>
      <c r="S62" s="231">
        <v>4.0269069767072346E-6</v>
      </c>
      <c r="T62" s="231">
        <v>1.6107627906827129E-5</v>
      </c>
      <c r="U62" s="231">
        <v>1.6107627906942959E-5</v>
      </c>
      <c r="V62" s="231">
        <v>0</v>
      </c>
      <c r="W62" s="231">
        <v>4.3624825581227657E-5</v>
      </c>
      <c r="DA62" s="73" t="s">
        <v>3179</v>
      </c>
    </row>
    <row r="63" spans="1:105" ht="12" customHeight="1" x14ac:dyDescent="0.25">
      <c r="A63" s="64" t="s">
        <v>162</v>
      </c>
      <c r="B63" s="231">
        <v>0.3118667232969814</v>
      </c>
      <c r="C63" s="231">
        <v>0.31557420786625279</v>
      </c>
      <c r="D63" s="231">
        <v>0.29551256147957022</v>
      </c>
      <c r="E63" s="231">
        <v>0.26043641054594308</v>
      </c>
      <c r="F63" s="231">
        <v>0.28304113004347592</v>
      </c>
      <c r="G63" s="231">
        <v>0.27223501885377399</v>
      </c>
      <c r="H63" s="231">
        <v>0.22196456658391781</v>
      </c>
      <c r="I63" s="231">
        <v>0.24063189296779769</v>
      </c>
      <c r="J63" s="231">
        <v>0.2519598058315019</v>
      </c>
      <c r="K63" s="231">
        <v>0.1643087589346259</v>
      </c>
      <c r="L63" s="231">
        <v>0.17822105583746081</v>
      </c>
      <c r="M63" s="231">
        <v>0.2343781499160271</v>
      </c>
      <c r="N63" s="231">
        <v>0.23240532405999231</v>
      </c>
      <c r="O63" s="231">
        <v>0.2645791791032111</v>
      </c>
      <c r="P63" s="231">
        <v>0.20010506218842791</v>
      </c>
      <c r="Q63" s="231">
        <v>0.21400280991350351</v>
      </c>
      <c r="R63" s="231">
        <v>0.24768617201292409</v>
      </c>
      <c r="S63" s="231">
        <v>0.24072242797133861</v>
      </c>
      <c r="T63" s="231">
        <v>0.26523549168915928</v>
      </c>
      <c r="U63" s="231">
        <v>0.23913401820899169</v>
      </c>
      <c r="V63" s="231">
        <v>0.23970384781339479</v>
      </c>
      <c r="W63" s="231">
        <v>0.2471568318123909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7.3195370549897304E-2</v>
      </c>
      <c r="C65" s="231">
        <v>7.9446086395765142E-2</v>
      </c>
      <c r="D65" s="231">
        <v>0.1042673017007123</v>
      </c>
      <c r="E65" s="231">
        <v>0.1329840040813412</v>
      </c>
      <c r="F65" s="231">
        <v>0.17447346885565251</v>
      </c>
      <c r="G65" s="231">
        <v>0.19032642174284409</v>
      </c>
      <c r="H65" s="231">
        <v>0.20889724732023129</v>
      </c>
      <c r="I65" s="231">
        <v>0.19838872659679671</v>
      </c>
      <c r="J65" s="231">
        <v>0.19721111221189969</v>
      </c>
      <c r="K65" s="231">
        <v>0.19231933271138851</v>
      </c>
      <c r="L65" s="231">
        <v>0.16079474889711981</v>
      </c>
      <c r="M65" s="231">
        <v>0.17392982909377649</v>
      </c>
      <c r="N65" s="231">
        <v>0.17447346885576409</v>
      </c>
      <c r="O65" s="231">
        <v>0.1715746003234053</v>
      </c>
      <c r="P65" s="231">
        <v>0.30718548999550549</v>
      </c>
      <c r="Q65" s="231">
        <v>0.30895598805674418</v>
      </c>
      <c r="R65" s="231">
        <v>0.28938136932562419</v>
      </c>
      <c r="S65" s="231">
        <v>0.28554621419717757</v>
      </c>
      <c r="T65" s="231">
        <v>0.21172078244816139</v>
      </c>
      <c r="U65" s="231">
        <v>0.15450196374902919</v>
      </c>
      <c r="V65" s="231">
        <v>0.13560665013091361</v>
      </c>
      <c r="W65" s="231">
        <v>0.15201791811832549</v>
      </c>
      <c r="DA65" s="73" t="s">
        <v>3182</v>
      </c>
    </row>
    <row r="66" spans="1:105" ht="12" customHeight="1" x14ac:dyDescent="0.25">
      <c r="A66" s="64" t="s">
        <v>79</v>
      </c>
      <c r="B66" s="231">
        <v>4.2789125421579137E-2</v>
      </c>
      <c r="C66" s="231">
        <v>5.4834472162415958E-2</v>
      </c>
      <c r="D66" s="231">
        <v>6.710902202463874E-2</v>
      </c>
      <c r="E66" s="231">
        <v>6.6994213974622782E-2</v>
      </c>
      <c r="F66" s="231">
        <v>5.4604856062005547E-2</v>
      </c>
      <c r="G66" s="231">
        <v>4.8410177105981181E-2</v>
      </c>
      <c r="H66" s="231">
        <v>5.1851940733936452E-2</v>
      </c>
      <c r="I66" s="231">
        <v>4.7836549834562737E-2</v>
      </c>
      <c r="J66" s="231">
        <v>4.5427645677896242E-2</v>
      </c>
      <c r="K66" s="231">
        <v>3.7053265686497042E-2</v>
      </c>
      <c r="L66" s="231">
        <v>3.3955926208371158E-2</v>
      </c>
      <c r="M66" s="231">
        <v>3.4529553479748447E-2</v>
      </c>
      <c r="N66" s="231">
        <v>3.4529553479778437E-2</v>
      </c>
      <c r="O66" s="231">
        <v>7.1123173987603667E-3</v>
      </c>
      <c r="P66" s="231">
        <v>5.6210516847360814E-3</v>
      </c>
      <c r="Q66" s="231">
        <v>5.4934412982525884E-3</v>
      </c>
      <c r="R66" s="231">
        <v>5.7709629154844367E-3</v>
      </c>
      <c r="S66" s="231">
        <v>6.9652970182178912E-3</v>
      </c>
      <c r="T66" s="231">
        <v>2.1246509883565488E-2</v>
      </c>
      <c r="U66" s="231">
        <v>9.9746720551528254E-3</v>
      </c>
      <c r="V66" s="231">
        <v>9.5063543260550058E-3</v>
      </c>
      <c r="W66" s="231">
        <v>3.7390256221912353E-2</v>
      </c>
      <c r="DA66" s="73" t="s">
        <v>3183</v>
      </c>
    </row>
    <row r="67" spans="1:105" ht="12" customHeight="1" x14ac:dyDescent="0.25">
      <c r="A67" s="60" t="s">
        <v>3118</v>
      </c>
      <c r="B67" s="264">
        <v>6.1206147504128046</v>
      </c>
      <c r="C67" s="264">
        <v>7.0166355756140124</v>
      </c>
      <c r="D67" s="264">
        <v>7.0780798348190528</v>
      </c>
      <c r="E67" s="264">
        <v>6.5218122813697033</v>
      </c>
      <c r="F67" s="264">
        <v>6.9581116924918573</v>
      </c>
      <c r="G67" s="264">
        <v>6.8448760744435058</v>
      </c>
      <c r="H67" s="264">
        <v>6.9067938935846636</v>
      </c>
      <c r="I67" s="264">
        <v>6.5313247334790869</v>
      </c>
      <c r="J67" s="264">
        <v>6.5372230868406804</v>
      </c>
      <c r="K67" s="264">
        <v>5.4841839120863254</v>
      </c>
      <c r="L67" s="264">
        <v>5.6080313499193748</v>
      </c>
      <c r="M67" s="264">
        <v>5.7809568089127383</v>
      </c>
      <c r="N67" s="264">
        <v>5.9437540833616653</v>
      </c>
      <c r="O67" s="264">
        <v>5.8171678882595268</v>
      </c>
      <c r="P67" s="264">
        <v>5.8356322252185233</v>
      </c>
      <c r="Q67" s="264">
        <v>5.8425980660033483</v>
      </c>
      <c r="R67" s="264">
        <v>6.1470463147780512</v>
      </c>
      <c r="S67" s="264">
        <v>6.1392531727017081</v>
      </c>
      <c r="T67" s="264">
        <v>6.3292221006589768</v>
      </c>
      <c r="U67" s="264">
        <v>6.313045043081698</v>
      </c>
      <c r="V67" s="264">
        <v>6.3918652362201929</v>
      </c>
      <c r="W67" s="264">
        <v>6.4672515773549781</v>
      </c>
      <c r="DA67" s="72" t="s">
        <v>3184</v>
      </c>
    </row>
    <row r="68" spans="1:105" ht="12" customHeight="1" x14ac:dyDescent="0.25">
      <c r="A68" s="57" t="s">
        <v>3120</v>
      </c>
      <c r="B68" s="263">
        <v>125.66228439505841</v>
      </c>
      <c r="C68" s="263">
        <v>121.381925747303</v>
      </c>
      <c r="D68" s="263">
        <v>118.965779471929</v>
      </c>
      <c r="E68" s="263">
        <v>118.08169809354909</v>
      </c>
      <c r="F68" s="263">
        <v>119.8977430155762</v>
      </c>
      <c r="G68" s="263">
        <v>117.1207712843464</v>
      </c>
      <c r="H68" s="263">
        <v>112.33923209320101</v>
      </c>
      <c r="I68" s="263">
        <v>111.5984671088714</v>
      </c>
      <c r="J68" s="263">
        <v>111.57500095493489</v>
      </c>
      <c r="K68" s="263">
        <v>107.9281874425551</v>
      </c>
      <c r="L68" s="263">
        <v>98.256889675253007</v>
      </c>
      <c r="M68" s="263">
        <v>99.80777642841349</v>
      </c>
      <c r="N68" s="263">
        <v>92.577655959409157</v>
      </c>
      <c r="O68" s="263">
        <v>93.981536845967</v>
      </c>
      <c r="P68" s="263">
        <v>92.311055430874148</v>
      </c>
      <c r="Q68" s="263">
        <v>87.201407528982514</v>
      </c>
      <c r="R68" s="263">
        <v>92.816981632011363</v>
      </c>
      <c r="S68" s="263">
        <v>88.990627217559023</v>
      </c>
      <c r="T68" s="263">
        <v>90.289804530789908</v>
      </c>
      <c r="U68" s="263">
        <v>83.621179926439353</v>
      </c>
      <c r="V68" s="263">
        <v>84.573357287288843</v>
      </c>
      <c r="W68" s="263">
        <v>81.603213812111335</v>
      </c>
      <c r="DA68" s="70" t="s">
        <v>3185</v>
      </c>
    </row>
    <row r="69" spans="1:105" ht="12" customHeight="1" x14ac:dyDescent="0.25">
      <c r="A69" s="41" t="s">
        <v>3122</v>
      </c>
      <c r="B69" s="352">
        <v>108.61949109233019</v>
      </c>
      <c r="C69" s="352">
        <v>117.58558266472851</v>
      </c>
      <c r="D69" s="352">
        <v>118.3361620389682</v>
      </c>
      <c r="E69" s="352">
        <v>111.2443725727755</v>
      </c>
      <c r="F69" s="352">
        <v>114.6595491061474</v>
      </c>
      <c r="G69" s="352">
        <v>113.2840958655591</v>
      </c>
      <c r="H69" s="352">
        <v>117.4294277193119</v>
      </c>
      <c r="I69" s="352">
        <v>113.3342538032294</v>
      </c>
      <c r="J69" s="352">
        <v>116.3411350520645</v>
      </c>
      <c r="K69" s="352">
        <v>98.038541515624985</v>
      </c>
      <c r="L69" s="352">
        <v>108.8128343757398</v>
      </c>
      <c r="M69" s="352">
        <v>102.6712104177399</v>
      </c>
      <c r="N69" s="352">
        <v>102.8037285665885</v>
      </c>
      <c r="O69" s="352">
        <v>103.1880354214495</v>
      </c>
      <c r="P69" s="352">
        <v>99.340573761884329</v>
      </c>
      <c r="Q69" s="352">
        <v>100.49881717030431</v>
      </c>
      <c r="R69" s="352">
        <v>105.0434729239914</v>
      </c>
      <c r="S69" s="352">
        <v>107.23951969707529</v>
      </c>
      <c r="T69" s="352">
        <v>109.6001276192268</v>
      </c>
      <c r="U69" s="352">
        <v>107.9507853231151</v>
      </c>
      <c r="V69" s="352">
        <v>111.39806105931871</v>
      </c>
      <c r="W69" s="352">
        <v>115.7205082874289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1.0000000000000002</v>
      </c>
      <c r="C73" s="234">
        <f t="shared" si="3"/>
        <v>1</v>
      </c>
      <c r="D73" s="234">
        <f t="shared" si="3"/>
        <v>1</v>
      </c>
      <c r="E73" s="234">
        <f t="shared" si="3"/>
        <v>0.99999999999999978</v>
      </c>
      <c r="F73" s="234">
        <f t="shared" si="3"/>
        <v>1.0000000000000002</v>
      </c>
      <c r="G73" s="234">
        <f t="shared" si="3"/>
        <v>1</v>
      </c>
      <c r="H73" s="234">
        <f t="shared" si="3"/>
        <v>0.99999999999999989</v>
      </c>
      <c r="I73" s="234">
        <f t="shared" si="3"/>
        <v>1</v>
      </c>
      <c r="J73" s="234">
        <f t="shared" si="3"/>
        <v>1</v>
      </c>
      <c r="K73" s="234">
        <f t="shared" si="3"/>
        <v>0.99999999999999967</v>
      </c>
      <c r="L73" s="234">
        <f t="shared" si="3"/>
        <v>0.99999999999999989</v>
      </c>
      <c r="M73" s="234">
        <f t="shared" si="3"/>
        <v>0.99999999999999978</v>
      </c>
      <c r="N73" s="234">
        <f t="shared" si="3"/>
        <v>1</v>
      </c>
      <c r="O73" s="234">
        <f t="shared" si="3"/>
        <v>1</v>
      </c>
      <c r="P73" s="234">
        <f t="shared" si="3"/>
        <v>0.99999999999999978</v>
      </c>
      <c r="Q73" s="234">
        <f t="shared" si="3"/>
        <v>0.99999999999999978</v>
      </c>
      <c r="R73" s="234">
        <f t="shared" si="3"/>
        <v>1.0000000000000002</v>
      </c>
      <c r="S73" s="234">
        <f t="shared" si="3"/>
        <v>1.0000000000000002</v>
      </c>
      <c r="T73" s="234">
        <f t="shared" si="3"/>
        <v>1</v>
      </c>
      <c r="U73" s="234">
        <f t="shared" si="3"/>
        <v>1.0000000000000004</v>
      </c>
      <c r="V73" s="234">
        <f t="shared" si="3"/>
        <v>1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1.7431397724965242E-2</v>
      </c>
      <c r="C74" s="301">
        <f t="shared" si="4"/>
        <v>1.7680272914315731E-2</v>
      </c>
      <c r="D74" s="301">
        <f t="shared" si="4"/>
        <v>1.8298591126776991E-2</v>
      </c>
      <c r="E74" s="301">
        <f t="shared" si="4"/>
        <v>1.7711423027250178E-2</v>
      </c>
      <c r="F74" s="301">
        <f t="shared" si="4"/>
        <v>1.7242001426506361E-2</v>
      </c>
      <c r="G74" s="301">
        <f t="shared" si="4"/>
        <v>1.7345348225361122E-2</v>
      </c>
      <c r="H74" s="301">
        <f t="shared" si="4"/>
        <v>1.7765502821726908E-2</v>
      </c>
      <c r="I74" s="301">
        <f t="shared" si="4"/>
        <v>1.8218869315643184E-2</v>
      </c>
      <c r="J74" s="301">
        <f t="shared" si="4"/>
        <v>1.7247868786863244E-2</v>
      </c>
      <c r="K74" s="301">
        <f t="shared" si="4"/>
        <v>1.7728788447207322E-2</v>
      </c>
      <c r="L74" s="301">
        <f t="shared" si="4"/>
        <v>1.9154366612317477E-2</v>
      </c>
      <c r="M74" s="301">
        <f t="shared" si="4"/>
        <v>1.8302644490722515E-2</v>
      </c>
      <c r="N74" s="301">
        <f t="shared" si="4"/>
        <v>1.841532057202162E-2</v>
      </c>
      <c r="O74" s="301">
        <f t="shared" si="4"/>
        <v>1.8925124894530618E-2</v>
      </c>
      <c r="P74" s="301">
        <f t="shared" si="4"/>
        <v>1.8626150004300311E-2</v>
      </c>
      <c r="Q74" s="301">
        <f t="shared" si="4"/>
        <v>1.8733445763307245E-2</v>
      </c>
      <c r="R74" s="301">
        <f t="shared" si="4"/>
        <v>1.8458877751624896E-2</v>
      </c>
      <c r="S74" s="301">
        <f t="shared" si="4"/>
        <v>1.9371219670563409E-2</v>
      </c>
      <c r="T74" s="301">
        <f t="shared" si="4"/>
        <v>1.9543694917439985E-2</v>
      </c>
      <c r="U74" s="301">
        <f t="shared" si="4"/>
        <v>2.0537840814105607E-2</v>
      </c>
      <c r="V74" s="301">
        <f t="shared" si="4"/>
        <v>2.1816982612709906E-2</v>
      </c>
      <c r="W74" s="301">
        <f t="shared" si="4"/>
        <v>2.2463150186626507E-2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2.2304982232243683E-3</v>
      </c>
      <c r="C75" s="235">
        <f t="shared" si="5"/>
        <v>2.3013618819553352E-3</v>
      </c>
      <c r="D75" s="235">
        <f t="shared" si="5"/>
        <v>2.3836418481658979E-3</v>
      </c>
      <c r="E75" s="235">
        <f t="shared" si="5"/>
        <v>2.2927074112090028E-3</v>
      </c>
      <c r="F75" s="235">
        <f t="shared" si="5"/>
        <v>2.2566447620941065E-3</v>
      </c>
      <c r="G75" s="235">
        <f t="shared" si="5"/>
        <v>2.2669159521846614E-3</v>
      </c>
      <c r="H75" s="235">
        <f t="shared" si="5"/>
        <v>2.3020005049059732E-3</v>
      </c>
      <c r="I75" s="235">
        <f t="shared" si="5"/>
        <v>2.3462983469992138E-3</v>
      </c>
      <c r="J75" s="235">
        <f t="shared" si="5"/>
        <v>2.2052804829606146E-3</v>
      </c>
      <c r="K75" s="235">
        <f t="shared" si="5"/>
        <v>2.2639722919274362E-3</v>
      </c>
      <c r="L75" s="235">
        <f t="shared" si="5"/>
        <v>2.3962345455769596E-3</v>
      </c>
      <c r="M75" s="235">
        <f t="shared" si="5"/>
        <v>2.341476455376375E-3</v>
      </c>
      <c r="N75" s="235">
        <f t="shared" si="5"/>
        <v>2.3738729460959199E-3</v>
      </c>
      <c r="O75" s="235">
        <f t="shared" si="5"/>
        <v>2.4219370098580322E-3</v>
      </c>
      <c r="P75" s="235">
        <f t="shared" si="5"/>
        <v>2.4126000154458416E-3</v>
      </c>
      <c r="Q75" s="235">
        <f t="shared" si="5"/>
        <v>2.4188496076052815E-3</v>
      </c>
      <c r="R75" s="235">
        <f t="shared" si="5"/>
        <v>2.3881328953918326E-3</v>
      </c>
      <c r="S75" s="235">
        <f t="shared" si="5"/>
        <v>2.4898851933426122E-3</v>
      </c>
      <c r="T75" s="235">
        <f t="shared" si="5"/>
        <v>2.5184498118603982E-3</v>
      </c>
      <c r="U75" s="235">
        <f t="shared" si="5"/>
        <v>2.6565711588501456E-3</v>
      </c>
      <c r="V75" s="235">
        <f t="shared" si="5"/>
        <v>2.8061055577020782E-3</v>
      </c>
      <c r="W75" s="235">
        <f t="shared" si="5"/>
        <v>2.8678174265841638E-3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2.0708356759860214E-2</v>
      </c>
      <c r="C76" s="235">
        <f t="shared" si="6"/>
        <v>2.1617893472818697E-2</v>
      </c>
      <c r="D76" s="235">
        <f t="shared" si="6"/>
        <v>2.2402179748055473E-2</v>
      </c>
      <c r="E76" s="235">
        <f t="shared" si="6"/>
        <v>2.145602622167956E-2</v>
      </c>
      <c r="F76" s="235">
        <f t="shared" si="6"/>
        <v>2.1276014431623233E-2</v>
      </c>
      <c r="G76" s="235">
        <f t="shared" si="6"/>
        <v>2.1352330712738801E-2</v>
      </c>
      <c r="H76" s="235">
        <f t="shared" si="6"/>
        <v>2.1557609171257253E-2</v>
      </c>
      <c r="I76" s="235">
        <f t="shared" si="6"/>
        <v>2.1880435227327459E-2</v>
      </c>
      <c r="J76" s="235">
        <f t="shared" si="6"/>
        <v>2.0463050519502261E-2</v>
      </c>
      <c r="K76" s="235">
        <f t="shared" si="6"/>
        <v>2.0989602168384094E-2</v>
      </c>
      <c r="L76" s="235">
        <f t="shared" si="6"/>
        <v>2.1894115312766509E-2</v>
      </c>
      <c r="M76" s="235">
        <f t="shared" si="6"/>
        <v>2.1735440251895582E-2</v>
      </c>
      <c r="N76" s="235">
        <f t="shared" si="6"/>
        <v>2.2152158775026118E-2</v>
      </c>
      <c r="O76" s="235">
        <f t="shared" si="6"/>
        <v>2.2487666793750194E-2</v>
      </c>
      <c r="P76" s="235">
        <f t="shared" si="6"/>
        <v>2.2587480970450335E-2</v>
      </c>
      <c r="Q76" s="235">
        <f t="shared" si="6"/>
        <v>2.2597266140392515E-2</v>
      </c>
      <c r="R76" s="235">
        <f t="shared" si="6"/>
        <v>2.2340569311376735E-2</v>
      </c>
      <c r="S76" s="235">
        <f t="shared" si="6"/>
        <v>2.3188587966200134E-2</v>
      </c>
      <c r="T76" s="235">
        <f t="shared" si="6"/>
        <v>2.3495672683972704E-2</v>
      </c>
      <c r="U76" s="235">
        <f t="shared" si="6"/>
        <v>2.4848386446122805E-2</v>
      </c>
      <c r="V76" s="235">
        <f t="shared" si="6"/>
        <v>2.6145484448297434E-2</v>
      </c>
      <c r="W76" s="235">
        <f t="shared" si="6"/>
        <v>2.6583188326012797E-2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6.1725210855156139E-3</v>
      </c>
      <c r="C77" s="235">
        <f t="shared" si="7"/>
        <v>6.2396068307489531E-3</v>
      </c>
      <c r="D77" s="235">
        <f t="shared" si="7"/>
        <v>6.4568509719861644E-3</v>
      </c>
      <c r="E77" s="235">
        <f t="shared" si="7"/>
        <v>6.2574540011152242E-3</v>
      </c>
      <c r="F77" s="235">
        <f t="shared" si="7"/>
        <v>6.0782851150570074E-3</v>
      </c>
      <c r="G77" s="235">
        <f t="shared" si="7"/>
        <v>6.1164730664222166E-3</v>
      </c>
      <c r="H77" s="235">
        <f t="shared" si="7"/>
        <v>6.275324061608461E-3</v>
      </c>
      <c r="I77" s="235">
        <f t="shared" si="7"/>
        <v>6.4432587374334428E-3</v>
      </c>
      <c r="J77" s="235">
        <f t="shared" si="7"/>
        <v>6.1084677446170835E-3</v>
      </c>
      <c r="K77" s="235">
        <f t="shared" si="7"/>
        <v>6.2802979627075393E-3</v>
      </c>
      <c r="L77" s="235">
        <f t="shared" si="7"/>
        <v>6.8121471175212212E-3</v>
      </c>
      <c r="M77" s="235">
        <f t="shared" si="7"/>
        <v>6.4813052411659047E-3</v>
      </c>
      <c r="N77" s="235">
        <f t="shared" si="7"/>
        <v>6.5115086178643413E-3</v>
      </c>
      <c r="O77" s="235">
        <f t="shared" si="7"/>
        <v>6.7012916326431885E-3</v>
      </c>
      <c r="P77" s="235">
        <f t="shared" si="7"/>
        <v>6.5798276665533107E-3</v>
      </c>
      <c r="Q77" s="235">
        <f t="shared" si="7"/>
        <v>6.6218552583830609E-3</v>
      </c>
      <c r="R77" s="235">
        <f t="shared" si="7"/>
        <v>6.5222478931805609E-3</v>
      </c>
      <c r="S77" s="235">
        <f t="shared" si="7"/>
        <v>6.8533952486928909E-3</v>
      </c>
      <c r="T77" s="235">
        <f t="shared" si="7"/>
        <v>6.9109667334583758E-3</v>
      </c>
      <c r="U77" s="235">
        <f t="shared" si="7"/>
        <v>7.2571128185814409E-3</v>
      </c>
      <c r="V77" s="235">
        <f t="shared" si="7"/>
        <v>7.7176886282162302E-3</v>
      </c>
      <c r="W77" s="235">
        <f t="shared" si="7"/>
        <v>7.9578082231122581E-3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2.7350167208216404E-2</v>
      </c>
      <c r="C78" s="302">
        <f t="shared" si="8"/>
        <v>2.8129623883460318E-2</v>
      </c>
      <c r="D78" s="302">
        <f t="shared" si="8"/>
        <v>2.854373459463368E-2</v>
      </c>
      <c r="E78" s="302">
        <f t="shared" si="8"/>
        <v>2.8660796704146459E-2</v>
      </c>
      <c r="F78" s="302">
        <f t="shared" si="8"/>
        <v>2.8408040223600252E-2</v>
      </c>
      <c r="G78" s="302">
        <f t="shared" si="8"/>
        <v>2.8365249803923891E-2</v>
      </c>
      <c r="H78" s="302">
        <f t="shared" si="8"/>
        <v>2.8183096748448811E-2</v>
      </c>
      <c r="I78" s="302">
        <f t="shared" si="8"/>
        <v>2.8409386257372219E-2</v>
      </c>
      <c r="J78" s="302">
        <f t="shared" si="8"/>
        <v>2.6917928721793188E-2</v>
      </c>
      <c r="K78" s="302">
        <f t="shared" si="8"/>
        <v>2.8142066758610394E-2</v>
      </c>
      <c r="L78" s="302">
        <f t="shared" si="8"/>
        <v>2.7831436252324007E-2</v>
      </c>
      <c r="M78" s="302">
        <f t="shared" si="8"/>
        <v>2.8661587522490598E-2</v>
      </c>
      <c r="N78" s="302">
        <f t="shared" si="8"/>
        <v>2.847052971247711E-2</v>
      </c>
      <c r="O78" s="302">
        <f t="shared" si="8"/>
        <v>2.8360329021114808E-2</v>
      </c>
      <c r="P78" s="302">
        <f t="shared" si="8"/>
        <v>2.8317100976249329E-2</v>
      </c>
      <c r="Q78" s="302">
        <f t="shared" si="8"/>
        <v>2.760258626636055E-2</v>
      </c>
      <c r="R78" s="302">
        <f t="shared" si="8"/>
        <v>2.7802462404172317E-2</v>
      </c>
      <c r="S78" s="302">
        <f t="shared" si="8"/>
        <v>2.810521715071701E-2</v>
      </c>
      <c r="T78" s="302">
        <f t="shared" si="8"/>
        <v>2.8261110490671992E-2</v>
      </c>
      <c r="U78" s="302">
        <f t="shared" si="8"/>
        <v>2.8721870402648675E-2</v>
      </c>
      <c r="V78" s="302">
        <f t="shared" si="8"/>
        <v>2.9025281626973796E-2</v>
      </c>
      <c r="W78" s="302">
        <f t="shared" si="8"/>
        <v>2.914012876801406E-2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0.18666076843897472</v>
      </c>
      <c r="C79" s="303">
        <f t="shared" si="9"/>
        <v>0.17976467621387748</v>
      </c>
      <c r="D79" s="303">
        <f t="shared" si="9"/>
        <v>0.16487199355328425</v>
      </c>
      <c r="E79" s="303">
        <f t="shared" si="9"/>
        <v>0.16871353254499172</v>
      </c>
      <c r="F79" s="303">
        <f t="shared" si="9"/>
        <v>0.17395386667312704</v>
      </c>
      <c r="G79" s="303">
        <f t="shared" si="9"/>
        <v>0.17552292326498856</v>
      </c>
      <c r="H79" s="303">
        <f t="shared" si="9"/>
        <v>0.19310203634198719</v>
      </c>
      <c r="I79" s="303">
        <f t="shared" si="9"/>
        <v>0.18089060271497817</v>
      </c>
      <c r="J79" s="303">
        <f t="shared" si="9"/>
        <v>0.23926306991277604</v>
      </c>
      <c r="K79" s="303">
        <f t="shared" si="9"/>
        <v>0.17869446724456517</v>
      </c>
      <c r="L79" s="303">
        <f t="shared" si="9"/>
        <v>0.23324760328026053</v>
      </c>
      <c r="M79" s="303">
        <f t="shared" si="9"/>
        <v>0.18677960814154229</v>
      </c>
      <c r="N79" s="303">
        <f t="shared" si="9"/>
        <v>0.19731661570591505</v>
      </c>
      <c r="O79" s="303">
        <f t="shared" si="9"/>
        <v>0.19389430741901564</v>
      </c>
      <c r="P79" s="303">
        <f t="shared" si="9"/>
        <v>0.1836629397228306</v>
      </c>
      <c r="Q79" s="303">
        <f t="shared" si="9"/>
        <v>0.21612787317894153</v>
      </c>
      <c r="R79" s="303">
        <f t="shared" si="9"/>
        <v>0.21397412161922613</v>
      </c>
      <c r="S79" s="303">
        <f t="shared" si="9"/>
        <v>0.21114730073363044</v>
      </c>
      <c r="T79" s="303">
        <f t="shared" si="9"/>
        <v>0.20450803287382577</v>
      </c>
      <c r="U79" s="303">
        <f t="shared" si="9"/>
        <v>0.19201460568223749</v>
      </c>
      <c r="V79" s="303">
        <f t="shared" si="9"/>
        <v>0.18549906015148343</v>
      </c>
      <c r="W79" s="303">
        <f t="shared" si="9"/>
        <v>0.194415590957602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0.27300626724197513</v>
      </c>
      <c r="C80" s="303">
        <f t="shared" si="10"/>
        <v>0.27528818740622013</v>
      </c>
      <c r="D80" s="303">
        <f t="shared" si="10"/>
        <v>0.27646418144482232</v>
      </c>
      <c r="E80" s="303">
        <f t="shared" si="10"/>
        <v>0.28526903088582067</v>
      </c>
      <c r="F80" s="303">
        <f t="shared" si="10"/>
        <v>0.28087444152876212</v>
      </c>
      <c r="G80" s="303">
        <f t="shared" si="10"/>
        <v>0.28038027773808855</v>
      </c>
      <c r="H80" s="303">
        <f t="shared" si="10"/>
        <v>0.27533957816966836</v>
      </c>
      <c r="I80" s="303">
        <f t="shared" si="10"/>
        <v>0.27891360108365482</v>
      </c>
      <c r="J80" s="303">
        <f t="shared" si="10"/>
        <v>0.26244516088674086</v>
      </c>
      <c r="K80" s="303">
        <f t="shared" si="10"/>
        <v>0.28256422797557812</v>
      </c>
      <c r="L80" s="303">
        <f t="shared" si="10"/>
        <v>0.26239997584330294</v>
      </c>
      <c r="M80" s="303">
        <f t="shared" si="10"/>
        <v>0.2831362889746169</v>
      </c>
      <c r="N80" s="303">
        <f t="shared" si="10"/>
        <v>0.27528245111411526</v>
      </c>
      <c r="O80" s="303">
        <f t="shared" si="10"/>
        <v>0.27328235102086779</v>
      </c>
      <c r="P80" s="303">
        <f t="shared" si="10"/>
        <v>0.26922975576280828</v>
      </c>
      <c r="Q80" s="303">
        <f t="shared" si="10"/>
        <v>0.2523960276067142</v>
      </c>
      <c r="R80" s="303">
        <f t="shared" si="10"/>
        <v>0.25505640968824617</v>
      </c>
      <c r="S80" s="303">
        <f t="shared" si="10"/>
        <v>0.25490536508192646</v>
      </c>
      <c r="T80" s="303">
        <f t="shared" si="10"/>
        <v>0.2562908508878507</v>
      </c>
      <c r="U80" s="303">
        <f t="shared" si="10"/>
        <v>0.25211605929375658</v>
      </c>
      <c r="V80" s="303">
        <f t="shared" si="10"/>
        <v>0.24005654628477432</v>
      </c>
      <c r="W80" s="303">
        <f t="shared" si="10"/>
        <v>0.2387602831294037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0.2658924731982536</v>
      </c>
      <c r="C81" s="304">
        <f t="shared" si="11"/>
        <v>0.26727899846090208</v>
      </c>
      <c r="D81" s="304">
        <f t="shared" si="11"/>
        <v>0.26813834823934518</v>
      </c>
      <c r="E81" s="304">
        <f t="shared" si="11"/>
        <v>0.27750430120653213</v>
      </c>
      <c r="F81" s="304">
        <f t="shared" si="11"/>
        <v>0.272812919043735</v>
      </c>
      <c r="G81" s="304">
        <f t="shared" si="11"/>
        <v>0.27233665714899785</v>
      </c>
      <c r="H81" s="304">
        <f t="shared" si="11"/>
        <v>0.26750449682882677</v>
      </c>
      <c r="I81" s="304">
        <f t="shared" si="11"/>
        <v>0.27117252081925997</v>
      </c>
      <c r="J81" s="304">
        <f t="shared" si="11"/>
        <v>0.25544153639750861</v>
      </c>
      <c r="K81" s="304">
        <f t="shared" si="11"/>
        <v>0.27542224205166993</v>
      </c>
      <c r="L81" s="304">
        <f t="shared" si="11"/>
        <v>0.25569657828527753</v>
      </c>
      <c r="M81" s="304">
        <f t="shared" si="11"/>
        <v>0.27567721820629126</v>
      </c>
      <c r="N81" s="304">
        <f t="shared" si="11"/>
        <v>0.26741161813218051</v>
      </c>
      <c r="O81" s="304">
        <f t="shared" si="11"/>
        <v>0.26555278935921367</v>
      </c>
      <c r="P81" s="304">
        <f t="shared" si="11"/>
        <v>0.26103383419062642</v>
      </c>
      <c r="Q81" s="304">
        <f t="shared" si="11"/>
        <v>0.24430849717147562</v>
      </c>
      <c r="R81" s="304">
        <f t="shared" si="11"/>
        <v>0.24699107354305266</v>
      </c>
      <c r="S81" s="304">
        <f t="shared" si="11"/>
        <v>0.2467726698296398</v>
      </c>
      <c r="T81" s="304">
        <f t="shared" si="11"/>
        <v>0.24795562753663453</v>
      </c>
      <c r="U81" s="304">
        <f t="shared" si="11"/>
        <v>0.24315312020586241</v>
      </c>
      <c r="V81" s="304">
        <f t="shared" si="11"/>
        <v>0.23085932621481992</v>
      </c>
      <c r="W81" s="304">
        <f t="shared" si="11"/>
        <v>0.22972601749402244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7.1137940437214931E-3</v>
      </c>
      <c r="C82" s="304">
        <f t="shared" si="12"/>
        <v>8.0091889453180118E-3</v>
      </c>
      <c r="D82" s="304">
        <f t="shared" si="12"/>
        <v>8.3258332054771227E-3</v>
      </c>
      <c r="E82" s="304">
        <f t="shared" si="12"/>
        <v>7.7647296792884941E-3</v>
      </c>
      <c r="F82" s="304">
        <f t="shared" si="12"/>
        <v>8.0615224850270947E-3</v>
      </c>
      <c r="G82" s="304">
        <f t="shared" si="12"/>
        <v>8.0436205890907185E-3</v>
      </c>
      <c r="H82" s="304">
        <f t="shared" si="12"/>
        <v>7.8350813408416143E-3</v>
      </c>
      <c r="I82" s="304">
        <f t="shared" si="12"/>
        <v>7.7410802643948593E-3</v>
      </c>
      <c r="J82" s="304">
        <f t="shared" si="12"/>
        <v>7.0036244892322788E-3</v>
      </c>
      <c r="K82" s="304">
        <f t="shared" si="12"/>
        <v>7.1419859239082225E-3</v>
      </c>
      <c r="L82" s="304">
        <f t="shared" si="12"/>
        <v>6.7033975580254382E-3</v>
      </c>
      <c r="M82" s="304">
        <f t="shared" si="12"/>
        <v>7.4590707683256522E-3</v>
      </c>
      <c r="N82" s="304">
        <f t="shared" si="12"/>
        <v>7.8708329819347604E-3</v>
      </c>
      <c r="O82" s="304">
        <f t="shared" si="12"/>
        <v>7.7295616616541059E-3</v>
      </c>
      <c r="P82" s="304">
        <f t="shared" si="12"/>
        <v>8.1959215721818367E-3</v>
      </c>
      <c r="Q82" s="304">
        <f t="shared" si="12"/>
        <v>8.0875304352385734E-3</v>
      </c>
      <c r="R82" s="304">
        <f t="shared" si="12"/>
        <v>8.0653361451935371E-3</v>
      </c>
      <c r="S82" s="304">
        <f t="shared" si="12"/>
        <v>8.1326952522866904E-3</v>
      </c>
      <c r="T82" s="304">
        <f t="shared" si="12"/>
        <v>8.3352233512161283E-3</v>
      </c>
      <c r="U82" s="304">
        <f t="shared" si="12"/>
        <v>8.9629390878941517E-3</v>
      </c>
      <c r="V82" s="304">
        <f t="shared" si="12"/>
        <v>9.1972200699544249E-3</v>
      </c>
      <c r="W82" s="304">
        <f t="shared" si="12"/>
        <v>9.0342656353812646E-3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1.1744171244238167E-2</v>
      </c>
      <c r="C83" s="303">
        <f t="shared" si="13"/>
        <v>1.2027432888761964E-2</v>
      </c>
      <c r="D83" s="303">
        <f t="shared" si="13"/>
        <v>1.2659830695293835E-2</v>
      </c>
      <c r="E83" s="303">
        <f t="shared" si="13"/>
        <v>1.2516500111824258E-2</v>
      </c>
      <c r="F83" s="303">
        <f t="shared" si="13"/>
        <v>1.3872090573522145E-2</v>
      </c>
      <c r="G83" s="303">
        <f t="shared" si="13"/>
        <v>1.4143228685229313E-2</v>
      </c>
      <c r="H83" s="303">
        <f t="shared" si="13"/>
        <v>1.6774953065939548E-2</v>
      </c>
      <c r="I83" s="303">
        <f t="shared" si="13"/>
        <v>1.5140822144493232E-2</v>
      </c>
      <c r="J83" s="303">
        <f t="shared" si="13"/>
        <v>1.4973018747608242E-2</v>
      </c>
      <c r="K83" s="303">
        <f t="shared" si="13"/>
        <v>1.4207766097482456E-2</v>
      </c>
      <c r="L83" s="303">
        <f t="shared" si="13"/>
        <v>1.2030388000044289E-2</v>
      </c>
      <c r="M83" s="303">
        <f t="shared" si="13"/>
        <v>1.419079685221122E-2</v>
      </c>
      <c r="N83" s="303">
        <f t="shared" si="13"/>
        <v>1.4447055371255731E-2</v>
      </c>
      <c r="O83" s="303">
        <f t="shared" si="13"/>
        <v>1.4023063255604975E-2</v>
      </c>
      <c r="P83" s="303">
        <f t="shared" si="13"/>
        <v>1.5862431301079505E-2</v>
      </c>
      <c r="Q83" s="303">
        <f t="shared" si="13"/>
        <v>1.5983169976045819E-2</v>
      </c>
      <c r="R83" s="303">
        <f t="shared" si="13"/>
        <v>1.6168254188898556E-2</v>
      </c>
      <c r="S83" s="303">
        <f t="shared" si="13"/>
        <v>1.6041783032822332E-2</v>
      </c>
      <c r="T83" s="303">
        <f t="shared" si="13"/>
        <v>1.5206890197390823E-2</v>
      </c>
      <c r="U83" s="303">
        <f t="shared" si="13"/>
        <v>1.392504306982789E-2</v>
      </c>
      <c r="V83" s="303">
        <f t="shared" si="13"/>
        <v>1.2929957572530446E-2</v>
      </c>
      <c r="W83" s="303">
        <f t="shared" si="13"/>
        <v>1.3946284301039962E-2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5.1126282742137317E-3</v>
      </c>
      <c r="C84" s="304">
        <f t="shared" si="14"/>
        <v>5.1678867926249752E-3</v>
      </c>
      <c r="D84" s="304">
        <f t="shared" si="14"/>
        <v>5.3879532573173922E-3</v>
      </c>
      <c r="E84" s="304">
        <f t="shared" si="14"/>
        <v>5.2990246488519178E-3</v>
      </c>
      <c r="F84" s="304">
        <f t="shared" si="14"/>
        <v>5.9199288099670757E-3</v>
      </c>
      <c r="G84" s="304">
        <f t="shared" si="14"/>
        <v>6.0335485221154521E-3</v>
      </c>
      <c r="H84" s="304">
        <f t="shared" si="14"/>
        <v>6.9100805390169837E-3</v>
      </c>
      <c r="I84" s="304">
        <f t="shared" si="14"/>
        <v>6.5017731729405132E-3</v>
      </c>
      <c r="J84" s="304">
        <f t="shared" si="14"/>
        <v>6.4376262304801334E-3</v>
      </c>
      <c r="K84" s="304">
        <f t="shared" si="14"/>
        <v>6.0510915772933873E-3</v>
      </c>
      <c r="L84" s="304">
        <f t="shared" si="14"/>
        <v>5.1261818105043889E-3</v>
      </c>
      <c r="M84" s="304">
        <f t="shared" si="14"/>
        <v>6.1022849136255245E-3</v>
      </c>
      <c r="N84" s="304">
        <f t="shared" si="14"/>
        <v>6.191847886798686E-3</v>
      </c>
      <c r="O84" s="304">
        <f t="shared" si="14"/>
        <v>6.0950557595517551E-3</v>
      </c>
      <c r="P84" s="304">
        <f t="shared" si="14"/>
        <v>6.6171628184935622E-3</v>
      </c>
      <c r="Q84" s="304">
        <f t="shared" si="14"/>
        <v>6.7015634526286479E-3</v>
      </c>
      <c r="R84" s="304">
        <f t="shared" si="14"/>
        <v>6.8895144282584203E-3</v>
      </c>
      <c r="S84" s="304">
        <f t="shared" si="14"/>
        <v>6.8187249049186218E-3</v>
      </c>
      <c r="T84" s="304">
        <f t="shared" si="14"/>
        <v>6.5248408192074853E-3</v>
      </c>
      <c r="U84" s="304">
        <f t="shared" si="14"/>
        <v>5.9721118698117925E-3</v>
      </c>
      <c r="V84" s="304">
        <f t="shared" si="14"/>
        <v>5.5152473255406518E-3</v>
      </c>
      <c r="W84" s="304">
        <f t="shared" si="14"/>
        <v>5.914398306110292E-3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5.7447058252280527E-3</v>
      </c>
      <c r="C85" s="304">
        <f t="shared" si="15"/>
        <v>5.8610850481018084E-3</v>
      </c>
      <c r="D85" s="304">
        <f t="shared" si="15"/>
        <v>6.2339421108336878E-3</v>
      </c>
      <c r="E85" s="304">
        <f t="shared" si="15"/>
        <v>6.2494897922354348E-3</v>
      </c>
      <c r="F85" s="304">
        <f t="shared" si="15"/>
        <v>6.9471765841425306E-3</v>
      </c>
      <c r="G85" s="304">
        <f t="shared" si="15"/>
        <v>7.1069267135182232E-3</v>
      </c>
      <c r="H85" s="304">
        <f t="shared" si="15"/>
        <v>8.8881165057538101E-3</v>
      </c>
      <c r="I85" s="304">
        <f t="shared" si="15"/>
        <v>7.6740115418601103E-3</v>
      </c>
      <c r="J85" s="304">
        <f t="shared" si="15"/>
        <v>7.6622895980551897E-3</v>
      </c>
      <c r="K85" s="304">
        <f t="shared" si="15"/>
        <v>7.2663228504601966E-3</v>
      </c>
      <c r="L85" s="304">
        <f t="shared" si="15"/>
        <v>6.0685308924681323E-3</v>
      </c>
      <c r="M85" s="304">
        <f t="shared" si="15"/>
        <v>7.1586310645597798E-3</v>
      </c>
      <c r="N85" s="304">
        <f t="shared" si="15"/>
        <v>7.2739945050021796E-3</v>
      </c>
      <c r="O85" s="304">
        <f t="shared" si="15"/>
        <v>6.9644060265112544E-3</v>
      </c>
      <c r="P85" s="304">
        <f t="shared" si="15"/>
        <v>8.2235285163489609E-3</v>
      </c>
      <c r="Q85" s="304">
        <f t="shared" si="15"/>
        <v>8.2733790774776848E-3</v>
      </c>
      <c r="R85" s="304">
        <f t="shared" si="15"/>
        <v>8.2732791534217819E-3</v>
      </c>
      <c r="S85" s="304">
        <f t="shared" si="15"/>
        <v>8.2092002353769296E-3</v>
      </c>
      <c r="T85" s="304">
        <f t="shared" si="15"/>
        <v>7.6429434337883483E-3</v>
      </c>
      <c r="U85" s="304">
        <f t="shared" si="15"/>
        <v>6.8355714253530517E-3</v>
      </c>
      <c r="V85" s="304">
        <f t="shared" si="15"/>
        <v>6.2681439650911618E-3</v>
      </c>
      <c r="W85" s="304">
        <f t="shared" si="15"/>
        <v>6.9056343362265621E-3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8.8683714479638443E-4</v>
      </c>
      <c r="C86" s="304">
        <f t="shared" si="16"/>
        <v>9.9846104803518127E-4</v>
      </c>
      <c r="D86" s="304">
        <f t="shared" si="16"/>
        <v>1.0379353271427565E-3</v>
      </c>
      <c r="E86" s="304">
        <f t="shared" si="16"/>
        <v>9.6798567073690578E-4</v>
      </c>
      <c r="F86" s="304">
        <f t="shared" si="16"/>
        <v>1.004985179412537E-3</v>
      </c>
      <c r="G86" s="304">
        <f t="shared" si="16"/>
        <v>1.0027534495956373E-3</v>
      </c>
      <c r="H86" s="304">
        <f t="shared" si="16"/>
        <v>9.7675602116875583E-4</v>
      </c>
      <c r="I86" s="304">
        <f t="shared" si="16"/>
        <v>9.6503742969260829E-4</v>
      </c>
      <c r="J86" s="304">
        <f t="shared" si="16"/>
        <v>8.7310291907292015E-4</v>
      </c>
      <c r="K86" s="304">
        <f t="shared" si="16"/>
        <v>8.9035166972887159E-4</v>
      </c>
      <c r="L86" s="304">
        <f t="shared" si="16"/>
        <v>8.3567529707176858E-4</v>
      </c>
      <c r="M86" s="304">
        <f t="shared" si="16"/>
        <v>9.2988087402591632E-4</v>
      </c>
      <c r="N86" s="304">
        <f t="shared" si="16"/>
        <v>9.8121297945486441E-4</v>
      </c>
      <c r="O86" s="304">
        <f t="shared" si="16"/>
        <v>9.6360146954196696E-4</v>
      </c>
      <c r="P86" s="304">
        <f t="shared" si="16"/>
        <v>1.0217399662369809E-3</v>
      </c>
      <c r="Q86" s="304">
        <f t="shared" si="16"/>
        <v>1.0082274459394841E-3</v>
      </c>
      <c r="R86" s="304">
        <f t="shared" si="16"/>
        <v>1.0054606072183528E-3</v>
      </c>
      <c r="S86" s="304">
        <f t="shared" si="16"/>
        <v>1.0138578925267807E-3</v>
      </c>
      <c r="T86" s="304">
        <f t="shared" si="16"/>
        <v>1.039105944394988E-3</v>
      </c>
      <c r="U86" s="304">
        <f t="shared" si="16"/>
        <v>1.1173597746630451E-3</v>
      </c>
      <c r="V86" s="304">
        <f t="shared" si="16"/>
        <v>1.1465662818986317E-3</v>
      </c>
      <c r="W86" s="304">
        <f t="shared" si="16"/>
        <v>1.126251658703107E-3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1.5524232229257995E-2</v>
      </c>
      <c r="C87" s="303">
        <f t="shared" si="17"/>
        <v>1.7016474463580743E-2</v>
      </c>
      <c r="D87" s="303">
        <f t="shared" si="17"/>
        <v>1.7721517007129931E-2</v>
      </c>
      <c r="E87" s="303">
        <f t="shared" si="17"/>
        <v>1.6769493827294854E-2</v>
      </c>
      <c r="F87" s="303">
        <f t="shared" si="17"/>
        <v>1.7746022675313746E-2</v>
      </c>
      <c r="G87" s="303">
        <f t="shared" si="17"/>
        <v>1.7823378747015478E-2</v>
      </c>
      <c r="H87" s="303">
        <f t="shared" si="17"/>
        <v>1.8314791902138784E-2</v>
      </c>
      <c r="I87" s="303">
        <f t="shared" si="17"/>
        <v>1.7782475861686155E-2</v>
      </c>
      <c r="J87" s="303">
        <f t="shared" si="17"/>
        <v>1.6559445634824758E-2</v>
      </c>
      <c r="K87" s="303">
        <f t="shared" si="17"/>
        <v>1.6521784468610363E-2</v>
      </c>
      <c r="L87" s="303">
        <f t="shared" si="17"/>
        <v>1.5033609826701377E-2</v>
      </c>
      <c r="M87" s="303">
        <f t="shared" si="17"/>
        <v>1.7009712604550049E-2</v>
      </c>
      <c r="N87" s="303">
        <f t="shared" si="17"/>
        <v>1.7745687752599104E-2</v>
      </c>
      <c r="O87" s="303">
        <f t="shared" si="17"/>
        <v>1.7359208116622078E-2</v>
      </c>
      <c r="P87" s="303">
        <f t="shared" si="17"/>
        <v>1.8599595408271205E-2</v>
      </c>
      <c r="Q87" s="303">
        <f t="shared" si="17"/>
        <v>1.8470486650884875E-2</v>
      </c>
      <c r="R87" s="303">
        <f t="shared" si="17"/>
        <v>1.8587433160162443E-2</v>
      </c>
      <c r="S87" s="303">
        <f t="shared" si="17"/>
        <v>1.8646154129476226E-2</v>
      </c>
      <c r="T87" s="303">
        <f t="shared" si="17"/>
        <v>1.8696247102201715E-2</v>
      </c>
      <c r="U87" s="303">
        <f t="shared" si="17"/>
        <v>1.925746507004529E-2</v>
      </c>
      <c r="V87" s="303">
        <f t="shared" si="17"/>
        <v>1.921256287656194E-2</v>
      </c>
      <c r="W87" s="303">
        <f t="shared" si="17"/>
        <v>1.9293942327337155E-2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3.2102239757126551E-3</v>
      </c>
      <c r="C88" s="304">
        <f t="shared" si="18"/>
        <v>3.241313187474117E-3</v>
      </c>
      <c r="D88" s="304">
        <f t="shared" si="18"/>
        <v>3.3810997722610084E-3</v>
      </c>
      <c r="E88" s="304">
        <f t="shared" si="18"/>
        <v>3.331767971616498E-3</v>
      </c>
      <c r="F88" s="304">
        <f t="shared" si="18"/>
        <v>3.7275244527619255E-3</v>
      </c>
      <c r="G88" s="304">
        <f t="shared" si="18"/>
        <v>3.8103764922526695E-3</v>
      </c>
      <c r="H88" s="304">
        <f t="shared" si="18"/>
        <v>4.3774808383784201E-3</v>
      </c>
      <c r="I88" s="304">
        <f t="shared" si="18"/>
        <v>4.1744372040692099E-3</v>
      </c>
      <c r="J88" s="304">
        <f t="shared" si="18"/>
        <v>4.1425156216527521E-3</v>
      </c>
      <c r="K88" s="304">
        <f t="shared" si="18"/>
        <v>3.9396437397606768E-3</v>
      </c>
      <c r="L88" s="304">
        <f t="shared" si="18"/>
        <v>3.3341162648278491E-3</v>
      </c>
      <c r="M88" s="304">
        <f t="shared" si="18"/>
        <v>3.9319257618298598E-3</v>
      </c>
      <c r="N88" s="304">
        <f t="shared" si="18"/>
        <v>3.9869154994594414E-3</v>
      </c>
      <c r="O88" s="304">
        <f t="shared" si="18"/>
        <v>3.8735861628505833E-3</v>
      </c>
      <c r="P88" s="304">
        <f t="shared" si="18"/>
        <v>4.177560695444847E-3</v>
      </c>
      <c r="Q88" s="304">
        <f t="shared" si="18"/>
        <v>4.2159739765623627E-3</v>
      </c>
      <c r="R88" s="304">
        <f t="shared" si="18"/>
        <v>4.3687308011179709E-3</v>
      </c>
      <c r="S88" s="304">
        <f t="shared" si="18"/>
        <v>4.3281896479642175E-3</v>
      </c>
      <c r="T88" s="304">
        <f t="shared" si="18"/>
        <v>4.1345009169692368E-3</v>
      </c>
      <c r="U88" s="304">
        <f t="shared" si="18"/>
        <v>3.801463594796078E-3</v>
      </c>
      <c r="V88" s="304">
        <f t="shared" si="18"/>
        <v>3.4617388927223234E-3</v>
      </c>
      <c r="W88" s="304">
        <f t="shared" si="18"/>
        <v>3.7126504549037766E-3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8.4064337577586547E-4</v>
      </c>
      <c r="C89" s="304">
        <f t="shared" si="19"/>
        <v>8.5767356422470319E-4</v>
      </c>
      <c r="D89" s="304">
        <f t="shared" si="19"/>
        <v>9.1223507345295949E-4</v>
      </c>
      <c r="E89" s="304">
        <f t="shared" si="19"/>
        <v>9.1451022135029063E-4</v>
      </c>
      <c r="F89" s="304">
        <f t="shared" si="19"/>
        <v>1.016605228096738E-3</v>
      </c>
      <c r="G89" s="304">
        <f t="shared" si="19"/>
        <v>1.0399820366095891E-3</v>
      </c>
      <c r="H89" s="304">
        <f t="shared" si="19"/>
        <v>1.3006299175274934E-3</v>
      </c>
      <c r="I89" s="304">
        <f t="shared" si="19"/>
        <v>1.1229655903287521E-3</v>
      </c>
      <c r="J89" s="304">
        <f t="shared" si="19"/>
        <v>1.1212502763143161E-3</v>
      </c>
      <c r="K89" s="304">
        <f t="shared" si="19"/>
        <v>1.0633070441419309E-3</v>
      </c>
      <c r="L89" s="304">
        <f t="shared" si="19"/>
        <v>8.8802985751529264E-4</v>
      </c>
      <c r="M89" s="304">
        <f t="shared" si="19"/>
        <v>1.0475481194559889E-3</v>
      </c>
      <c r="N89" s="304">
        <f t="shared" si="19"/>
        <v>1.0644296648240265E-3</v>
      </c>
      <c r="O89" s="304">
        <f t="shared" si="19"/>
        <v>1.0191264740989213E-3</v>
      </c>
      <c r="P89" s="304">
        <f t="shared" si="19"/>
        <v>1.2033783770813448E-3</v>
      </c>
      <c r="Q89" s="304">
        <f t="shared" si="19"/>
        <v>1.2106731882111929E-3</v>
      </c>
      <c r="R89" s="304">
        <f t="shared" si="19"/>
        <v>1.2106585659662544E-3</v>
      </c>
      <c r="S89" s="304">
        <f t="shared" si="19"/>
        <v>1.2012816684156909E-3</v>
      </c>
      <c r="T89" s="304">
        <f t="shared" si="19"/>
        <v>1.1184192828165866E-3</v>
      </c>
      <c r="U89" s="304">
        <f t="shared" si="19"/>
        <v>1.0002736455417577E-3</v>
      </c>
      <c r="V89" s="304">
        <f t="shared" si="19"/>
        <v>9.1723995326674151E-4</v>
      </c>
      <c r="W89" s="304">
        <f t="shared" si="19"/>
        <v>1.0105262021922203E-3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1.1473364877769473E-2</v>
      </c>
      <c r="C90" s="304">
        <f t="shared" si="20"/>
        <v>1.2917487711881925E-2</v>
      </c>
      <c r="D90" s="304">
        <f t="shared" si="20"/>
        <v>1.3428182161415961E-2</v>
      </c>
      <c r="E90" s="304">
        <f t="shared" si="20"/>
        <v>1.2523215634328063E-2</v>
      </c>
      <c r="F90" s="304">
        <f t="shared" si="20"/>
        <v>1.3001892994455082E-2</v>
      </c>
      <c r="G90" s="304">
        <f t="shared" si="20"/>
        <v>1.2973020218153221E-2</v>
      </c>
      <c r="H90" s="304">
        <f t="shared" si="20"/>
        <v>1.2636681146232872E-2</v>
      </c>
      <c r="I90" s="304">
        <f t="shared" si="20"/>
        <v>1.2485073067288195E-2</v>
      </c>
      <c r="J90" s="304">
        <f t="shared" si="20"/>
        <v>1.1295679736857689E-2</v>
      </c>
      <c r="K90" s="304">
        <f t="shared" si="20"/>
        <v>1.1518833684707757E-2</v>
      </c>
      <c r="L90" s="304">
        <f t="shared" si="20"/>
        <v>1.0811463704358237E-2</v>
      </c>
      <c r="M90" s="304">
        <f t="shared" si="20"/>
        <v>1.2030238723264201E-2</v>
      </c>
      <c r="N90" s="304">
        <f t="shared" si="20"/>
        <v>1.2694342588315638E-2</v>
      </c>
      <c r="O90" s="304">
        <f t="shared" si="20"/>
        <v>1.2466495479672572E-2</v>
      </c>
      <c r="P90" s="304">
        <f t="shared" si="20"/>
        <v>1.3218656335745014E-2</v>
      </c>
      <c r="Q90" s="304">
        <f t="shared" si="20"/>
        <v>1.3043839486111319E-2</v>
      </c>
      <c r="R90" s="304">
        <f t="shared" si="20"/>
        <v>1.3008043793078216E-2</v>
      </c>
      <c r="S90" s="304">
        <f t="shared" si="20"/>
        <v>1.3116682813096319E-2</v>
      </c>
      <c r="T90" s="304">
        <f t="shared" si="20"/>
        <v>1.3443326902415891E-2</v>
      </c>
      <c r="U90" s="304">
        <f t="shared" si="20"/>
        <v>1.4455727829707454E-2</v>
      </c>
      <c r="V90" s="304">
        <f t="shared" si="20"/>
        <v>1.4833584030572876E-2</v>
      </c>
      <c r="W90" s="304">
        <f t="shared" si="20"/>
        <v>1.4570765670241155E-2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0.23555954737084248</v>
      </c>
      <c r="C91" s="303">
        <f t="shared" si="21"/>
        <v>0.22346173139370182</v>
      </c>
      <c r="D91" s="303">
        <f t="shared" si="21"/>
        <v>0.22569597899495028</v>
      </c>
      <c r="E91" s="303">
        <f t="shared" si="21"/>
        <v>0.2267410504772413</v>
      </c>
      <c r="F91" s="303">
        <f t="shared" si="21"/>
        <v>0.22404032787333991</v>
      </c>
      <c r="G91" s="303">
        <f t="shared" si="21"/>
        <v>0.22197774179002275</v>
      </c>
      <c r="H91" s="303">
        <f t="shared" si="21"/>
        <v>0.2055360385797837</v>
      </c>
      <c r="I91" s="303">
        <f t="shared" si="21"/>
        <v>0.21332808777820958</v>
      </c>
      <c r="J91" s="303">
        <f t="shared" si="21"/>
        <v>0.19279064836620446</v>
      </c>
      <c r="K91" s="303">
        <f t="shared" si="21"/>
        <v>0.2266894876196463</v>
      </c>
      <c r="L91" s="303">
        <f t="shared" si="21"/>
        <v>0.18942490334730419</v>
      </c>
      <c r="M91" s="303">
        <f t="shared" si="21"/>
        <v>0.20770114992397276</v>
      </c>
      <c r="N91" s="303">
        <f t="shared" si="21"/>
        <v>0.19772225840596769</v>
      </c>
      <c r="O91" s="303">
        <f t="shared" si="21"/>
        <v>0.20140735608259588</v>
      </c>
      <c r="P91" s="303">
        <f t="shared" si="21"/>
        <v>0.2090995577921192</v>
      </c>
      <c r="Q91" s="303">
        <f t="shared" si="21"/>
        <v>0.19468071394291511</v>
      </c>
      <c r="R91" s="303">
        <f t="shared" si="21"/>
        <v>0.19641422888061225</v>
      </c>
      <c r="S91" s="303">
        <f t="shared" si="21"/>
        <v>0.19013091620678998</v>
      </c>
      <c r="T91" s="303">
        <f t="shared" si="21"/>
        <v>0.19177638878184791</v>
      </c>
      <c r="U91" s="303">
        <f t="shared" si="21"/>
        <v>0.19147733139339812</v>
      </c>
      <c r="V91" s="303">
        <f t="shared" si="21"/>
        <v>0.19626915707793011</v>
      </c>
      <c r="W91" s="303">
        <f t="shared" si="21"/>
        <v>0.1838526446934905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0.20361207247292987</v>
      </c>
      <c r="C92" s="237">
        <f t="shared" si="22"/>
        <v>0.21647273865055902</v>
      </c>
      <c r="D92" s="237">
        <f t="shared" si="22"/>
        <v>0.22450150001490118</v>
      </c>
      <c r="E92" s="237">
        <f t="shared" si="22"/>
        <v>0.21361198478742677</v>
      </c>
      <c r="F92" s="237">
        <f t="shared" si="22"/>
        <v>0.2142522647170543</v>
      </c>
      <c r="G92" s="237">
        <f t="shared" si="22"/>
        <v>0.21470613201402461</v>
      </c>
      <c r="H92" s="237">
        <f t="shared" si="22"/>
        <v>0.21484906863253495</v>
      </c>
      <c r="I92" s="237">
        <f t="shared" si="22"/>
        <v>0.21664616253220245</v>
      </c>
      <c r="J92" s="237">
        <f t="shared" si="22"/>
        <v>0.20102606019610908</v>
      </c>
      <c r="K92" s="237">
        <f t="shared" si="22"/>
        <v>0.20591753896528062</v>
      </c>
      <c r="L92" s="237">
        <f t="shared" si="22"/>
        <v>0.20977521986188044</v>
      </c>
      <c r="M92" s="237">
        <f t="shared" si="22"/>
        <v>0.21365998954145543</v>
      </c>
      <c r="N92" s="237">
        <f t="shared" si="22"/>
        <v>0.21956254102666201</v>
      </c>
      <c r="O92" s="237">
        <f t="shared" si="22"/>
        <v>0.22113736475339668</v>
      </c>
      <c r="P92" s="237">
        <f t="shared" si="22"/>
        <v>0.22502256037989174</v>
      </c>
      <c r="Q92" s="237">
        <f t="shared" si="22"/>
        <v>0.22436772560844959</v>
      </c>
      <c r="R92" s="237">
        <f t="shared" si="22"/>
        <v>0.22228726220710807</v>
      </c>
      <c r="S92" s="237">
        <f t="shared" si="22"/>
        <v>0.22912017558583855</v>
      </c>
      <c r="T92" s="237">
        <f t="shared" si="22"/>
        <v>0.23279169551947973</v>
      </c>
      <c r="U92" s="237">
        <f t="shared" si="22"/>
        <v>0.24718771385042612</v>
      </c>
      <c r="V92" s="237">
        <f t="shared" si="22"/>
        <v>0.25852117316282036</v>
      </c>
      <c r="W92" s="237">
        <f t="shared" si="22"/>
        <v>0.2607191616607768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0.37222035886174476</v>
      </c>
      <c r="C96" s="322">
        <f>IF(C$5=0,0,C$5/OIS_fec!C$5)</f>
        <v>0.37340534589405738</v>
      </c>
      <c r="D96" s="322">
        <f>IF(D$5=0,0,D$5/OIS_fec!D$5)</f>
        <v>0.37274785490099083</v>
      </c>
      <c r="E96" s="322">
        <f>IF(E$5=0,0,E$5/OIS_fec!E$5)</f>
        <v>0.37024432159947124</v>
      </c>
      <c r="F96" s="322">
        <f>IF(F$5=0,0,F$5/OIS_fec!F$5)</f>
        <v>0.37032094544786404</v>
      </c>
      <c r="G96" s="322">
        <f>IF(G$5=0,0,G$5/OIS_fec!G$5)</f>
        <v>0.36979430313707778</v>
      </c>
      <c r="H96" s="322">
        <f>IF(H$5=0,0,H$5/OIS_fec!H$5)</f>
        <v>0.369384959994983</v>
      </c>
      <c r="I96" s="322">
        <f>IF(I$5=0,0,I$5/OIS_fec!I$5)</f>
        <v>0.36944413929781117</v>
      </c>
      <c r="J96" s="322">
        <f>IF(J$5=0,0,J$5/OIS_fec!J$5)</f>
        <v>0.37505014046522284</v>
      </c>
      <c r="K96" s="322">
        <f>IF(K$5=0,0,K$5/OIS_fec!K$5)</f>
        <v>0.36625509664704886</v>
      </c>
      <c r="L96" s="322">
        <f>IF(L$5=0,0,L$5/OIS_fec!L$5)</f>
        <v>0.37832378274879808</v>
      </c>
      <c r="M96" s="322">
        <f>IF(M$5=0,0,M$5/OIS_fec!M$5)</f>
        <v>0.36961118222990408</v>
      </c>
      <c r="N96" s="322">
        <f>IF(N$5=0,0,N$5/OIS_fec!N$5)</f>
        <v>0.37302179417173509</v>
      </c>
      <c r="O96" s="322">
        <f>IF(O$5=0,0,O$5/OIS_fec!O$5)</f>
        <v>0.3739514573555594</v>
      </c>
      <c r="P96" s="322">
        <f>IF(P$5=0,0,P$5/OIS_fec!P$5)</f>
        <v>0.3707427422468994</v>
      </c>
      <c r="Q96" s="322">
        <f>IF(Q$5=0,0,Q$5/OIS_fec!Q$5)</f>
        <v>0.37661495364914527</v>
      </c>
      <c r="R96" s="322">
        <f>IF(R$5=0,0,R$5/OIS_fec!R$5)</f>
        <v>0.37544435919049329</v>
      </c>
      <c r="S96" s="322">
        <f>IF(S$5=0,0,S$5/OIS_fec!S$5)</f>
        <v>0.37687895999577242</v>
      </c>
      <c r="T96" s="322">
        <f>IF(T$5=0,0,T$5/OIS_fec!T$5)</f>
        <v>0.37828567923890172</v>
      </c>
      <c r="U96" s="322">
        <f>IF(U$5=0,0,U$5/OIS_fec!U$5)</f>
        <v>0.38064823414944687</v>
      </c>
      <c r="V96" s="322">
        <f>IF(V$5=0,0,V$5/OIS_fec!V$5)</f>
        <v>0.38439049184459545</v>
      </c>
      <c r="W96" s="322">
        <f>IF(W$5=0,0,W$5/OIS_fec!W$5)</f>
        <v>0.38610856406710575</v>
      </c>
      <c r="DA96" s="95"/>
    </row>
    <row r="97" spans="1:105" ht="12" customHeight="1" x14ac:dyDescent="0.25">
      <c r="A97" s="55" t="s">
        <v>92</v>
      </c>
      <c r="B97" s="332">
        <f>IF(B$6=0,0,B$6/OIS_fec!B$6)</f>
        <v>0.50409299785451578</v>
      </c>
      <c r="C97" s="332">
        <f>IF(C$6=0,0,C$6/OIS_fec!C$6)</f>
        <v>0.50301120035087898</v>
      </c>
      <c r="D97" s="332">
        <f>IF(D$6=0,0,D$6/OIS_fec!D$6)</f>
        <v>0.50296658038051734</v>
      </c>
      <c r="E97" s="332">
        <f>IF(E$6=0,0,E$6/OIS_fec!E$6)</f>
        <v>0.50336713304571523</v>
      </c>
      <c r="F97" s="332">
        <f>IF(F$6=0,0,F$6/OIS_fec!F$6)</f>
        <v>0.50266836433957052</v>
      </c>
      <c r="G97" s="332">
        <f>IF(G$6=0,0,G$6/OIS_fec!G$6)</f>
        <v>0.50275845811923181</v>
      </c>
      <c r="H97" s="332">
        <f>IF(H$6=0,0,H$6/OIS_fec!H$6)</f>
        <v>0.50332262060497146</v>
      </c>
      <c r="I97" s="332">
        <f>IF(I$6=0,0,I$6/OIS_fec!I$6)</f>
        <v>0.50369819875212007</v>
      </c>
      <c r="J97" s="332">
        <f>IF(J$6=0,0,J$6/OIS_fec!J$6)</f>
        <v>0.50416413613895583</v>
      </c>
      <c r="K97" s="332">
        <f>IF(K$6=0,0,K$6/OIS_fec!K$6)</f>
        <v>0.5041910332812175</v>
      </c>
      <c r="L97" s="332">
        <f>IF(L$6=0,0,L$6/OIS_fec!L$6)</f>
        <v>0.5055350893496442</v>
      </c>
      <c r="M97" s="332">
        <f>IF(M$6=0,0,M$6/OIS_fec!M$6)</f>
        <v>0.50411638995269281</v>
      </c>
      <c r="N97" s="332">
        <f>IF(N$6=0,0,N$6/OIS_fec!N$6)</f>
        <v>0.50364300902269898</v>
      </c>
      <c r="O97" s="332">
        <f>IF(O$6=0,0,O$6/OIS_fec!O$6)</f>
        <v>0.50409478957959675</v>
      </c>
      <c r="P97" s="332">
        <f>IF(P$6=0,0,P$6/OIS_fec!P$6)</f>
        <v>0.50333153830119548</v>
      </c>
      <c r="Q97" s="332">
        <f>IF(Q$6=0,0,Q$6/OIS_fec!Q$6)</f>
        <v>0.50353432208249604</v>
      </c>
      <c r="R97" s="332">
        <f>IF(R$6=0,0,R$6/OIS_fec!R$6)</f>
        <v>0.50341432020855925</v>
      </c>
      <c r="S97" s="332">
        <f>IF(S$6=0,0,S$6/OIS_fec!S$6)</f>
        <v>0.50381831101396057</v>
      </c>
      <c r="T97" s="332">
        <f>IF(T$6=0,0,T$6/OIS_fec!T$6)</f>
        <v>0.50366192192039627</v>
      </c>
      <c r="U97" s="332">
        <f>IF(U$6=0,0,U$6/OIS_fec!U$6)</f>
        <v>0.50342154727088895</v>
      </c>
      <c r="V97" s="332">
        <f>IF(V$6=0,0,V$6/OIS_fec!V$6)</f>
        <v>0.50376855409298538</v>
      </c>
      <c r="W97" s="332">
        <f>IF(W$6=0,0,W$6/OIS_fec!W$6)</f>
        <v>0.50423819684651561</v>
      </c>
      <c r="DA97" s="67"/>
    </row>
    <row r="98" spans="1:105" ht="12" customHeight="1" x14ac:dyDescent="0.25">
      <c r="A98" s="202" t="s">
        <v>93</v>
      </c>
      <c r="B98" s="333">
        <f>IF(B$7=0,0,B$7/OIS_fec!B$7)</f>
        <v>0.12899355658464401</v>
      </c>
      <c r="C98" s="333">
        <f>IF(C$7=0,0,C$7/OIS_fec!C$7)</f>
        <v>0.12868845950026078</v>
      </c>
      <c r="D98" s="333">
        <f>IF(D$7=0,0,D$7/OIS_fec!D$7)</f>
        <v>0.12867587535020863</v>
      </c>
      <c r="E98" s="333">
        <f>IF(E$7=0,0,E$7/OIS_fec!E$7)</f>
        <v>0.12878735793279994</v>
      </c>
      <c r="F98" s="333">
        <f>IF(F$7=0,0,F$7/OIS_fec!F$7)</f>
        <v>0.12859350880714837</v>
      </c>
      <c r="G98" s="333">
        <f>IF(G$7=0,0,G$7/OIS_fec!G$7)</f>
        <v>0.12861834717687953</v>
      </c>
      <c r="H98" s="333">
        <f>IF(H$7=0,0,H$7/OIS_fec!H$7)</f>
        <v>0.12877361394917944</v>
      </c>
      <c r="I98" s="333">
        <f>IF(I$7=0,0,I$7/OIS_fec!I$7)</f>
        <v>0.12888025937879241</v>
      </c>
      <c r="J98" s="333">
        <f>IF(J$7=0,0,J$7/OIS_fec!J$7)</f>
        <v>0.12901240569197547</v>
      </c>
      <c r="K98" s="333">
        <f>IF(K$7=0,0,K$7/OIS_fec!K$7)</f>
        <v>0.12902384783882551</v>
      </c>
      <c r="L98" s="333">
        <f>IF(L$7=0,0,L$7/OIS_fec!L$7)</f>
        <v>0.12941444163980664</v>
      </c>
      <c r="M98" s="333">
        <f>IF(M$7=0,0,M$7/OIS_fec!M$7)</f>
        <v>0.12899955688288844</v>
      </c>
      <c r="N98" s="333">
        <f>IF(N$7=0,0,N$7/OIS_fec!N$7)</f>
        <v>0.12886426216108088</v>
      </c>
      <c r="O98" s="333">
        <f>IF(O$7=0,0,O$7/OIS_fec!O$7)</f>
        <v>0.12899336882695661</v>
      </c>
      <c r="P98" s="333">
        <f>IF(P$7=0,0,P$7/OIS_fec!P$7)</f>
        <v>0.1287771532888228</v>
      </c>
      <c r="Q98" s="333">
        <f>IF(Q$7=0,0,Q$7/OIS_fec!Q$7)</f>
        <v>0.12883392180966755</v>
      </c>
      <c r="R98" s="333">
        <f>IF(R$7=0,0,R$7/OIS_fec!R$7)</f>
        <v>0.12879977969405929</v>
      </c>
      <c r="S98" s="333">
        <f>IF(S$7=0,0,S$7/OIS_fec!S$7)</f>
        <v>0.12891448377381137</v>
      </c>
      <c r="T98" s="333">
        <f>IF(T$7=0,0,T$7/OIS_fec!T$7)</f>
        <v>0.12886983162309829</v>
      </c>
      <c r="U98" s="333">
        <f>IF(U$7=0,0,U$7/OIS_fec!U$7)</f>
        <v>0.12880217975461916</v>
      </c>
      <c r="V98" s="333">
        <f>IF(V$7=0,0,V$7/OIS_fec!V$7)</f>
        <v>0.12890091623455163</v>
      </c>
      <c r="W98" s="333">
        <f>IF(W$7=0,0,W$7/OIS_fec!W$7)</f>
        <v>0.12903515870714194</v>
      </c>
      <c r="DA98" s="174"/>
    </row>
    <row r="99" spans="1:105" ht="12" customHeight="1" x14ac:dyDescent="0.25">
      <c r="A99" s="202" t="s">
        <v>94</v>
      </c>
      <c r="B99" s="333">
        <f>IF(B$8=0,0,B$8/OIS_fec!B$8)</f>
        <v>0.70160075925479826</v>
      </c>
      <c r="C99" s="333">
        <f>IF(C$8=0,0,C$8/OIS_fec!C$8)</f>
        <v>0.69992909904333533</v>
      </c>
      <c r="D99" s="333">
        <f>IF(D$8=0,0,D$8/OIS_fec!D$8)</f>
        <v>0.69986044867851682</v>
      </c>
      <c r="E99" s="333">
        <f>IF(E$8=0,0,E$8/OIS_fec!E$8)</f>
        <v>0.70046591510092604</v>
      </c>
      <c r="F99" s="333">
        <f>IF(F$8=0,0,F$8/OIS_fec!F$8)</f>
        <v>0.69941574295966946</v>
      </c>
      <c r="G99" s="333">
        <f>IF(G$8=0,0,G$8/OIS_fec!G$8)</f>
        <v>0.69954964030154698</v>
      </c>
      <c r="H99" s="333">
        <f>IF(H$8=0,0,H$8/OIS_fec!H$8)</f>
        <v>0.7003879001112846</v>
      </c>
      <c r="I99" s="333">
        <f>IF(I$8=0,0,I$8/OIS_fec!I$8)</f>
        <v>0.70097365003092238</v>
      </c>
      <c r="J99" s="333">
        <f>IF(J$8=0,0,J$8/OIS_fec!J$8)</f>
        <v>0.70170144138400337</v>
      </c>
      <c r="K99" s="333">
        <f>IF(K$8=0,0,K$8/OIS_fec!K$8)</f>
        <v>0.70177407300139649</v>
      </c>
      <c r="L99" s="333">
        <f>IF(L$8=0,0,L$8/OIS_fec!L$8)</f>
        <v>0.70396555889181001</v>
      </c>
      <c r="M99" s="333">
        <f>IF(M$8=0,0,M$8/OIS_fec!M$8)</f>
        <v>0.70163228197786087</v>
      </c>
      <c r="N99" s="333">
        <f>IF(N$8=0,0,N$8/OIS_fec!N$8)</f>
        <v>0.70088488811819638</v>
      </c>
      <c r="O99" s="333">
        <f>IF(O$8=0,0,O$8/OIS_fec!O$8)</f>
        <v>0.70159800148340901</v>
      </c>
      <c r="P99" s="333">
        <f>IF(P$8=0,0,P$8/OIS_fec!P$8)</f>
        <v>0.7004096999470063</v>
      </c>
      <c r="Q99" s="333">
        <f>IF(Q$8=0,0,Q$8/OIS_fec!Q$8)</f>
        <v>0.70071939428593499</v>
      </c>
      <c r="R99" s="333">
        <f>IF(R$8=0,0,R$8/OIS_fec!R$8)</f>
        <v>0.70053175683490532</v>
      </c>
      <c r="S99" s="333">
        <f>IF(S$8=0,0,S$8/OIS_fec!S$8)</f>
        <v>0.70116228237878919</v>
      </c>
      <c r="T99" s="333">
        <f>IF(T$8=0,0,T$8/OIS_fec!T$8)</f>
        <v>0.70091599244736436</v>
      </c>
      <c r="U99" s="333">
        <f>IF(U$8=0,0,U$8/OIS_fec!U$8)</f>
        <v>0.70054575881091008</v>
      </c>
      <c r="V99" s="333">
        <f>IF(V$8=0,0,V$8/OIS_fec!V$8)</f>
        <v>0.7010889582832357</v>
      </c>
      <c r="W99" s="333">
        <f>IF(W$8=0,0,W$8/OIS_fec!W$8)</f>
        <v>0.70183136569465154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0.50045594897598844</v>
      </c>
      <c r="C100" s="333">
        <f>IF(C$9=0,0,C$9/OIS_fec!C$9)</f>
        <v>0.49941729382247352</v>
      </c>
      <c r="D100" s="333">
        <f>IF(D$9=0,0,D$9/OIS_fec!D$9)</f>
        <v>0.49937451840479263</v>
      </c>
      <c r="E100" s="333">
        <f>IF(E$9=0,0,E$9/OIS_fec!E$9)</f>
        <v>0.49976012836747497</v>
      </c>
      <c r="F100" s="333">
        <f>IF(F$9=0,0,F$9/OIS_fec!F$9)</f>
        <v>0.49908706468886976</v>
      </c>
      <c r="G100" s="333">
        <f>IF(G$9=0,0,G$9/OIS_fec!G$9)</f>
        <v>0.49917392855431408</v>
      </c>
      <c r="H100" s="333">
        <f>IF(H$9=0,0,H$9/OIS_fec!H$9)</f>
        <v>0.49971855830632256</v>
      </c>
      <c r="I100" s="333">
        <f>IF(I$9=0,0,I$9/OIS_fec!I$9)</f>
        <v>0.50007840766413636</v>
      </c>
      <c r="J100" s="333">
        <f>IF(J$9=0,0,J$9/OIS_fec!J$9)</f>
        <v>0.5005254758982729</v>
      </c>
      <c r="K100" s="333">
        <f>IF(K$9=0,0,K$9/OIS_fec!K$9)</f>
        <v>0.50054776149336777</v>
      </c>
      <c r="L100" s="333">
        <f>IF(L$9=0,0,L$9/OIS_fec!L$9)</f>
        <v>0.50183195960279903</v>
      </c>
      <c r="M100" s="333">
        <f>IF(M$9=0,0,M$9/OIS_fec!M$9)</f>
        <v>0.50047899462379852</v>
      </c>
      <c r="N100" s="333">
        <f>IF(N$9=0,0,N$9/OIS_fec!N$9)</f>
        <v>0.50002581510764177</v>
      </c>
      <c r="O100" s="333">
        <f>IF(O$9=0,0,O$9/OIS_fec!O$9)</f>
        <v>0.50045831712575173</v>
      </c>
      <c r="P100" s="333">
        <f>IF(P$9=0,0,P$9/OIS_fec!P$9)</f>
        <v>0.49972613169112579</v>
      </c>
      <c r="Q100" s="333">
        <f>IF(Q$9=0,0,Q$9/OIS_fec!Q$9)</f>
        <v>0.49992116208351967</v>
      </c>
      <c r="R100" s="333">
        <f>IF(R$9=0,0,R$9/OIS_fec!R$9)</f>
        <v>0.49980626070284739</v>
      </c>
      <c r="S100" s="333">
        <f>IF(S$9=0,0,S$9/OIS_fec!S$9)</f>
        <v>0.50019345561711304</v>
      </c>
      <c r="T100" s="333">
        <f>IF(T$9=0,0,T$9/OIS_fec!T$9)</f>
        <v>0.50004375414487834</v>
      </c>
      <c r="U100" s="333">
        <f>IF(U$9=0,0,U$9/OIS_fec!U$9)</f>
        <v>0.49981285066976694</v>
      </c>
      <c r="V100" s="333">
        <f>IF(V$9=0,0,V$9/OIS_fec!V$9)</f>
        <v>0.50014521666546341</v>
      </c>
      <c r="W100" s="333">
        <f>IF(W$9=0,0,W$9/OIS_fec!W$9)</f>
        <v>0.50059496452229479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0.71703883441990557</v>
      </c>
      <c r="C101" s="334">
        <f>IF(C$10=0,0,C$10/OIS_fec!C$10)</f>
        <v>0.72196400309654507</v>
      </c>
      <c r="D101" s="334">
        <f>IF(D$10=0,0,D$10/OIS_fec!D$10)</f>
        <v>0.72486372650654474</v>
      </c>
      <c r="E101" s="334">
        <f>IF(E$10=0,0,E$10/OIS_fec!E$10)</f>
        <v>0.7222619348698992</v>
      </c>
      <c r="F101" s="334">
        <f>IF(F$10=0,0,F$10/OIS_fec!F$10)</f>
        <v>0.71929090268694185</v>
      </c>
      <c r="G101" s="334">
        <f>IF(G$10=0,0,G$10/OIS_fec!G$10)</f>
        <v>0.7176407189706322</v>
      </c>
      <c r="H101" s="334">
        <f>IF(H$10=0,0,H$10/OIS_fec!H$10)</f>
        <v>0.71701579858127729</v>
      </c>
      <c r="I101" s="334">
        <f>IF(I$10=0,0,I$10/OIS_fec!I$10)</f>
        <v>0.71657707349821387</v>
      </c>
      <c r="J101" s="334">
        <f>IF(J$10=0,0,J$10/OIS_fec!J$10)</f>
        <v>0.71785310811573588</v>
      </c>
      <c r="K101" s="334">
        <f>IF(K$10=0,0,K$10/OIS_fec!K$10)</f>
        <v>0.71267113382856451</v>
      </c>
      <c r="L101" s="334">
        <f>IF(L$10=0,0,L$10/OIS_fec!L$10)</f>
        <v>0.73794462777013148</v>
      </c>
      <c r="M101" s="334">
        <f>IF(M$10=0,0,M$10/OIS_fec!M$10)</f>
        <v>0.72162386431281345</v>
      </c>
      <c r="N101" s="334">
        <f>IF(N$10=0,0,N$10/OIS_fec!N$10)</f>
        <v>0.72758248956907146</v>
      </c>
      <c r="O101" s="334">
        <f>IF(O$10=0,0,O$10/OIS_fec!O$10)</f>
        <v>0.72812313300927112</v>
      </c>
      <c r="P101" s="334">
        <f>IF(P$10=0,0,P$10/OIS_fec!P$10)</f>
        <v>0.72537947680514347</v>
      </c>
      <c r="Q101" s="334">
        <f>IF(Q$10=0,0,Q$10/OIS_fec!Q$10)</f>
        <v>0.73245796412308828</v>
      </c>
      <c r="R101" s="334">
        <f>IF(R$10=0,0,R$10/OIS_fec!R$10)</f>
        <v>0.72923632172109232</v>
      </c>
      <c r="S101" s="334">
        <f>IF(S$10=0,0,S$10/OIS_fec!S$10)</f>
        <v>0.73548717474751024</v>
      </c>
      <c r="T101" s="334">
        <f>IF(T$10=0,0,T$10/OIS_fec!T$10)</f>
        <v>0.73681025344162898</v>
      </c>
      <c r="U101" s="334">
        <f>IF(U$10=0,0,U$10/OIS_fec!U$10)</f>
        <v>0.7443134896779714</v>
      </c>
      <c r="V101" s="334">
        <f>IF(V$10=0,0,V$10/OIS_fec!V$10)</f>
        <v>0.7531391256021448</v>
      </c>
      <c r="W101" s="334">
        <f>IF(W$10=0,0,W$10/OIS_fec!W$10)</f>
        <v>0.75799718547442319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0.43587953784027011</v>
      </c>
      <c r="C102" s="350">
        <f>IF(C$16=0,0,C$16/OIS_fec!C$16)</f>
        <v>0.4338690625253529</v>
      </c>
      <c r="D102" s="350">
        <f>IF(D$16=0,0,D$16/OIS_fec!D$16)</f>
        <v>0.42555675046539942</v>
      </c>
      <c r="E102" s="350">
        <f>IF(E$16=0,0,E$16/OIS_fec!E$16)</f>
        <v>0.4240246308524942</v>
      </c>
      <c r="F102" s="350">
        <f>IF(F$16=0,0,F$16/OIS_fec!F$16)</f>
        <v>0.42078639192303147</v>
      </c>
      <c r="G102" s="350">
        <f>IF(G$16=0,0,G$16/OIS_fec!G$16)</f>
        <v>0.41868360773150831</v>
      </c>
      <c r="H102" s="350">
        <f>IF(H$16=0,0,H$16/OIS_fec!H$16)</f>
        <v>0.41022149894599685</v>
      </c>
      <c r="I102" s="350">
        <f>IF(I$16=0,0,I$16/OIS_fec!I$16)</f>
        <v>0.4155841087526953</v>
      </c>
      <c r="J102" s="350">
        <f>IF(J$16=0,0,J$16/OIS_fec!J$16)</f>
        <v>0.43254412457106217</v>
      </c>
      <c r="K102" s="350">
        <f>IF(K$16=0,0,K$16/OIS_fec!K$16)</f>
        <v>0.41254977582831848</v>
      </c>
      <c r="L102" s="350">
        <f>IF(L$16=0,0,L$16/OIS_fec!L$16)</f>
        <v>0.43784836688389761</v>
      </c>
      <c r="M102" s="350">
        <f>IF(M$16=0,0,M$16/OIS_fec!M$16)</f>
        <v>0.41949890733580542</v>
      </c>
      <c r="N102" s="350">
        <f>IF(N$16=0,0,N$16/OIS_fec!N$16)</f>
        <v>0.42343170048672218</v>
      </c>
      <c r="O102" s="350">
        <f>IF(O$16=0,0,O$16/OIS_fec!O$16)</f>
        <v>0.4247318199866964</v>
      </c>
      <c r="P102" s="350">
        <f>IF(P$16=0,0,P$16/OIS_fec!P$16)</f>
        <v>0.40626117728919636</v>
      </c>
      <c r="Q102" s="350">
        <f>IF(Q$16=0,0,Q$16/OIS_fec!Q$16)</f>
        <v>0.41904255484869357</v>
      </c>
      <c r="R102" s="350">
        <f>IF(R$16=0,0,R$16/OIS_fec!R$16)</f>
        <v>0.4193115620209682</v>
      </c>
      <c r="S102" s="350">
        <f>IF(S$16=0,0,S$16/OIS_fec!S$16)</f>
        <v>0.41897710106990227</v>
      </c>
      <c r="T102" s="350">
        <f>IF(T$16=0,0,T$16/OIS_fec!T$16)</f>
        <v>0.42426390276478204</v>
      </c>
      <c r="U102" s="350">
        <f>IF(U$16=0,0,U$16/OIS_fec!U$16)</f>
        <v>0.42511176092365804</v>
      </c>
      <c r="V102" s="350">
        <f>IF(V$16=0,0,V$16/OIS_fec!V$16)</f>
        <v>0.42821462774706454</v>
      </c>
      <c r="W102" s="350">
        <f>IF(W$16=0,0,W$16/OIS_fec!W$16)</f>
        <v>0.42926297689844711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0.26439052731547302</v>
      </c>
      <c r="C103" s="350">
        <f>IF(C$27=0,0,C$27/OIS_fec!C$27)</f>
        <v>0.2649745850231317</v>
      </c>
      <c r="D103" s="350">
        <f>IF(D$27=0,0,D$27/OIS_fec!D$27)</f>
        <v>0.26541776958153523</v>
      </c>
      <c r="E103" s="350">
        <f>IF(E$27=0,0,E$27/OIS_fec!E$27)</f>
        <v>0.26603468256487423</v>
      </c>
      <c r="F103" s="350">
        <f>IF(F$27=0,0,F$27/OIS_fec!F$27)</f>
        <v>0.26584577847513496</v>
      </c>
      <c r="G103" s="350">
        <f>IF(G$27=0,0,G$27/OIS_fec!G$27)</f>
        <v>0.26519097742023212</v>
      </c>
      <c r="H103" s="350">
        <f>IF(H$27=0,0,H$27/OIS_fec!H$27)</f>
        <v>0.26500993347565277</v>
      </c>
      <c r="I103" s="350">
        <f>IF(I$27=0,0,I$27/OIS_fec!I$27)</f>
        <v>0.26423067170878933</v>
      </c>
      <c r="J103" s="350">
        <f>IF(J$27=0,0,J$27/OIS_fec!J$27)</f>
        <v>0.26431990919237613</v>
      </c>
      <c r="K103" s="350">
        <f>IF(K$27=0,0,K$27/OIS_fec!K$27)</f>
        <v>0.2631551112350437</v>
      </c>
      <c r="L103" s="350">
        <f>IF(L$27=0,0,L$27/OIS_fec!L$27)</f>
        <v>0.26524329936042956</v>
      </c>
      <c r="M103" s="350">
        <f>IF(M$27=0,0,M$27/OIS_fec!M$27)</f>
        <v>0.26452123985752313</v>
      </c>
      <c r="N103" s="350">
        <f>IF(N$27=0,0,N$27/OIS_fec!N$27)</f>
        <v>0.26527811315761507</v>
      </c>
      <c r="O103" s="350">
        <f>IF(O$27=0,0,O$27/OIS_fec!O$27)</f>
        <v>0.26563857526207174</v>
      </c>
      <c r="P103" s="350">
        <f>IF(P$27=0,0,P$27/OIS_fec!P$27)</f>
        <v>0.26463120969988196</v>
      </c>
      <c r="Q103" s="350">
        <f>IF(Q$27=0,0,Q$27/OIS_fec!Q$27)</f>
        <v>0.26482195368330647</v>
      </c>
      <c r="R103" s="350">
        <f>IF(R$27=0,0,R$27/OIS_fec!R$27)</f>
        <v>0.26402245295132959</v>
      </c>
      <c r="S103" s="350">
        <f>IF(S$27=0,0,S$27/OIS_fec!S$27)</f>
        <v>0.26483193624698448</v>
      </c>
      <c r="T103" s="350">
        <f>IF(T$27=0,0,T$27/OIS_fec!T$27)</f>
        <v>0.26528713628658823</v>
      </c>
      <c r="U103" s="350">
        <f>IF(U$27=0,0,U$27/OIS_fec!U$27)</f>
        <v>0.26482176374229999</v>
      </c>
      <c r="V103" s="350">
        <f>IF(V$27=0,0,V$27/OIS_fec!V$27)</f>
        <v>0.26400756901384032</v>
      </c>
      <c r="W103" s="350">
        <f>IF(W$27=0,0,W$27/OIS_fec!W$27)</f>
        <v>0.26498939844001518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0.27127566739236691</v>
      </c>
      <c r="C104" s="350">
        <f>IF(C$35=0,0,C$35/OIS_fec!C$35)</f>
        <v>0.27205124992371066</v>
      </c>
      <c r="D104" s="350">
        <f>IF(D$35=0,0,D$35/OIS_fec!D$35)</f>
        <v>0.27047783155546462</v>
      </c>
      <c r="E104" s="350">
        <f>IF(E$35=0,0,E$35/OIS_fec!E$35)</f>
        <v>0.26761087742398559</v>
      </c>
      <c r="F104" s="350">
        <f>IF(F$35=0,0,F$35/OIS_fec!F$35)</f>
        <v>0.26548775883862519</v>
      </c>
      <c r="G104" s="350">
        <f>IF(G$35=0,0,G$35/OIS_fec!G$35)</f>
        <v>0.26382964440717943</v>
      </c>
      <c r="H104" s="350">
        <f>IF(H$35=0,0,H$35/OIS_fec!H$35)</f>
        <v>0.25651643260713336</v>
      </c>
      <c r="I104" s="350">
        <f>IF(I$35=0,0,I$35/OIS_fec!I$35)</f>
        <v>0.25959486900036521</v>
      </c>
      <c r="J104" s="350">
        <f>IF(J$35=0,0,J$35/OIS_fec!J$35)</f>
        <v>0.2578036754344365</v>
      </c>
      <c r="K104" s="350">
        <f>IF(K$35=0,0,K$35/OIS_fec!K$35)</f>
        <v>0.25485072345395005</v>
      </c>
      <c r="L104" s="350">
        <f>IF(L$35=0,0,L$35/OIS_fec!L$35)</f>
        <v>0.25673484505152228</v>
      </c>
      <c r="M104" s="350">
        <f>IF(M$35=0,0,M$35/OIS_fec!M$35)</f>
        <v>0.25865374635349742</v>
      </c>
      <c r="N104" s="350">
        <f>IF(N$35=0,0,N$35/OIS_fec!N$35)</f>
        <v>0.25894041746185864</v>
      </c>
      <c r="O104" s="350">
        <f>IF(O$35=0,0,O$35/OIS_fec!O$35)</f>
        <v>0.26158708704908212</v>
      </c>
      <c r="P104" s="350">
        <f>IF(P$35=0,0,P$35/OIS_fec!P$35)</f>
        <v>0.2555719802373364</v>
      </c>
      <c r="Q104" s="350">
        <f>IF(Q$35=0,0,Q$35/OIS_fec!Q$35)</f>
        <v>0.25642522572832693</v>
      </c>
      <c r="R104" s="350">
        <f>IF(R$35=0,0,R$35/OIS_fec!R$35)</f>
        <v>0.25696342116060067</v>
      </c>
      <c r="S104" s="350">
        <f>IF(S$35=0,0,S$35/OIS_fec!S$35)</f>
        <v>0.25679066888246516</v>
      </c>
      <c r="T104" s="350">
        <f>IF(T$35=0,0,T$35/OIS_fec!T$35)</f>
        <v>0.26101221409016978</v>
      </c>
      <c r="U104" s="350">
        <f>IF(U$35=0,0,U$35/OIS_fec!U$35)</f>
        <v>0.26256636994571347</v>
      </c>
      <c r="V104" s="350">
        <f>IF(V$35=0,0,V$35/OIS_fec!V$35)</f>
        <v>0.26688259802818121</v>
      </c>
      <c r="W104" s="350">
        <f>IF(W$35=0,0,W$35/OIS_fec!W$35)</f>
        <v>0.26628787799058123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0.68120384741663254</v>
      </c>
      <c r="C105" s="350">
        <f>IF(C$54=0,0,C$54/OIS_fec!C$54)</f>
        <v>0.68844180314748671</v>
      </c>
      <c r="D105" s="350">
        <f>IF(D$54=0,0,D$54/OIS_fec!D$54)</f>
        <v>0.68749107271827847</v>
      </c>
      <c r="E105" s="350">
        <f>IF(E$54=0,0,E$54/OIS_fec!E$54)</f>
        <v>0.68276189619807082</v>
      </c>
      <c r="F105" s="350">
        <f>IF(F$54=0,0,F$54/OIS_fec!F$54)</f>
        <v>0.67710558581194968</v>
      </c>
      <c r="G105" s="350">
        <f>IF(G$54=0,0,G$54/OIS_fec!G$54)</f>
        <v>0.67495261577416588</v>
      </c>
      <c r="H105" s="350">
        <f>IF(H$54=0,0,H$54/OIS_fec!H$54)</f>
        <v>0.65925322105623196</v>
      </c>
      <c r="I105" s="350">
        <f>IF(I$54=0,0,I$54/OIS_fec!I$54)</f>
        <v>0.66530519038929348</v>
      </c>
      <c r="J105" s="350">
        <f>IF(J$54=0,0,J$54/OIS_fec!J$54)</f>
        <v>0.65796763317146545</v>
      </c>
      <c r="K105" s="350">
        <f>IF(K$54=0,0,K$54/OIS_fec!K$54)</f>
        <v>0.66247513254770396</v>
      </c>
      <c r="L105" s="350">
        <f>IF(L$54=0,0,L$54/OIS_fec!L$54)</f>
        <v>0.67063977107626094</v>
      </c>
      <c r="M105" s="350">
        <f>IF(M$54=0,0,M$54/OIS_fec!M$54)</f>
        <v>0.66678497779438572</v>
      </c>
      <c r="N105" s="350">
        <f>IF(N$54=0,0,N$54/OIS_fec!N$54)</f>
        <v>0.66963598674620306</v>
      </c>
      <c r="O105" s="350">
        <f>IF(O$54=0,0,O$54/OIS_fec!O$54)</f>
        <v>0.67093350818899311</v>
      </c>
      <c r="P105" s="350">
        <f>IF(P$54=0,0,P$54/OIS_fec!P$54)</f>
        <v>0.66566764379303944</v>
      </c>
      <c r="Q105" s="350">
        <f>IF(Q$54=0,0,Q$54/OIS_fec!Q$54)</f>
        <v>0.66428242823008921</v>
      </c>
      <c r="R105" s="350">
        <f>IF(R$54=0,0,R$54/OIS_fec!R$54)</f>
        <v>0.66270480654324371</v>
      </c>
      <c r="S105" s="350">
        <f>IF(S$54=0,0,S$54/OIS_fec!S$54)</f>
        <v>0.66392772033486613</v>
      </c>
      <c r="T105" s="350">
        <f>IF(T$54=0,0,T$54/OIS_fec!T$54)</f>
        <v>0.67091769512060084</v>
      </c>
      <c r="U105" s="350">
        <f>IF(U$54=0,0,U$54/OIS_fec!U$54)</f>
        <v>0.68275754494301366</v>
      </c>
      <c r="V105" s="350">
        <f>IF(V$54=0,0,V$54/OIS_fec!V$54)</f>
        <v>0.69133224034998297</v>
      </c>
      <c r="W105" s="350">
        <f>IF(W$54=0,0,W$54/OIS_fec!W$54)</f>
        <v>0.68515344879142059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0.36867717161414498</v>
      </c>
      <c r="C106" s="350">
        <f>IF(C$68=0,0,C$68/OIS_fec!C$68)</f>
        <v>0.36865693198180022</v>
      </c>
      <c r="D106" s="350">
        <f>IF(D$68=0,0,D$68/OIS_fec!D$68)</f>
        <v>0.36868103091634069</v>
      </c>
      <c r="E106" s="350">
        <f>IF(E$68=0,0,E$68/OIS_fec!E$68)</f>
        <v>0.36869105181312617</v>
      </c>
      <c r="F106" s="350">
        <f>IF(F$68=0,0,F$68/OIS_fec!F$68)</f>
        <v>0.3686977870530338</v>
      </c>
      <c r="G106" s="350">
        <f>IF(G$68=0,0,G$68/OIS_fec!G$68)</f>
        <v>0.36867745497549903</v>
      </c>
      <c r="H106" s="350">
        <f>IF(H$68=0,0,H$68/OIS_fec!H$68)</f>
        <v>0.36866998337433243</v>
      </c>
      <c r="I106" s="350">
        <f>IF(I$68=0,0,I$68/OIS_fec!I$68)</f>
        <v>0.36867004320591157</v>
      </c>
      <c r="J106" s="350">
        <f>IF(J$68=0,0,J$68/OIS_fec!J$68)</f>
        <v>0.36866188280239742</v>
      </c>
      <c r="K106" s="350">
        <f>IF(K$68=0,0,K$68/OIS_fec!K$68)</f>
        <v>0.36865627925117239</v>
      </c>
      <c r="L106" s="350">
        <f>IF(L$68=0,0,L$68/OIS_fec!L$68)</f>
        <v>0.36866021166810603</v>
      </c>
      <c r="M106" s="350">
        <f>IF(M$68=0,0,M$68/OIS_fec!M$68)</f>
        <v>0.36865680492496988</v>
      </c>
      <c r="N106" s="350">
        <f>IF(N$68=0,0,N$68/OIS_fec!N$68)</f>
        <v>0.36866253317999353</v>
      </c>
      <c r="O106" s="350">
        <f>IF(O$68=0,0,O$68/OIS_fec!O$68)</f>
        <v>0.3686640023887785</v>
      </c>
      <c r="P106" s="350">
        <f>IF(P$68=0,0,P$68/OIS_fec!P$68)</f>
        <v>0.36866405077772851</v>
      </c>
      <c r="Q106" s="350">
        <f>IF(Q$68=0,0,Q$68/OIS_fec!Q$68)</f>
        <v>0.36866211943967098</v>
      </c>
      <c r="R106" s="350">
        <f>IF(R$68=0,0,R$68/OIS_fec!R$68)</f>
        <v>0.36865838899936054</v>
      </c>
      <c r="S106" s="350">
        <f>IF(S$68=0,0,S$68/OIS_fec!S$68)</f>
        <v>0.36865631153173856</v>
      </c>
      <c r="T106" s="350">
        <f>IF(T$68=0,0,T$68/OIS_fec!T$68)</f>
        <v>0.36865784013380004</v>
      </c>
      <c r="U106" s="350">
        <f>IF(U$68=0,0,U$68/OIS_fec!U$68)</f>
        <v>0.36865578231728668</v>
      </c>
      <c r="V106" s="350">
        <f>IF(V$68=0,0,V$68/OIS_fec!V$68)</f>
        <v>0.36865779654155456</v>
      </c>
      <c r="W106" s="350">
        <f>IF(W$68=0,0,W$68/OIS_fec!W$68)</f>
        <v>0.36865891532648543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0.52359071230292731</v>
      </c>
      <c r="C107" s="335">
        <f>IF(C$69=0,0,C$69/OIS_fec!C$69)</f>
        <v>0.52243961591020172</v>
      </c>
      <c r="D107" s="335">
        <f>IF(D$69=0,0,D$69/OIS_fec!D$69)</f>
        <v>0.52239282989892788</v>
      </c>
      <c r="E107" s="335">
        <f>IF(E$69=0,0,E$69/OIS_fec!E$69)</f>
        <v>0.52280416582302192</v>
      </c>
      <c r="F107" s="335">
        <f>IF(F$69=0,0,F$69/OIS_fec!F$69)</f>
        <v>0.52209360174663244</v>
      </c>
      <c r="G107" s="335">
        <f>IF(G$69=0,0,G$69/OIS_fec!G$69)</f>
        <v>0.52218346065112553</v>
      </c>
      <c r="H107" s="335">
        <f>IF(H$69=0,0,H$69/OIS_fec!H$69)</f>
        <v>0.52274856488305455</v>
      </c>
      <c r="I107" s="335">
        <f>IF(I$69=0,0,I$69/OIS_fec!I$69)</f>
        <v>0.52315267436095225</v>
      </c>
      <c r="J107" s="335">
        <f>IF(J$69=0,0,J$69/OIS_fec!J$69)</f>
        <v>0.52365840940800501</v>
      </c>
      <c r="K107" s="335">
        <f>IF(K$69=0,0,K$69/OIS_fec!K$69)</f>
        <v>0.52371644352650304</v>
      </c>
      <c r="L107" s="335">
        <f>IF(L$69=0,0,L$69/OIS_fec!L$69)</f>
        <v>0.52528705421918997</v>
      </c>
      <c r="M107" s="335">
        <f>IF(M$69=0,0,M$69/OIS_fec!M$69)</f>
        <v>0.52361148603618379</v>
      </c>
      <c r="N107" s="335">
        <f>IF(N$69=0,0,N$69/OIS_fec!N$69)</f>
        <v>0.5230906641531915</v>
      </c>
      <c r="O107" s="335">
        <f>IF(O$69=0,0,O$69/OIS_fec!O$69)</f>
        <v>0.52358746800008593</v>
      </c>
      <c r="P107" s="335">
        <f>IF(P$69=0,0,P$69/OIS_fec!P$69)</f>
        <v>0.52276531874409604</v>
      </c>
      <c r="Q107" s="335">
        <f>IF(Q$69=0,0,Q$69/OIS_fec!Q$69)</f>
        <v>0.52297726098422892</v>
      </c>
      <c r="R107" s="335">
        <f>IF(R$69=0,0,R$69/OIS_fec!R$69)</f>
        <v>0.52284777155991558</v>
      </c>
      <c r="S107" s="335">
        <f>IF(S$69=0,0,S$69/OIS_fec!S$69)</f>
        <v>0.52328363545533552</v>
      </c>
      <c r="T107" s="335">
        <f>IF(T$69=0,0,T$69/OIS_fec!T$69)</f>
        <v>0.52311253964919724</v>
      </c>
      <c r="U107" s="335">
        <f>IF(U$69=0,0,U$69/OIS_fec!U$69)</f>
        <v>0.52285803066842163</v>
      </c>
      <c r="V107" s="335">
        <f>IF(V$69=0,0,V$69/OIS_fec!V$69)</f>
        <v>0.52323380698091915</v>
      </c>
      <c r="W107" s="335">
        <f>IF(W$69=0,0,W$69/OIS_fec!W$69)</f>
        <v>0.52375250767990766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NL: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3112.2891169221621</v>
      </c>
      <c r="C5" s="225">
        <v>3108.6058719612001</v>
      </c>
      <c r="D5" s="225">
        <v>3036.3674882412388</v>
      </c>
      <c r="E5" s="225">
        <v>3034.5639865181352</v>
      </c>
      <c r="F5" s="225">
        <v>3065.7874186747008</v>
      </c>
      <c r="G5" s="225">
        <v>3029.8759736368061</v>
      </c>
      <c r="H5" s="225">
        <v>3094.074583197902</v>
      </c>
      <c r="I5" s="225">
        <v>2953.5448755578841</v>
      </c>
      <c r="J5" s="225">
        <v>3029.696683917844</v>
      </c>
      <c r="K5" s="225">
        <v>2787.9825077981768</v>
      </c>
      <c r="L5" s="225">
        <v>2664.952670521051</v>
      </c>
      <c r="M5" s="225">
        <v>2772.9097275567319</v>
      </c>
      <c r="N5" s="225">
        <v>2542.3424942414881</v>
      </c>
      <c r="O5" s="225">
        <v>2520.5590857624279</v>
      </c>
      <c r="P5" s="225">
        <v>2387.847712319347</v>
      </c>
      <c r="Q5" s="225">
        <v>2237.2582557642108</v>
      </c>
      <c r="R5" s="225">
        <v>2440.48029156336</v>
      </c>
      <c r="S5" s="225">
        <v>2350.8411361236649</v>
      </c>
      <c r="T5" s="225">
        <v>2338.677413283338</v>
      </c>
      <c r="U5" s="225">
        <v>2129.1759666047392</v>
      </c>
      <c r="V5" s="225">
        <v>2059.6905532857181</v>
      </c>
      <c r="W5" s="225">
        <v>2023.2312642048339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42.964386173171661</v>
      </c>
      <c r="C10" s="262">
        <v>43.101961250522614</v>
      </c>
      <c r="D10" s="262">
        <v>41.452193061543113</v>
      </c>
      <c r="E10" s="262">
        <v>42.32585137242765</v>
      </c>
      <c r="F10" s="262">
        <v>43.361673085711892</v>
      </c>
      <c r="G10" s="262">
        <v>43.071433435893269</v>
      </c>
      <c r="H10" s="262">
        <v>43.189855042254287</v>
      </c>
      <c r="I10" s="262">
        <v>41.496477755386749</v>
      </c>
      <c r="J10" s="262">
        <v>42.920224686459932</v>
      </c>
      <c r="K10" s="262">
        <v>38.354851854350549</v>
      </c>
      <c r="L10" s="262">
        <v>35.39663002268631</v>
      </c>
      <c r="M10" s="262">
        <v>39.154129834956578</v>
      </c>
      <c r="N10" s="262">
        <v>35.596481611413857</v>
      </c>
      <c r="O10" s="262">
        <v>35.257226204844962</v>
      </c>
      <c r="P10" s="262">
        <v>33.58575067382381</v>
      </c>
      <c r="Q10" s="262">
        <v>31.273705256236958</v>
      </c>
      <c r="R10" s="262">
        <v>34.200837743633038</v>
      </c>
      <c r="S10" s="262">
        <v>32.414583661784341</v>
      </c>
      <c r="T10" s="262">
        <v>31.937707105710889</v>
      </c>
      <c r="U10" s="262">
        <v>27.615573517726531</v>
      </c>
      <c r="V10" s="262">
        <v>25.325109292239791</v>
      </c>
      <c r="W10" s="262">
        <v>24.936818076468789</v>
      </c>
      <c r="DA10" s="68" t="s">
        <v>3192</v>
      </c>
    </row>
    <row r="11" spans="1:105" ht="12" customHeight="1" x14ac:dyDescent="0.25">
      <c r="A11" s="37" t="s">
        <v>160</v>
      </c>
      <c r="B11" s="228">
        <v>28.430345308808828</v>
      </c>
      <c r="C11" s="228">
        <v>27.943868998799061</v>
      </c>
      <c r="D11" s="228">
        <v>25.614036609195999</v>
      </c>
      <c r="E11" s="228">
        <v>24.583484480513771</v>
      </c>
      <c r="F11" s="228">
        <v>24.955545106539589</v>
      </c>
      <c r="G11" s="228">
        <v>25.84972700849347</v>
      </c>
      <c r="H11" s="228">
        <v>24.988402445312239</v>
      </c>
      <c r="I11" s="228">
        <v>24.74317236459547</v>
      </c>
      <c r="J11" s="228">
        <v>24.678883454777999</v>
      </c>
      <c r="K11" s="228">
        <v>24.055947102377349</v>
      </c>
      <c r="L11" s="228">
        <v>20.311044866008</v>
      </c>
      <c r="M11" s="228">
        <v>22.51925115713636</v>
      </c>
      <c r="N11" s="228">
        <v>18.97803059597581</v>
      </c>
      <c r="O11" s="228">
        <v>19.08221731105068</v>
      </c>
      <c r="P11" s="228">
        <v>19.944931585371918</v>
      </c>
      <c r="Q11" s="228">
        <v>18.132514472581398</v>
      </c>
      <c r="R11" s="228">
        <v>20.35395934448314</v>
      </c>
      <c r="S11" s="228">
        <v>17.96338261745267</v>
      </c>
      <c r="T11" s="228">
        <v>17.66903281982351</v>
      </c>
      <c r="U11" s="228">
        <v>16.603077557734469</v>
      </c>
      <c r="V11" s="228">
        <v>17.54681210131821</v>
      </c>
      <c r="W11" s="228">
        <v>15.61957920588333</v>
      </c>
      <c r="DA11" s="69" t="s">
        <v>3193</v>
      </c>
    </row>
    <row r="12" spans="1:105" ht="12" customHeight="1" x14ac:dyDescent="0.25">
      <c r="A12" s="37" t="s">
        <v>162</v>
      </c>
      <c r="B12" s="228">
        <v>14.534040864362829</v>
      </c>
      <c r="C12" s="228">
        <v>15.15809225172355</v>
      </c>
      <c r="D12" s="228">
        <v>15.8381564523471</v>
      </c>
      <c r="E12" s="228">
        <v>17.742366891913871</v>
      </c>
      <c r="F12" s="228">
        <v>18.40612797917229</v>
      </c>
      <c r="G12" s="228">
        <v>17.221706427399798</v>
      </c>
      <c r="H12" s="228">
        <v>18.201452596942069</v>
      </c>
      <c r="I12" s="228">
        <v>16.753305390791279</v>
      </c>
      <c r="J12" s="228">
        <v>18.241341231681929</v>
      </c>
      <c r="K12" s="228">
        <v>14.2989047519732</v>
      </c>
      <c r="L12" s="228">
        <v>15.085585156678309</v>
      </c>
      <c r="M12" s="228">
        <v>16.634878677820218</v>
      </c>
      <c r="N12" s="228">
        <v>16.618451015438051</v>
      </c>
      <c r="O12" s="228">
        <v>16.175008893794281</v>
      </c>
      <c r="P12" s="228">
        <v>13.6408190884519</v>
      </c>
      <c r="Q12" s="228">
        <v>13.14119078365556</v>
      </c>
      <c r="R12" s="228">
        <v>13.846878399149899</v>
      </c>
      <c r="S12" s="228">
        <v>14.45120104433167</v>
      </c>
      <c r="T12" s="228">
        <v>14.26867428588738</v>
      </c>
      <c r="U12" s="228">
        <v>11.01249595999206</v>
      </c>
      <c r="V12" s="228">
        <v>7.7782971909215819</v>
      </c>
      <c r="W12" s="228">
        <v>9.3172388705854612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439.09980891873693</v>
      </c>
      <c r="C16" s="263">
        <v>445.3261217664047</v>
      </c>
      <c r="D16" s="263">
        <v>448.0247203161266</v>
      </c>
      <c r="E16" s="263">
        <v>438.86461808959149</v>
      </c>
      <c r="F16" s="263">
        <v>445.60366359943811</v>
      </c>
      <c r="G16" s="263">
        <v>442.29545601770872</v>
      </c>
      <c r="H16" s="263">
        <v>530.469398772163</v>
      </c>
      <c r="I16" s="263">
        <v>440.8601275618397</v>
      </c>
      <c r="J16" s="263">
        <v>448.48832311120481</v>
      </c>
      <c r="K16" s="263">
        <v>404.83085260234168</v>
      </c>
      <c r="L16" s="263">
        <v>367.9996148513705</v>
      </c>
      <c r="M16" s="263">
        <v>419.4879035880362</v>
      </c>
      <c r="N16" s="263">
        <v>380.34936252165068</v>
      </c>
      <c r="O16" s="263">
        <v>371.96915207192188</v>
      </c>
      <c r="P16" s="263">
        <v>340.39752213934048</v>
      </c>
      <c r="Q16" s="263">
        <v>303.97548635470781</v>
      </c>
      <c r="R16" s="263">
        <v>348.55300647421342</v>
      </c>
      <c r="S16" s="263">
        <v>336.05841757056419</v>
      </c>
      <c r="T16" s="263">
        <v>345.55665497836827</v>
      </c>
      <c r="U16" s="263">
        <v>320.09915670230072</v>
      </c>
      <c r="V16" s="263">
        <v>295.36631943765042</v>
      </c>
      <c r="W16" s="263">
        <v>290.98161763727433</v>
      </c>
      <c r="DA16" s="70" t="s">
        <v>3198</v>
      </c>
    </row>
    <row r="17" spans="1:105" ht="12" customHeight="1" x14ac:dyDescent="0.25">
      <c r="A17" s="46" t="s">
        <v>30</v>
      </c>
      <c r="B17" s="231">
        <v>7.334995839915015</v>
      </c>
      <c r="C17" s="231">
        <v>9.1869357198132438</v>
      </c>
      <c r="D17" s="231">
        <v>12.05132792006205</v>
      </c>
      <c r="E17" s="231">
        <v>14.019730900557089</v>
      </c>
      <c r="F17" s="231">
        <v>10.493557242225879</v>
      </c>
      <c r="G17" s="231">
        <v>14.667369201619991</v>
      </c>
      <c r="H17" s="231">
        <v>11.69550820891075</v>
      </c>
      <c r="I17" s="231">
        <v>37.216638941168348</v>
      </c>
      <c r="J17" s="231">
        <v>43.651085156948248</v>
      </c>
      <c r="K17" s="231">
        <v>53.322041006431178</v>
      </c>
      <c r="L17" s="231">
        <v>55.389069710564023</v>
      </c>
      <c r="M17" s="231">
        <v>55.577128359913807</v>
      </c>
      <c r="N17" s="231">
        <v>54.26964215346424</v>
      </c>
      <c r="O17" s="231">
        <v>32.823306130584058</v>
      </c>
      <c r="P17" s="231">
        <v>18.119926130326242</v>
      </c>
      <c r="Q17" s="231">
        <v>11.65088082041998</v>
      </c>
      <c r="R17" s="231">
        <v>26.430335272701502</v>
      </c>
      <c r="S17" s="231">
        <v>27.99722168428298</v>
      </c>
      <c r="T17" s="231">
        <v>26.794664676901721</v>
      </c>
      <c r="U17" s="231">
        <v>31.207831691380321</v>
      </c>
      <c r="V17" s="231">
        <v>9.124238641545471</v>
      </c>
      <c r="W17" s="231">
        <v>9.0655515704219933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1.270811364570307</v>
      </c>
      <c r="C19" s="231">
        <v>2.503539298415284</v>
      </c>
      <c r="D19" s="231">
        <v>1.2020892045756719</v>
      </c>
      <c r="E19" s="231">
        <v>1.150113655741865</v>
      </c>
      <c r="F19" s="231">
        <v>1.145028873823623</v>
      </c>
      <c r="G19" s="231">
        <v>1.13232840549869</v>
      </c>
      <c r="H19" s="231">
        <v>0.95687590808763923</v>
      </c>
      <c r="I19" s="231">
        <v>1.149455650537802</v>
      </c>
      <c r="J19" s="231">
        <v>1.130882138706703</v>
      </c>
      <c r="K19" s="231">
        <v>0</v>
      </c>
      <c r="L19" s="231">
        <v>1.1489464673888241</v>
      </c>
      <c r="M19" s="231">
        <v>1.15364218223843</v>
      </c>
      <c r="N19" s="231">
        <v>1.1490628721950471</v>
      </c>
      <c r="O19" s="231">
        <v>0</v>
      </c>
      <c r="P19" s="231">
        <v>0.97437710259140553</v>
      </c>
      <c r="Q19" s="231">
        <v>0.69349947709449133</v>
      </c>
      <c r="R19" s="231">
        <v>0.65875222036990344</v>
      </c>
      <c r="S19" s="231">
        <v>0.63381983663555674</v>
      </c>
      <c r="T19" s="231">
        <v>0.81007041609621555</v>
      </c>
      <c r="U19" s="231">
        <v>0.7976085776858306</v>
      </c>
      <c r="V19" s="231">
        <v>0.78456621253821079</v>
      </c>
      <c r="W19" s="231">
        <v>1.296118390036233</v>
      </c>
      <c r="DA19" s="73" t="s">
        <v>3201</v>
      </c>
    </row>
    <row r="20" spans="1:105" ht="12" customHeight="1" x14ac:dyDescent="0.25">
      <c r="A20" s="46" t="s">
        <v>160</v>
      </c>
      <c r="B20" s="231">
        <v>233.9742479389015</v>
      </c>
      <c r="C20" s="231">
        <v>228.49637591251039</v>
      </c>
      <c r="D20" s="231">
        <v>211.8820752378565</v>
      </c>
      <c r="E20" s="231">
        <v>202.75163620843301</v>
      </c>
      <c r="F20" s="231">
        <v>205.17394363737611</v>
      </c>
      <c r="G20" s="231">
        <v>211.6058617332566</v>
      </c>
      <c r="H20" s="231">
        <v>204.86379270611309</v>
      </c>
      <c r="I20" s="231">
        <v>204.17568000489149</v>
      </c>
      <c r="J20" s="231">
        <v>203.27681744382181</v>
      </c>
      <c r="K20" s="231">
        <v>198.45652887222019</v>
      </c>
      <c r="L20" s="231">
        <v>170.1872326129068</v>
      </c>
      <c r="M20" s="231">
        <v>185.6742414255219</v>
      </c>
      <c r="N20" s="231">
        <v>156.33875131268579</v>
      </c>
      <c r="O20" s="231">
        <v>158.78650666148769</v>
      </c>
      <c r="P20" s="231">
        <v>164.5208830196199</v>
      </c>
      <c r="Q20" s="231">
        <v>150.84090504718</v>
      </c>
      <c r="R20" s="231">
        <v>167.2353223090941</v>
      </c>
      <c r="S20" s="231">
        <v>149.69557071133821</v>
      </c>
      <c r="T20" s="231">
        <v>147.54207306139219</v>
      </c>
      <c r="U20" s="231">
        <v>139.87389772867931</v>
      </c>
      <c r="V20" s="231">
        <v>152.34149911731669</v>
      </c>
      <c r="W20" s="231">
        <v>140.46020602449161</v>
      </c>
      <c r="DA20" s="73" t="s">
        <v>3202</v>
      </c>
    </row>
    <row r="21" spans="1:105" ht="12" customHeight="1" x14ac:dyDescent="0.25">
      <c r="A21" s="46" t="s">
        <v>70</v>
      </c>
      <c r="B21" s="231">
        <v>1.4141522213217479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3203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118.85219697168741</v>
      </c>
      <c r="I22" s="231">
        <v>0</v>
      </c>
      <c r="J22" s="231">
        <v>29.712992309269861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4.8251157677336502E-2</v>
      </c>
      <c r="R22" s="231">
        <v>4.5570537806368813E-2</v>
      </c>
      <c r="S22" s="231">
        <v>2.6806198709633188E-3</v>
      </c>
      <c r="T22" s="231">
        <v>1.6934639483778709E-2</v>
      </c>
      <c r="U22" s="231">
        <v>0.95290007947468336</v>
      </c>
      <c r="V22" s="231">
        <v>0</v>
      </c>
      <c r="W22" s="231">
        <v>2.960550156530559E-2</v>
      </c>
      <c r="DA22" s="73" t="s">
        <v>3204</v>
      </c>
    </row>
    <row r="23" spans="1:105" ht="12" customHeight="1" x14ac:dyDescent="0.25">
      <c r="A23" s="46" t="s">
        <v>162</v>
      </c>
      <c r="B23" s="231">
        <v>195.1056015540282</v>
      </c>
      <c r="C23" s="231">
        <v>205.13927083566571</v>
      </c>
      <c r="D23" s="231">
        <v>222.8892279536324</v>
      </c>
      <c r="E23" s="231">
        <v>220.94313732485961</v>
      </c>
      <c r="F23" s="231">
        <v>228.79113384601251</v>
      </c>
      <c r="G23" s="231">
        <v>214.8898966773335</v>
      </c>
      <c r="H23" s="231">
        <v>194.1010249773642</v>
      </c>
      <c r="I23" s="231">
        <v>198.31835296524201</v>
      </c>
      <c r="J23" s="231">
        <v>170.71654606245809</v>
      </c>
      <c r="K23" s="231">
        <v>153.0522827236903</v>
      </c>
      <c r="L23" s="231">
        <v>141.2743660605108</v>
      </c>
      <c r="M23" s="231">
        <v>177.08289162036209</v>
      </c>
      <c r="N23" s="231">
        <v>168.5919061833055</v>
      </c>
      <c r="O23" s="231">
        <v>180.3593392798501</v>
      </c>
      <c r="P23" s="231">
        <v>156.782335886803</v>
      </c>
      <c r="Q23" s="231">
        <v>140.74194985233589</v>
      </c>
      <c r="R23" s="231">
        <v>154.1830261342416</v>
      </c>
      <c r="S23" s="231">
        <v>157.72912471843659</v>
      </c>
      <c r="T23" s="231">
        <v>170.39291218449449</v>
      </c>
      <c r="U23" s="231">
        <v>147.26691862508051</v>
      </c>
      <c r="V23" s="231">
        <v>133.11601546624999</v>
      </c>
      <c r="W23" s="231">
        <v>140.13013615075911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1519.245482147682</v>
      </c>
      <c r="C27" s="263">
        <f t="shared" si="0"/>
        <v>1544.4215199324781</v>
      </c>
      <c r="D27" s="263">
        <f t="shared" si="0"/>
        <v>1492.669576587125</v>
      </c>
      <c r="E27" s="263">
        <f t="shared" si="0"/>
        <v>1509.2647808546651</v>
      </c>
      <c r="F27" s="263">
        <f t="shared" si="0"/>
        <v>1513.287420490617</v>
      </c>
      <c r="G27" s="263">
        <f t="shared" si="0"/>
        <v>1503.83676640318</v>
      </c>
      <c r="H27" s="263">
        <f t="shared" si="0"/>
        <v>1501.897842643579</v>
      </c>
      <c r="I27" s="263">
        <f t="shared" si="0"/>
        <v>1474.8625802774161</v>
      </c>
      <c r="J27" s="263">
        <f t="shared" si="0"/>
        <v>1531.106641992556</v>
      </c>
      <c r="K27" s="263">
        <f t="shared" si="0"/>
        <v>1386.1742407110439</v>
      </c>
      <c r="L27" s="263">
        <f t="shared" si="0"/>
        <v>1382.093150200953</v>
      </c>
      <c r="M27" s="263">
        <f t="shared" si="0"/>
        <v>1413.395106679716</v>
      </c>
      <c r="N27" s="263">
        <f t="shared" si="0"/>
        <v>1304.324496822034</v>
      </c>
      <c r="O27" s="263">
        <f t="shared" si="0"/>
        <v>1282.384961187239</v>
      </c>
      <c r="P27" s="263">
        <f t="shared" si="0"/>
        <v>1206.928114153327</v>
      </c>
      <c r="Q27" s="263">
        <f t="shared" si="0"/>
        <v>1139.2165608367011</v>
      </c>
      <c r="R27" s="263">
        <f t="shared" si="0"/>
        <v>1235.230342529974</v>
      </c>
      <c r="S27" s="263">
        <f t="shared" si="0"/>
        <v>1199.858256383161</v>
      </c>
      <c r="T27" s="263">
        <f t="shared" si="0"/>
        <v>1187.259581166755</v>
      </c>
      <c r="U27" s="263">
        <f t="shared" si="0"/>
        <v>1078.7711968817141</v>
      </c>
      <c r="V27" s="263">
        <f t="shared" si="0"/>
        <v>1028.422321110274</v>
      </c>
      <c r="W27" s="263">
        <f t="shared" si="0"/>
        <v>1026.2790422212399</v>
      </c>
      <c r="DA27" s="70"/>
    </row>
    <row r="28" spans="1:105" ht="12" customHeight="1" x14ac:dyDescent="0.25">
      <c r="A28" s="60" t="s">
        <v>3072</v>
      </c>
      <c r="B28" s="264">
        <v>1519.245482147682</v>
      </c>
      <c r="C28" s="264">
        <v>1544.4215199324781</v>
      </c>
      <c r="D28" s="264">
        <v>1492.669576587125</v>
      </c>
      <c r="E28" s="264">
        <v>1509.2647808546651</v>
      </c>
      <c r="F28" s="264">
        <v>1513.287420490617</v>
      </c>
      <c r="G28" s="264">
        <v>1503.83676640318</v>
      </c>
      <c r="H28" s="264">
        <v>1501.897842643579</v>
      </c>
      <c r="I28" s="264">
        <v>1474.8625802774161</v>
      </c>
      <c r="J28" s="264">
        <v>1531.106641992556</v>
      </c>
      <c r="K28" s="264">
        <v>1386.1742407110439</v>
      </c>
      <c r="L28" s="264">
        <v>1382.093150200953</v>
      </c>
      <c r="M28" s="264">
        <v>1413.395106679716</v>
      </c>
      <c r="N28" s="264">
        <v>1304.324496822034</v>
      </c>
      <c r="O28" s="264">
        <v>1282.384961187239</v>
      </c>
      <c r="P28" s="264">
        <v>1206.928114153327</v>
      </c>
      <c r="Q28" s="264">
        <v>1139.2165608367011</v>
      </c>
      <c r="R28" s="264">
        <v>1235.230342529974</v>
      </c>
      <c r="S28" s="264">
        <v>1199.858256383161</v>
      </c>
      <c r="T28" s="264">
        <v>1187.259581166755</v>
      </c>
      <c r="U28" s="264">
        <v>1078.7711968817141</v>
      </c>
      <c r="V28" s="264">
        <v>1028.422321110274</v>
      </c>
      <c r="W28" s="264">
        <v>1026.2790422212399</v>
      </c>
      <c r="DA28" s="72" t="s">
        <v>3209</v>
      </c>
    </row>
    <row r="29" spans="1:105" ht="12" customHeight="1" x14ac:dyDescent="0.25">
      <c r="A29" s="59" t="s">
        <v>30</v>
      </c>
      <c r="B29" s="232">
        <v>14.285960788347399</v>
      </c>
      <c r="C29" s="232">
        <v>17.84131048702632</v>
      </c>
      <c r="D29" s="232">
        <v>22.733781769798689</v>
      </c>
      <c r="E29" s="232">
        <v>25.851069863796479</v>
      </c>
      <c r="F29" s="232">
        <v>18.236936498942729</v>
      </c>
      <c r="G29" s="232">
        <v>22.2066918727383</v>
      </c>
      <c r="H29" s="232">
        <v>23.832745144194359</v>
      </c>
      <c r="I29" s="232">
        <v>51.443457653238298</v>
      </c>
      <c r="J29" s="232">
        <v>65.341322065784269</v>
      </c>
      <c r="K29" s="232">
        <v>72.612600643417309</v>
      </c>
      <c r="L29" s="232">
        <v>79.325944948219544</v>
      </c>
      <c r="M29" s="232">
        <v>75.748014692916428</v>
      </c>
      <c r="N29" s="232">
        <v>80.048963471463367</v>
      </c>
      <c r="O29" s="232">
        <v>53.774020948746688</v>
      </c>
      <c r="P29" s="232">
        <v>39.724059114731801</v>
      </c>
      <c r="Q29" s="232">
        <v>36.979434333417863</v>
      </c>
      <c r="R29" s="232">
        <v>55.288987480542957</v>
      </c>
      <c r="S29" s="232">
        <v>57.559239765974873</v>
      </c>
      <c r="T29" s="232">
        <v>46.606661699829168</v>
      </c>
      <c r="U29" s="232">
        <v>45.401572055914492</v>
      </c>
      <c r="V29" s="232">
        <v>21.679852121058449</v>
      </c>
      <c r="W29" s="232">
        <v>16.897337662317501</v>
      </c>
      <c r="DA29" s="71" t="s">
        <v>3210</v>
      </c>
    </row>
    <row r="30" spans="1:105" ht="12" customHeight="1" x14ac:dyDescent="0.25">
      <c r="A30" s="59" t="s">
        <v>33</v>
      </c>
      <c r="B30" s="232">
        <v>1.2045902361625029</v>
      </c>
      <c r="C30" s="232">
        <v>2.4479185345269792</v>
      </c>
      <c r="D30" s="232">
        <v>1.274135685769215</v>
      </c>
      <c r="E30" s="232">
        <v>1.3267339002698759</v>
      </c>
      <c r="F30" s="232">
        <v>1.33187959772055</v>
      </c>
      <c r="G30" s="232">
        <v>1.3447322173147549</v>
      </c>
      <c r="H30" s="232">
        <v>1.522286630892965</v>
      </c>
      <c r="I30" s="232">
        <v>1.3273997883393269</v>
      </c>
      <c r="J30" s="232">
        <v>1.3461958103420999</v>
      </c>
      <c r="K30" s="232">
        <v>0</v>
      </c>
      <c r="L30" s="232">
        <v>1.327915071486653</v>
      </c>
      <c r="M30" s="232">
        <v>1.3231631021035439</v>
      </c>
      <c r="N30" s="232">
        <v>1.327797272159426</v>
      </c>
      <c r="O30" s="232">
        <v>0</v>
      </c>
      <c r="P30" s="232">
        <v>1.5045757725497459</v>
      </c>
      <c r="Q30" s="232">
        <v>1.5143647609413711</v>
      </c>
      <c r="R30" s="232">
        <v>1.276000443905055</v>
      </c>
      <c r="S30" s="232">
        <v>1.2615342361373381</v>
      </c>
      <c r="T30" s="232">
        <v>1.4839455080976991</v>
      </c>
      <c r="U30" s="232">
        <v>1.501680129940633</v>
      </c>
      <c r="V30" s="232">
        <v>1.283666022455463</v>
      </c>
      <c r="W30" s="232">
        <v>1.8614870698138479</v>
      </c>
      <c r="DA30" s="71" t="s">
        <v>3211</v>
      </c>
    </row>
    <row r="31" spans="1:105" ht="12" customHeight="1" x14ac:dyDescent="0.25">
      <c r="A31" s="59" t="s">
        <v>160</v>
      </c>
      <c r="B31" s="232">
        <v>1019.478910603642</v>
      </c>
      <c r="C31" s="232">
        <v>1001.968403923642</v>
      </c>
      <c r="D31" s="232">
        <v>929.53209724490216</v>
      </c>
      <c r="E31" s="232">
        <v>889.67381579144626</v>
      </c>
      <c r="F31" s="232">
        <v>900.36079283789741</v>
      </c>
      <c r="G31" s="232">
        <v>929.12261029548426</v>
      </c>
      <c r="H31" s="232">
        <v>903.89991164398316</v>
      </c>
      <c r="I31" s="232">
        <v>901.48584760444635</v>
      </c>
      <c r="J31" s="232">
        <v>897.82400738190449</v>
      </c>
      <c r="K31" s="232">
        <v>876.32247924835838</v>
      </c>
      <c r="L31" s="232">
        <v>752.85121127075013</v>
      </c>
      <c r="M31" s="232">
        <v>821.33164038234224</v>
      </c>
      <c r="N31" s="232">
        <v>694.57414299422157</v>
      </c>
      <c r="O31" s="232">
        <v>704.55412381950271</v>
      </c>
      <c r="P31" s="232">
        <v>727.65644646366945</v>
      </c>
      <c r="Q31" s="232">
        <v>670.5126884889396</v>
      </c>
      <c r="R31" s="232">
        <v>744.81446767338468</v>
      </c>
      <c r="S31" s="232">
        <v>673.6732896310632</v>
      </c>
      <c r="T31" s="232">
        <v>660.57216095552985</v>
      </c>
      <c r="U31" s="232">
        <v>630.63136240286508</v>
      </c>
      <c r="V31" s="232">
        <v>687.69663241265141</v>
      </c>
      <c r="W31" s="232">
        <v>636.08820647586799</v>
      </c>
      <c r="DA31" s="71" t="s">
        <v>3212</v>
      </c>
    </row>
    <row r="32" spans="1:105" ht="12" customHeight="1" x14ac:dyDescent="0.25">
      <c r="A32" s="59" t="s">
        <v>70</v>
      </c>
      <c r="B32" s="232">
        <v>1.3404616969471941</v>
      </c>
      <c r="C32" s="232">
        <v>0</v>
      </c>
      <c r="D32" s="232">
        <v>0</v>
      </c>
      <c r="E32" s="232">
        <v>0</v>
      </c>
      <c r="F32" s="232">
        <v>0</v>
      </c>
      <c r="G32" s="232">
        <v>0</v>
      </c>
      <c r="H32" s="232">
        <v>0</v>
      </c>
      <c r="I32" s="232">
        <v>0</v>
      </c>
      <c r="J32" s="232">
        <v>0</v>
      </c>
      <c r="K32" s="232">
        <v>0</v>
      </c>
      <c r="L32" s="232">
        <v>0</v>
      </c>
      <c r="M32" s="232">
        <v>0</v>
      </c>
      <c r="N32" s="232">
        <v>0</v>
      </c>
      <c r="O32" s="232">
        <v>0</v>
      </c>
      <c r="P32" s="232">
        <v>0</v>
      </c>
      <c r="Q32" s="232">
        <v>0</v>
      </c>
      <c r="R32" s="232">
        <v>0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3213</v>
      </c>
    </row>
    <row r="33" spans="1:105" ht="12" customHeight="1" x14ac:dyDescent="0.25">
      <c r="A33" s="59" t="s">
        <v>162</v>
      </c>
      <c r="B33" s="232">
        <v>482.93555882258272</v>
      </c>
      <c r="C33" s="232">
        <v>522.16388698728281</v>
      </c>
      <c r="D33" s="232">
        <v>539.1295618866551</v>
      </c>
      <c r="E33" s="232">
        <v>592.41316129915208</v>
      </c>
      <c r="F33" s="232">
        <v>593.35781155605582</v>
      </c>
      <c r="G33" s="232">
        <v>551.1627320176425</v>
      </c>
      <c r="H33" s="232">
        <v>572.64289922450837</v>
      </c>
      <c r="I33" s="232">
        <v>520.60587523139213</v>
      </c>
      <c r="J33" s="232">
        <v>566.59511673452471</v>
      </c>
      <c r="K33" s="232">
        <v>437.23916081926808</v>
      </c>
      <c r="L33" s="232">
        <v>548.58807891049651</v>
      </c>
      <c r="M33" s="232">
        <v>514.99228850235386</v>
      </c>
      <c r="N33" s="232">
        <v>528.37359308418979</v>
      </c>
      <c r="O33" s="232">
        <v>524.05681641898923</v>
      </c>
      <c r="P33" s="232">
        <v>438.0430328023761</v>
      </c>
      <c r="Q33" s="232">
        <v>430.21007325340253</v>
      </c>
      <c r="R33" s="232">
        <v>433.85088693214158</v>
      </c>
      <c r="S33" s="232">
        <v>467.36419274998627</v>
      </c>
      <c r="T33" s="232">
        <v>478.59681300329788</v>
      </c>
      <c r="U33" s="232">
        <v>401.23658229299411</v>
      </c>
      <c r="V33" s="232">
        <v>317.76217055410882</v>
      </c>
      <c r="W33" s="232">
        <v>371.43201101324098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43.886414079180355</v>
      </c>
      <c r="C35" s="263">
        <f t="shared" si="1"/>
        <v>44.378966664897362</v>
      </c>
      <c r="D35" s="263">
        <f t="shared" si="1"/>
        <v>43.249537601294108</v>
      </c>
      <c r="E35" s="263">
        <f t="shared" si="1"/>
        <v>40.950606421843005</v>
      </c>
      <c r="F35" s="263">
        <f t="shared" si="1"/>
        <v>43.764673889759436</v>
      </c>
      <c r="G35" s="263">
        <f t="shared" si="1"/>
        <v>44.145463268778855</v>
      </c>
      <c r="H35" s="263">
        <f t="shared" si="1"/>
        <v>59.401191976356216</v>
      </c>
      <c r="I35" s="263">
        <f t="shared" si="1"/>
        <v>45.37135900318335</v>
      </c>
      <c r="J35" s="263">
        <f t="shared" si="1"/>
        <v>54.919221634333113</v>
      </c>
      <c r="K35" s="263">
        <f t="shared" si="1"/>
        <v>40.179683558544198</v>
      </c>
      <c r="L35" s="263">
        <f t="shared" si="1"/>
        <v>42.973168103824534</v>
      </c>
      <c r="M35" s="263">
        <f t="shared" si="1"/>
        <v>50.307879792393813</v>
      </c>
      <c r="N35" s="263">
        <f t="shared" si="1"/>
        <v>49.07062301059527</v>
      </c>
      <c r="O35" s="263">
        <f t="shared" si="1"/>
        <v>45.270752137173147</v>
      </c>
      <c r="P35" s="263">
        <f t="shared" si="1"/>
        <v>38.82834067318425</v>
      </c>
      <c r="Q35" s="263">
        <f t="shared" si="1"/>
        <v>39.43883775799069</v>
      </c>
      <c r="R35" s="263">
        <f t="shared" si="1"/>
        <v>47.020383967670483</v>
      </c>
      <c r="S35" s="263">
        <f t="shared" si="1"/>
        <v>45.973750197692524</v>
      </c>
      <c r="T35" s="263">
        <f t="shared" si="1"/>
        <v>46.059177325253088</v>
      </c>
      <c r="U35" s="263">
        <f t="shared" si="1"/>
        <v>41.414911049238057</v>
      </c>
      <c r="V35" s="263">
        <f t="shared" si="1"/>
        <v>34.309210585010518</v>
      </c>
      <c r="W35" s="263">
        <f t="shared" si="1"/>
        <v>36.664698232009179</v>
      </c>
      <c r="DA35" s="70"/>
    </row>
    <row r="36" spans="1:105" ht="12" customHeight="1" x14ac:dyDescent="0.25">
      <c r="A36" s="60" t="s">
        <v>3082</v>
      </c>
      <c r="B36" s="264">
        <v>21.160537545000629</v>
      </c>
      <c r="C36" s="264">
        <v>21.742232172982249</v>
      </c>
      <c r="D36" s="264">
        <v>22.061064100714312</v>
      </c>
      <c r="E36" s="264">
        <v>21.75344131823821</v>
      </c>
      <c r="F36" s="264">
        <v>23.338761279792308</v>
      </c>
      <c r="G36" s="264">
        <v>23.76973531339609</v>
      </c>
      <c r="H36" s="264">
        <v>25.524280804581419</v>
      </c>
      <c r="I36" s="264">
        <v>24.113931828385699</v>
      </c>
      <c r="J36" s="264">
        <v>27.238887868893951</v>
      </c>
      <c r="K36" s="264">
        <v>21.784004477010029</v>
      </c>
      <c r="L36" s="264">
        <v>22.848237432597401</v>
      </c>
      <c r="M36" s="264">
        <v>26.651981491954931</v>
      </c>
      <c r="N36" s="264">
        <v>26.08784784244121</v>
      </c>
      <c r="O36" s="264">
        <v>23.57004775225229</v>
      </c>
      <c r="P36" s="264">
        <v>23.400817003296769</v>
      </c>
      <c r="Q36" s="264">
        <v>23.628073532862889</v>
      </c>
      <c r="R36" s="264">
        <v>26.865196799134409</v>
      </c>
      <c r="S36" s="264">
        <v>26.338556520461388</v>
      </c>
      <c r="T36" s="264">
        <v>24.992635871107421</v>
      </c>
      <c r="U36" s="264">
        <v>21.557011815071579</v>
      </c>
      <c r="V36" s="264">
        <v>17.79704994985757</v>
      </c>
      <c r="W36" s="264">
        <v>19.604744160734779</v>
      </c>
      <c r="DA36" s="72" t="s">
        <v>3216</v>
      </c>
    </row>
    <row r="37" spans="1:105" ht="12" customHeight="1" x14ac:dyDescent="0.25">
      <c r="A37" s="59" t="s">
        <v>30</v>
      </c>
      <c r="B37" s="232">
        <v>0.95546242394098613</v>
      </c>
      <c r="C37" s="232">
        <v>1.2135055637596679</v>
      </c>
      <c r="D37" s="232">
        <v>1.3896204744952061</v>
      </c>
      <c r="E37" s="232">
        <v>1.8416272481463349</v>
      </c>
      <c r="F37" s="232">
        <v>1.4525981645648309</v>
      </c>
      <c r="G37" s="232">
        <v>2.26658138049295</v>
      </c>
      <c r="H37" s="232">
        <v>2.263990418122745</v>
      </c>
      <c r="I37" s="232">
        <v>5.7908492614060334</v>
      </c>
      <c r="J37" s="232">
        <v>7.4745445680013676</v>
      </c>
      <c r="K37" s="232">
        <v>8.8603749949940376</v>
      </c>
      <c r="L37" s="232">
        <v>9.2163104067166373</v>
      </c>
      <c r="M37" s="232">
        <v>8.9209515155558297</v>
      </c>
      <c r="N37" s="232">
        <v>8.688898654233455</v>
      </c>
      <c r="O37" s="232">
        <v>4.8995726339729284</v>
      </c>
      <c r="P37" s="232">
        <v>3.132731897931603</v>
      </c>
      <c r="Q37" s="232">
        <v>2.2293836450845079</v>
      </c>
      <c r="R37" s="232">
        <v>4.8898612724534862</v>
      </c>
      <c r="S37" s="232">
        <v>5.2107973229235753</v>
      </c>
      <c r="T37" s="232">
        <v>4.4472821110427407</v>
      </c>
      <c r="U37" s="232">
        <v>4.8115230534115838</v>
      </c>
      <c r="V37" s="232">
        <v>1.283025802694977</v>
      </c>
      <c r="W37" s="232">
        <v>1.4410279207245169</v>
      </c>
      <c r="DA37" s="71" t="s">
        <v>3217</v>
      </c>
    </row>
    <row r="38" spans="1:105" ht="12" customHeight="1" x14ac:dyDescent="0.25">
      <c r="A38" s="59" t="s">
        <v>33</v>
      </c>
      <c r="B38" s="232">
        <v>0.17466558424356299</v>
      </c>
      <c r="C38" s="232">
        <v>0.35494818750641211</v>
      </c>
      <c r="D38" s="232">
        <v>0.1847496744365362</v>
      </c>
      <c r="E38" s="232">
        <v>0.1923764155391321</v>
      </c>
      <c r="F38" s="232">
        <v>0.1931225416694797</v>
      </c>
      <c r="G38" s="232">
        <v>0.19498617151063941</v>
      </c>
      <c r="H38" s="232">
        <v>0.22073156147947989</v>
      </c>
      <c r="I38" s="232">
        <v>0.19247296930920241</v>
      </c>
      <c r="J38" s="232">
        <v>0.1951983924996045</v>
      </c>
      <c r="K38" s="232">
        <v>0</v>
      </c>
      <c r="L38" s="232">
        <v>0.19254768536556471</v>
      </c>
      <c r="M38" s="232">
        <v>0.19185864980501391</v>
      </c>
      <c r="N38" s="232">
        <v>0.19253060446311679</v>
      </c>
      <c r="O38" s="232">
        <v>0</v>
      </c>
      <c r="P38" s="232">
        <v>0.218163487019713</v>
      </c>
      <c r="Q38" s="232">
        <v>0.1500476267927226</v>
      </c>
      <c r="R38" s="232">
        <v>0.12724416046482401</v>
      </c>
      <c r="S38" s="232">
        <v>0.122598228512645</v>
      </c>
      <c r="T38" s="232">
        <v>0.1369592770717255</v>
      </c>
      <c r="U38" s="232">
        <v>0.12292770827165619</v>
      </c>
      <c r="V38" s="232">
        <v>0.1225020394529291</v>
      </c>
      <c r="W38" s="232">
        <v>0.21767849282675311</v>
      </c>
      <c r="DA38" s="71" t="s">
        <v>3218</v>
      </c>
    </row>
    <row r="39" spans="1:105" ht="12" customHeight="1" x14ac:dyDescent="0.25">
      <c r="A39" s="59" t="s">
        <v>160</v>
      </c>
      <c r="B39" s="232">
        <v>0.76931278104149003</v>
      </c>
      <c r="C39" s="232">
        <v>0.19580291146351569</v>
      </c>
      <c r="D39" s="232">
        <v>0.20378072838243169</v>
      </c>
      <c r="E39" s="232">
        <v>0.21187883443974409</v>
      </c>
      <c r="F39" s="232">
        <v>0.2123731138254373</v>
      </c>
      <c r="G39" s="232">
        <v>0.21425760367642349</v>
      </c>
      <c r="H39" s="232">
        <v>0</v>
      </c>
      <c r="I39" s="232">
        <v>0</v>
      </c>
      <c r="J39" s="232">
        <v>0</v>
      </c>
      <c r="K39" s="232">
        <v>0</v>
      </c>
      <c r="L39" s="232">
        <v>0</v>
      </c>
      <c r="M39" s="232">
        <v>0</v>
      </c>
      <c r="N39" s="232">
        <v>0</v>
      </c>
      <c r="O39" s="232">
        <v>0</v>
      </c>
      <c r="P39" s="232">
        <v>0.23956880117843629</v>
      </c>
      <c r="Q39" s="232">
        <v>0.25074860153803452</v>
      </c>
      <c r="R39" s="232">
        <v>0.21487436416378089</v>
      </c>
      <c r="S39" s="232">
        <v>6.5990194280746402E-3</v>
      </c>
      <c r="T39" s="232">
        <v>4.1235965339833473E-3</v>
      </c>
      <c r="U39" s="232">
        <v>4.3696216833497489E-3</v>
      </c>
      <c r="V39" s="232">
        <v>4.527447709869243E-2</v>
      </c>
      <c r="W39" s="232">
        <v>5.2177833065067007E-2</v>
      </c>
      <c r="DA39" s="71" t="s">
        <v>3219</v>
      </c>
    </row>
    <row r="40" spans="1:105" ht="12" customHeight="1" x14ac:dyDescent="0.25">
      <c r="A40" s="59" t="s">
        <v>70</v>
      </c>
      <c r="B40" s="232">
        <v>0.1943669460573432</v>
      </c>
      <c r="C40" s="232">
        <v>0</v>
      </c>
      <c r="D40" s="232">
        <v>0</v>
      </c>
      <c r="E40" s="232">
        <v>0</v>
      </c>
      <c r="F40" s="232">
        <v>0</v>
      </c>
      <c r="G40" s="232">
        <v>0</v>
      </c>
      <c r="H40" s="232">
        <v>0</v>
      </c>
      <c r="I40" s="232">
        <v>0</v>
      </c>
      <c r="J40" s="232">
        <v>0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0</v>
      </c>
      <c r="T40" s="232">
        <v>0</v>
      </c>
      <c r="U40" s="232">
        <v>0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19.066729809717248</v>
      </c>
      <c r="C41" s="232">
        <v>19.977975510252659</v>
      </c>
      <c r="D41" s="232">
        <v>20.282913223400129</v>
      </c>
      <c r="E41" s="232">
        <v>19.50755882011299</v>
      </c>
      <c r="F41" s="232">
        <v>21.480667459732569</v>
      </c>
      <c r="G41" s="232">
        <v>21.093910157716081</v>
      </c>
      <c r="H41" s="232">
        <v>23.039558824979199</v>
      </c>
      <c r="I41" s="232">
        <v>18.13060959767046</v>
      </c>
      <c r="J41" s="232">
        <v>19.569144908392978</v>
      </c>
      <c r="K41" s="232">
        <v>12.92362948201599</v>
      </c>
      <c r="L41" s="232">
        <v>13.439379340515201</v>
      </c>
      <c r="M41" s="232">
        <v>17.53917132659409</v>
      </c>
      <c r="N41" s="232">
        <v>17.206418583744629</v>
      </c>
      <c r="O41" s="232">
        <v>18.670475118279359</v>
      </c>
      <c r="P41" s="232">
        <v>19.810352817167018</v>
      </c>
      <c r="Q41" s="232">
        <v>20.99789365944762</v>
      </c>
      <c r="R41" s="232">
        <v>21.633217002052319</v>
      </c>
      <c r="S41" s="232">
        <v>20.998561949597089</v>
      </c>
      <c r="T41" s="232">
        <v>20.404270886458971</v>
      </c>
      <c r="U41" s="232">
        <v>16.618191431704989</v>
      </c>
      <c r="V41" s="232">
        <v>16.346247630610971</v>
      </c>
      <c r="W41" s="232">
        <v>17.89385991411844</v>
      </c>
      <c r="DA41" s="71" t="s">
        <v>3221</v>
      </c>
    </row>
    <row r="42" spans="1:105" ht="12" customHeight="1" x14ac:dyDescent="0.25">
      <c r="A42" s="60" t="s">
        <v>3089</v>
      </c>
      <c r="B42" s="264">
        <v>22.725876534179729</v>
      </c>
      <c r="C42" s="264">
        <v>22.63673449191511</v>
      </c>
      <c r="D42" s="264">
        <v>21.1884735005798</v>
      </c>
      <c r="E42" s="264">
        <v>19.197165103604799</v>
      </c>
      <c r="F42" s="264">
        <v>20.425912609967131</v>
      </c>
      <c r="G42" s="264">
        <v>20.375727955382761</v>
      </c>
      <c r="H42" s="264">
        <v>33.876911171774793</v>
      </c>
      <c r="I42" s="264">
        <v>21.257427174797652</v>
      </c>
      <c r="J42" s="264">
        <v>27.680333765439158</v>
      </c>
      <c r="K42" s="264">
        <v>18.395679081534169</v>
      </c>
      <c r="L42" s="264">
        <v>20.12493067122713</v>
      </c>
      <c r="M42" s="264">
        <v>23.655898300438881</v>
      </c>
      <c r="N42" s="264">
        <v>22.98277516815406</v>
      </c>
      <c r="O42" s="264">
        <v>21.700704384920861</v>
      </c>
      <c r="P42" s="264">
        <v>15.42752366988748</v>
      </c>
      <c r="Q42" s="264">
        <v>15.8107642251278</v>
      </c>
      <c r="R42" s="264">
        <v>20.15518716853607</v>
      </c>
      <c r="S42" s="264">
        <v>19.63519367723114</v>
      </c>
      <c r="T42" s="264">
        <v>21.066541454145671</v>
      </c>
      <c r="U42" s="264">
        <v>19.857899234166482</v>
      </c>
      <c r="V42" s="264">
        <v>16.512160635152949</v>
      </c>
      <c r="W42" s="264">
        <v>17.059954071274401</v>
      </c>
      <c r="DA42" s="72" t="s">
        <v>3222</v>
      </c>
    </row>
    <row r="43" spans="1:105" ht="12" customHeight="1" x14ac:dyDescent="0.25">
      <c r="A43" s="64" t="s">
        <v>30</v>
      </c>
      <c r="B43" s="231">
        <v>1.026142225042908</v>
      </c>
      <c r="C43" s="231">
        <v>1.2634306833235089</v>
      </c>
      <c r="D43" s="231">
        <v>1.3346562280625189</v>
      </c>
      <c r="E43" s="231">
        <v>1.625215147560195</v>
      </c>
      <c r="F43" s="231">
        <v>1.2713032543200991</v>
      </c>
      <c r="G43" s="231">
        <v>1.942943200197623</v>
      </c>
      <c r="H43" s="231">
        <v>1.448725041231673</v>
      </c>
      <c r="I43" s="231">
        <v>5.1048728731025177</v>
      </c>
      <c r="J43" s="231">
        <v>6.3921365167721929</v>
      </c>
      <c r="K43" s="231">
        <v>7.4822154540950514</v>
      </c>
      <c r="L43" s="231">
        <v>8.1178081472079757</v>
      </c>
      <c r="M43" s="231">
        <v>7.9181025192755916</v>
      </c>
      <c r="N43" s="231">
        <v>7.6547136212688507</v>
      </c>
      <c r="O43" s="231">
        <v>4.510986929677923</v>
      </c>
      <c r="P43" s="231">
        <v>2.0653251337311178</v>
      </c>
      <c r="Q43" s="231">
        <v>1.4911237054988009</v>
      </c>
      <c r="R43" s="231">
        <v>3.6673163836340432</v>
      </c>
      <c r="S43" s="231">
        <v>3.8845315120757502</v>
      </c>
      <c r="T43" s="231">
        <v>3.7483766997487198</v>
      </c>
      <c r="U43" s="231">
        <v>4.4319280095330642</v>
      </c>
      <c r="V43" s="231">
        <v>1.190395498851486</v>
      </c>
      <c r="W43" s="231">
        <v>1.253654344443049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0.1875863736376297</v>
      </c>
      <c r="C45" s="231">
        <v>0.36955119488391752</v>
      </c>
      <c r="D45" s="231">
        <v>0.17744219241503151</v>
      </c>
      <c r="E45" s="231">
        <v>0.16977000361078981</v>
      </c>
      <c r="F45" s="231">
        <v>0.16901943131707761</v>
      </c>
      <c r="G45" s="231">
        <v>0.16714469611797941</v>
      </c>
      <c r="H45" s="231">
        <v>0.1412458895345704</v>
      </c>
      <c r="I45" s="231">
        <v>0.1696728744746285</v>
      </c>
      <c r="J45" s="231">
        <v>0.16693121050525589</v>
      </c>
      <c r="K45" s="231">
        <v>0</v>
      </c>
      <c r="L45" s="231">
        <v>0.1695977131854732</v>
      </c>
      <c r="M45" s="231">
        <v>0.17029085470500299</v>
      </c>
      <c r="N45" s="231">
        <v>0.16961489587370071</v>
      </c>
      <c r="O45" s="231">
        <v>0</v>
      </c>
      <c r="P45" s="231">
        <v>0.14382926713317909</v>
      </c>
      <c r="Q45" s="231">
        <v>0.1003593857691481</v>
      </c>
      <c r="R45" s="231">
        <v>9.5431049756605824E-2</v>
      </c>
      <c r="S45" s="231">
        <v>9.1394205621268598E-2</v>
      </c>
      <c r="T45" s="231">
        <v>0.1154356638890435</v>
      </c>
      <c r="U45" s="231">
        <v>0.11322958393612401</v>
      </c>
      <c r="V45" s="231">
        <v>0.11365778931225611</v>
      </c>
      <c r="W45" s="231">
        <v>0.1893742545160883</v>
      </c>
      <c r="DA45" s="73" t="s">
        <v>3225</v>
      </c>
    </row>
    <row r="46" spans="1:105" ht="12" customHeight="1" x14ac:dyDescent="0.25">
      <c r="A46" s="64" t="s">
        <v>160</v>
      </c>
      <c r="B46" s="231">
        <v>0.82622226590108228</v>
      </c>
      <c r="C46" s="231">
        <v>0.20385848537903861</v>
      </c>
      <c r="D46" s="231">
        <v>0.19572050303413061</v>
      </c>
      <c r="E46" s="231">
        <v>0.18698066697561649</v>
      </c>
      <c r="F46" s="231">
        <v>0.18586739080539519</v>
      </c>
      <c r="G46" s="231">
        <v>0.18366441978942191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0.1579412099255422</v>
      </c>
      <c r="Q46" s="231">
        <v>0.16771325325653549</v>
      </c>
      <c r="R46" s="231">
        <v>0.16115227656047529</v>
      </c>
      <c r="S46" s="231">
        <v>4.9194196835070422E-3</v>
      </c>
      <c r="T46" s="231">
        <v>3.47555940487069E-3</v>
      </c>
      <c r="U46" s="231">
        <v>4.0248895234471548E-3</v>
      </c>
      <c r="V46" s="231">
        <v>4.2005806615840052E-2</v>
      </c>
      <c r="W46" s="231">
        <v>4.5393268350246332E-2</v>
      </c>
      <c r="DA46" s="73" t="s">
        <v>3226</v>
      </c>
    </row>
    <row r="47" spans="1:105" ht="12" customHeight="1" x14ac:dyDescent="0.25">
      <c r="A47" s="64" t="s">
        <v>70</v>
      </c>
      <c r="B47" s="231">
        <v>0.20874513272789461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17.54395125064265</v>
      </c>
      <c r="I48" s="231">
        <v>0</v>
      </c>
      <c r="J48" s="231">
        <v>4.3859794085988044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7.1224258334906271E-3</v>
      </c>
      <c r="R48" s="231">
        <v>6.7267355094071434E-3</v>
      </c>
      <c r="S48" s="231">
        <v>3.9569032408283921E-4</v>
      </c>
      <c r="T48" s="231">
        <v>1.5827612963311779E-3</v>
      </c>
      <c r="U48" s="231">
        <v>1.582761296342561E-3</v>
      </c>
      <c r="V48" s="231">
        <v>0</v>
      </c>
      <c r="W48" s="231">
        <v>4.3701125384857219E-3</v>
      </c>
      <c r="DA48" s="73" t="s">
        <v>3228</v>
      </c>
    </row>
    <row r="49" spans="1:105" ht="12" customHeight="1" x14ac:dyDescent="0.25">
      <c r="A49" s="64" t="s">
        <v>162</v>
      </c>
      <c r="B49" s="231">
        <v>20.477180536870222</v>
      </c>
      <c r="C49" s="231">
        <v>20.799894128328649</v>
      </c>
      <c r="D49" s="231">
        <v>19.480654577068119</v>
      </c>
      <c r="E49" s="231">
        <v>17.215199285458201</v>
      </c>
      <c r="F49" s="231">
        <v>18.799722533524559</v>
      </c>
      <c r="G49" s="231">
        <v>18.08197563927774</v>
      </c>
      <c r="H49" s="231">
        <v>14.742988990365911</v>
      </c>
      <c r="I49" s="231">
        <v>15.98288142722051</v>
      </c>
      <c r="J49" s="231">
        <v>16.735286629562911</v>
      </c>
      <c r="K49" s="231">
        <v>10.913463627439119</v>
      </c>
      <c r="L49" s="231">
        <v>11.837524810833679</v>
      </c>
      <c r="M49" s="231">
        <v>15.56750492645828</v>
      </c>
      <c r="N49" s="231">
        <v>15.158446651011509</v>
      </c>
      <c r="O49" s="231">
        <v>17.189717455242938</v>
      </c>
      <c r="P49" s="231">
        <v>13.06042805909764</v>
      </c>
      <c r="Q49" s="231">
        <v>14.04444545476982</v>
      </c>
      <c r="R49" s="231">
        <v>16.224560723075541</v>
      </c>
      <c r="S49" s="231">
        <v>15.653952849526529</v>
      </c>
      <c r="T49" s="231">
        <v>17.19767076980671</v>
      </c>
      <c r="U49" s="231">
        <v>15.307133989877499</v>
      </c>
      <c r="V49" s="231">
        <v>15.16610154037337</v>
      </c>
      <c r="W49" s="231">
        <v>15.567162091426541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9.6447657849132575</v>
      </c>
      <c r="C54" s="263">
        <f t="shared" si="2"/>
        <v>9.8921877329996963</v>
      </c>
      <c r="D54" s="263">
        <f t="shared" si="2"/>
        <v>9.8847764130657101</v>
      </c>
      <c r="E54" s="263">
        <f t="shared" si="2"/>
        <v>9.5379203934779433</v>
      </c>
      <c r="F54" s="263">
        <f t="shared" si="2"/>
        <v>10.886763811611903</v>
      </c>
      <c r="G54" s="263">
        <f t="shared" si="2"/>
        <v>10.956194305825488</v>
      </c>
      <c r="H54" s="263">
        <f t="shared" si="2"/>
        <v>13.763102638782627</v>
      </c>
      <c r="I54" s="263">
        <f t="shared" si="2"/>
        <v>11.834950933922448</v>
      </c>
      <c r="J54" s="263">
        <f t="shared" si="2"/>
        <v>13.31958077448002</v>
      </c>
      <c r="K54" s="263">
        <f t="shared" si="2"/>
        <v>10.17559429420997</v>
      </c>
      <c r="L54" s="263">
        <f t="shared" si="2"/>
        <v>9.6202360894329892</v>
      </c>
      <c r="M54" s="263">
        <f t="shared" si="2"/>
        <v>10.63576062720003</v>
      </c>
      <c r="N54" s="263">
        <f t="shared" si="2"/>
        <v>10.321255175462877</v>
      </c>
      <c r="O54" s="263">
        <f t="shared" si="2"/>
        <v>9.9196819482588712</v>
      </c>
      <c r="P54" s="263">
        <f t="shared" si="2"/>
        <v>9.654998482215845</v>
      </c>
      <c r="Q54" s="263">
        <f t="shared" si="2"/>
        <v>9.9351093829503103</v>
      </c>
      <c r="R54" s="263">
        <f t="shared" si="2"/>
        <v>11.059406080614959</v>
      </c>
      <c r="S54" s="263">
        <f t="shared" si="2"/>
        <v>10.77356437782483</v>
      </c>
      <c r="T54" s="263">
        <f t="shared" si="2"/>
        <v>10.491501779480906</v>
      </c>
      <c r="U54" s="263">
        <f t="shared" si="2"/>
        <v>8.9930833835482566</v>
      </c>
      <c r="V54" s="263">
        <f t="shared" si="2"/>
        <v>7.9023830828488402</v>
      </c>
      <c r="W54" s="263">
        <f t="shared" si="2"/>
        <v>8.6077636091084244</v>
      </c>
      <c r="DA54" s="70"/>
    </row>
    <row r="55" spans="1:105" ht="12" customHeight="1" x14ac:dyDescent="0.25">
      <c r="A55" s="60" t="s">
        <v>3104</v>
      </c>
      <c r="B55" s="264">
        <v>7.9349819704295168</v>
      </c>
      <c r="C55" s="264">
        <v>8.189110529846209</v>
      </c>
      <c r="D55" s="264">
        <v>8.2906592844954439</v>
      </c>
      <c r="E55" s="264">
        <v>8.0936195706362017</v>
      </c>
      <c r="F55" s="264">
        <v>9.3500180353134361</v>
      </c>
      <c r="G55" s="264">
        <v>9.4232241775208276</v>
      </c>
      <c r="H55" s="264">
        <v>11.21436950987167</v>
      </c>
      <c r="I55" s="264">
        <v>10.23564606810695</v>
      </c>
      <c r="J55" s="264">
        <v>11.23704782660999</v>
      </c>
      <c r="K55" s="264">
        <v>8.7915933601760514</v>
      </c>
      <c r="L55" s="264">
        <v>8.106134722318723</v>
      </c>
      <c r="M55" s="264">
        <v>8.8560065230917768</v>
      </c>
      <c r="N55" s="264">
        <v>8.5921435640657062</v>
      </c>
      <c r="O55" s="264">
        <v>8.2870270729043245</v>
      </c>
      <c r="P55" s="264">
        <v>8.49430704623685</v>
      </c>
      <c r="Q55" s="264">
        <v>8.7455848017494731</v>
      </c>
      <c r="R55" s="264">
        <v>9.5430283626059769</v>
      </c>
      <c r="S55" s="264">
        <v>9.2963084271867498</v>
      </c>
      <c r="T55" s="264">
        <v>8.9065582218022357</v>
      </c>
      <c r="U55" s="264">
        <v>7.4990721558993672</v>
      </c>
      <c r="V55" s="264">
        <v>6.6600888657840409</v>
      </c>
      <c r="W55" s="264">
        <v>7.3242560927743003</v>
      </c>
      <c r="DA55" s="72" t="s">
        <v>3234</v>
      </c>
    </row>
    <row r="56" spans="1:105" ht="12" customHeight="1" x14ac:dyDescent="0.25">
      <c r="A56" s="60" t="s">
        <v>3106</v>
      </c>
      <c r="B56" s="264">
        <v>1.7097838144837409</v>
      </c>
      <c r="C56" s="264">
        <v>1.703077203153488</v>
      </c>
      <c r="D56" s="264">
        <v>1.594117128570266</v>
      </c>
      <c r="E56" s="264">
        <v>1.4443008228417411</v>
      </c>
      <c r="F56" s="264">
        <v>1.5367457762984671</v>
      </c>
      <c r="G56" s="264">
        <v>1.53297012830466</v>
      </c>
      <c r="H56" s="264">
        <v>2.548733128910956</v>
      </c>
      <c r="I56" s="264">
        <v>1.5993048658154969</v>
      </c>
      <c r="J56" s="264">
        <v>2.082532947870031</v>
      </c>
      <c r="K56" s="264">
        <v>1.384000934033919</v>
      </c>
      <c r="L56" s="264">
        <v>1.514101367114266</v>
      </c>
      <c r="M56" s="264">
        <v>1.779754104108253</v>
      </c>
      <c r="N56" s="264">
        <v>1.729111611397171</v>
      </c>
      <c r="O56" s="264">
        <v>1.6326548753545469</v>
      </c>
      <c r="P56" s="264">
        <v>1.160691435978995</v>
      </c>
      <c r="Q56" s="264">
        <v>1.189524581200837</v>
      </c>
      <c r="R56" s="264">
        <v>1.516377718008983</v>
      </c>
      <c r="S56" s="264">
        <v>1.4772559506380789</v>
      </c>
      <c r="T56" s="264">
        <v>1.584943557678671</v>
      </c>
      <c r="U56" s="264">
        <v>1.4940112276488891</v>
      </c>
      <c r="V56" s="264">
        <v>1.242294217064799</v>
      </c>
      <c r="W56" s="264">
        <v>1.283507516334125</v>
      </c>
      <c r="DA56" s="72" t="s">
        <v>3235</v>
      </c>
    </row>
    <row r="57" spans="1:105" ht="12" customHeight="1" x14ac:dyDescent="0.25">
      <c r="A57" s="64" t="s">
        <v>30</v>
      </c>
      <c r="B57" s="231">
        <v>7.7201922887240718E-2</v>
      </c>
      <c r="C57" s="231">
        <v>9.5054346080765573E-2</v>
      </c>
      <c r="D57" s="231">
        <v>0.1004130077539199</v>
      </c>
      <c r="E57" s="231">
        <v>0.1222732399418329</v>
      </c>
      <c r="F57" s="231">
        <v>9.564663982345574E-2</v>
      </c>
      <c r="G57" s="231">
        <v>0.1461775448424544</v>
      </c>
      <c r="H57" s="231">
        <v>0.10899498742808821</v>
      </c>
      <c r="I57" s="231">
        <v>0.38406567070363762</v>
      </c>
      <c r="J57" s="231">
        <v>0.48091309217094852</v>
      </c>
      <c r="K57" s="231">
        <v>0.56292530062157098</v>
      </c>
      <c r="L57" s="231">
        <v>0.61074418662379726</v>
      </c>
      <c r="M57" s="231">
        <v>0.59571931179502857</v>
      </c>
      <c r="N57" s="231">
        <v>0.57590321915502318</v>
      </c>
      <c r="O57" s="231">
        <v>0.33938459659018838</v>
      </c>
      <c r="P57" s="231">
        <v>0.15538496303933169</v>
      </c>
      <c r="Q57" s="231">
        <v>0.1121848555861167</v>
      </c>
      <c r="R57" s="231">
        <v>0.27591095049284331</v>
      </c>
      <c r="S57" s="231">
        <v>0.29225315451353601</v>
      </c>
      <c r="T57" s="231">
        <v>0.28200953226949621</v>
      </c>
      <c r="U57" s="231">
        <v>0.33343659005891391</v>
      </c>
      <c r="V57" s="231">
        <v>8.9559535963748202E-2</v>
      </c>
      <c r="W57" s="231">
        <v>9.4318822152455031E-2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1.411308140220412E-2</v>
      </c>
      <c r="C59" s="231">
        <v>2.780322469346088E-2</v>
      </c>
      <c r="D59" s="231">
        <v>1.334988281492399E-2</v>
      </c>
      <c r="E59" s="231">
        <v>1.2772664848460669E-2</v>
      </c>
      <c r="F59" s="231">
        <v>1.2716195459592039E-2</v>
      </c>
      <c r="G59" s="231">
        <v>1.257514955119594E-2</v>
      </c>
      <c r="H59" s="231">
        <v>1.0626649996331309E-2</v>
      </c>
      <c r="I59" s="231">
        <v>1.2765357327244769E-2</v>
      </c>
      <c r="J59" s="231">
        <v>1.25590879376995E-2</v>
      </c>
      <c r="K59" s="231">
        <v>0</v>
      </c>
      <c r="L59" s="231">
        <v>1.275970255940863E-2</v>
      </c>
      <c r="M59" s="231">
        <v>1.281185113768047E-2</v>
      </c>
      <c r="N59" s="231">
        <v>1.276099530084268E-2</v>
      </c>
      <c r="O59" s="231">
        <v>0</v>
      </c>
      <c r="P59" s="231">
        <v>1.082101069340532E-2</v>
      </c>
      <c r="Q59" s="231">
        <v>7.5505493995597301E-3</v>
      </c>
      <c r="R59" s="231">
        <v>7.1797654989295924E-3</v>
      </c>
      <c r="S59" s="231">
        <v>6.8760530874935593E-3</v>
      </c>
      <c r="T59" s="231">
        <v>8.6848148380471567E-3</v>
      </c>
      <c r="U59" s="231">
        <v>8.5188401707428692E-3</v>
      </c>
      <c r="V59" s="231">
        <v>8.5510562491979483E-3</v>
      </c>
      <c r="W59" s="231">
        <v>1.4247592816257419E-2</v>
      </c>
      <c r="DA59" s="73" t="s">
        <v>3238</v>
      </c>
    </row>
    <row r="60" spans="1:105" ht="12" customHeight="1" x14ac:dyDescent="0.25">
      <c r="A60" s="64" t="s">
        <v>160</v>
      </c>
      <c r="B60" s="231">
        <v>6.2160922826413688E-2</v>
      </c>
      <c r="C60" s="231">
        <v>1.533731551441043E-2</v>
      </c>
      <c r="D60" s="231">
        <v>1.4725053519809191E-2</v>
      </c>
      <c r="E60" s="231">
        <v>1.4067510995030711E-2</v>
      </c>
      <c r="F60" s="231">
        <v>1.398375354021782E-2</v>
      </c>
      <c r="G60" s="231">
        <v>1.3818012774125791E-2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1.188272425772104E-2</v>
      </c>
      <c r="Q60" s="231">
        <v>1.2617925009896089E-2</v>
      </c>
      <c r="R60" s="231">
        <v>1.2124309208311619E-2</v>
      </c>
      <c r="S60" s="231">
        <v>3.7011307963689331E-4</v>
      </c>
      <c r="T60" s="231">
        <v>2.6148409315641561E-4</v>
      </c>
      <c r="U60" s="231">
        <v>3.0281300489884552E-4</v>
      </c>
      <c r="V60" s="231">
        <v>3.160311469530286E-3</v>
      </c>
      <c r="W60" s="231">
        <v>3.4151675247834209E-3</v>
      </c>
      <c r="DA60" s="73" t="s">
        <v>3239</v>
      </c>
    </row>
    <row r="61" spans="1:105" ht="12" customHeight="1" x14ac:dyDescent="0.25">
      <c r="A61" s="64" t="s">
        <v>70</v>
      </c>
      <c r="B61" s="231">
        <v>1.5704962963854131E-2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1.319921097227033</v>
      </c>
      <c r="I62" s="231">
        <v>0</v>
      </c>
      <c r="J62" s="231">
        <v>0.3299796420262423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5.3585648904004709E-4</v>
      </c>
      <c r="R62" s="231">
        <v>5.0608668409332723E-4</v>
      </c>
      <c r="S62" s="231">
        <v>2.9769804946671281E-5</v>
      </c>
      <c r="T62" s="231">
        <v>1.1907921978667169E-4</v>
      </c>
      <c r="U62" s="231">
        <v>1.1907921978752811E-4</v>
      </c>
      <c r="V62" s="231">
        <v>0</v>
      </c>
      <c r="W62" s="231">
        <v>3.2878589631240532E-4</v>
      </c>
      <c r="DA62" s="73" t="s">
        <v>3241</v>
      </c>
    </row>
    <row r="63" spans="1:105" ht="12" customHeight="1" x14ac:dyDescent="0.25">
      <c r="A63" s="64" t="s">
        <v>162</v>
      </c>
      <c r="B63" s="231">
        <v>1.540602924404028</v>
      </c>
      <c r="C63" s="231">
        <v>1.5648823168648509</v>
      </c>
      <c r="D63" s="231">
        <v>1.4656291844816129</v>
      </c>
      <c r="E63" s="231">
        <v>1.2951874070564171</v>
      </c>
      <c r="F63" s="231">
        <v>1.4143991874752011</v>
      </c>
      <c r="G63" s="231">
        <v>1.3603994211368839</v>
      </c>
      <c r="H63" s="231">
        <v>1.1091903942595041</v>
      </c>
      <c r="I63" s="231">
        <v>1.2024738377846149</v>
      </c>
      <c r="J63" s="231">
        <v>1.25908112573514</v>
      </c>
      <c r="K63" s="231">
        <v>0.82107563341234746</v>
      </c>
      <c r="L63" s="231">
        <v>0.89059747793106048</v>
      </c>
      <c r="M63" s="231">
        <v>1.1712229411755439</v>
      </c>
      <c r="N63" s="231">
        <v>1.1404473969413049</v>
      </c>
      <c r="O63" s="231">
        <v>1.293270278764358</v>
      </c>
      <c r="P63" s="231">
        <v>0.98260273798853659</v>
      </c>
      <c r="Q63" s="231">
        <v>1.056635394716225</v>
      </c>
      <c r="R63" s="231">
        <v>1.220656606124805</v>
      </c>
      <c r="S63" s="231">
        <v>1.177726860152466</v>
      </c>
      <c r="T63" s="231">
        <v>1.2938686472581851</v>
      </c>
      <c r="U63" s="231">
        <v>1.1516339051945459</v>
      </c>
      <c r="V63" s="231">
        <v>1.141023313382322</v>
      </c>
      <c r="W63" s="231">
        <v>1.171197147944316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1057.4482598184779</v>
      </c>
      <c r="C68" s="263">
        <v>1021.4851146138971</v>
      </c>
      <c r="D68" s="263">
        <v>1001.086684262084</v>
      </c>
      <c r="E68" s="263">
        <v>993.62020938612989</v>
      </c>
      <c r="F68" s="263">
        <v>1008.883223797563</v>
      </c>
      <c r="G68" s="263">
        <v>985.57066020541959</v>
      </c>
      <c r="H68" s="263">
        <v>945.35319212476759</v>
      </c>
      <c r="I68" s="263">
        <v>939.11938002613567</v>
      </c>
      <c r="J68" s="263">
        <v>938.94269171881115</v>
      </c>
      <c r="K68" s="263">
        <v>908.2672847776862</v>
      </c>
      <c r="L68" s="263">
        <v>826.86987125278358</v>
      </c>
      <c r="M68" s="263">
        <v>839.92894703442914</v>
      </c>
      <c r="N68" s="263">
        <v>762.68027510033119</v>
      </c>
      <c r="O68" s="263">
        <v>775.75731221299054</v>
      </c>
      <c r="P68" s="263">
        <v>758.45298619745506</v>
      </c>
      <c r="Q68" s="263">
        <v>713.4185561756243</v>
      </c>
      <c r="R68" s="263">
        <v>764.41631476725365</v>
      </c>
      <c r="S68" s="263">
        <v>725.76256393263702</v>
      </c>
      <c r="T68" s="263">
        <v>717.37279092776964</v>
      </c>
      <c r="U68" s="263">
        <v>652.28204507021098</v>
      </c>
      <c r="V68" s="263">
        <v>668.36520977769385</v>
      </c>
      <c r="W68" s="263">
        <v>635.76132442873291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0.99999999999999967</v>
      </c>
      <c r="D73" s="234">
        <f t="shared" si="3"/>
        <v>1</v>
      </c>
      <c r="E73" s="234">
        <f t="shared" si="3"/>
        <v>1</v>
      </c>
      <c r="F73" s="234">
        <f t="shared" si="3"/>
        <v>1.0000000000000002</v>
      </c>
      <c r="G73" s="234">
        <f t="shared" si="3"/>
        <v>0.99999999999999989</v>
      </c>
      <c r="H73" s="234">
        <f t="shared" si="3"/>
        <v>1.0000000000000004</v>
      </c>
      <c r="I73" s="234">
        <f t="shared" si="3"/>
        <v>1</v>
      </c>
      <c r="J73" s="234">
        <f t="shared" si="3"/>
        <v>1.0000000000000004</v>
      </c>
      <c r="K73" s="234">
        <f t="shared" si="3"/>
        <v>0.99999999999999989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1.0000000000000002</v>
      </c>
      <c r="P73" s="234">
        <f t="shared" si="3"/>
        <v>0.99999999999999967</v>
      </c>
      <c r="Q73" s="234">
        <f t="shared" si="3"/>
        <v>1</v>
      </c>
      <c r="R73" s="234">
        <f t="shared" si="3"/>
        <v>0.99999999999999978</v>
      </c>
      <c r="S73" s="234">
        <f t="shared" si="3"/>
        <v>0.99999999999999956</v>
      </c>
      <c r="T73" s="234">
        <f t="shared" si="3"/>
        <v>1</v>
      </c>
      <c r="U73" s="234">
        <f t="shared" si="3"/>
        <v>0.99999999999999978</v>
      </c>
      <c r="V73" s="234">
        <f t="shared" si="3"/>
        <v>0.99999999999999956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1.3804754172600924E-2</v>
      </c>
      <c r="C78" s="302">
        <f t="shared" si="8"/>
        <v>1.3865366992738083E-2</v>
      </c>
      <c r="D78" s="302">
        <f t="shared" si="8"/>
        <v>1.3651902552004188E-2</v>
      </c>
      <c r="E78" s="302">
        <f t="shared" si="8"/>
        <v>1.3947918567699216E-2</v>
      </c>
      <c r="F78" s="302">
        <f t="shared" si="8"/>
        <v>1.4143731173786527E-2</v>
      </c>
      <c r="G78" s="302">
        <f t="shared" si="8"/>
        <v>1.4215576416546838E-2</v>
      </c>
      <c r="H78" s="302">
        <f t="shared" si="8"/>
        <v>1.3958892677246039E-2</v>
      </c>
      <c r="I78" s="302">
        <f t="shared" si="8"/>
        <v>1.4049719744836663E-2</v>
      </c>
      <c r="J78" s="302">
        <f t="shared" si="8"/>
        <v>1.4166508784291159E-2</v>
      </c>
      <c r="K78" s="302">
        <f t="shared" si="8"/>
        <v>1.3757206778403171E-2</v>
      </c>
      <c r="L78" s="302">
        <f t="shared" si="8"/>
        <v>1.3282273420550305E-2</v>
      </c>
      <c r="M78" s="302">
        <f t="shared" si="8"/>
        <v>1.4120232420784968E-2</v>
      </c>
      <c r="N78" s="302">
        <f t="shared" si="8"/>
        <v>1.4001450116198496E-2</v>
      </c>
      <c r="O78" s="302">
        <f t="shared" si="8"/>
        <v>1.3987859441184346E-2</v>
      </c>
      <c r="P78" s="302">
        <f t="shared" si="8"/>
        <v>1.4065281676276391E-2</v>
      </c>
      <c r="Q78" s="302">
        <f t="shared" si="8"/>
        <v>1.3978585250791429E-2</v>
      </c>
      <c r="R78" s="302">
        <f t="shared" si="8"/>
        <v>1.4013978257420855E-2</v>
      </c>
      <c r="S78" s="302">
        <f t="shared" si="8"/>
        <v>1.3788504532991628E-2</v>
      </c>
      <c r="T78" s="302">
        <f t="shared" si="8"/>
        <v>1.3656311436673348E-2</v>
      </c>
      <c r="U78" s="302">
        <f t="shared" si="8"/>
        <v>1.2970075724536437E-2</v>
      </c>
      <c r="V78" s="302">
        <f t="shared" si="8"/>
        <v>1.229558937959877E-2</v>
      </c>
      <c r="W78" s="302">
        <f t="shared" si="8"/>
        <v>1.2325243543658567E-2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0.14108580290027045</v>
      </c>
      <c r="C79" s="303">
        <f t="shared" si="9"/>
        <v>0.14325589672950442</v>
      </c>
      <c r="D79" s="303">
        <f t="shared" si="9"/>
        <v>0.14755286441814619</v>
      </c>
      <c r="E79" s="303">
        <f t="shared" si="9"/>
        <v>0.14462196877026331</v>
      </c>
      <c r="F79" s="303">
        <f t="shared" si="9"/>
        <v>0.14534721516734081</v>
      </c>
      <c r="G79" s="303">
        <f t="shared" si="9"/>
        <v>0.14597807298587698</v>
      </c>
      <c r="H79" s="303">
        <f t="shared" si="9"/>
        <v>0.1714468686866277</v>
      </c>
      <c r="I79" s="303">
        <f t="shared" si="9"/>
        <v>0.14926474664738834</v>
      </c>
      <c r="J79" s="303">
        <f t="shared" si="9"/>
        <v>0.14803076674039969</v>
      </c>
      <c r="K79" s="303">
        <f t="shared" si="9"/>
        <v>0.14520566447960209</v>
      </c>
      <c r="L79" s="303">
        <f t="shared" si="9"/>
        <v>0.13808861182492194</v>
      </c>
      <c r="M79" s="303">
        <f t="shared" si="9"/>
        <v>0.15128076454102804</v>
      </c>
      <c r="N79" s="303">
        <f t="shared" si="9"/>
        <v>0.14960587072086387</v>
      </c>
      <c r="O79" s="303">
        <f t="shared" si="9"/>
        <v>0.14757406567972092</v>
      </c>
      <c r="P79" s="303">
        <f t="shared" si="9"/>
        <v>0.14255411699128334</v>
      </c>
      <c r="Q79" s="303">
        <f t="shared" si="9"/>
        <v>0.1358696456126719</v>
      </c>
      <c r="R79" s="303">
        <f t="shared" si="9"/>
        <v>0.14282147972230991</v>
      </c>
      <c r="S79" s="303">
        <f t="shared" si="9"/>
        <v>0.14295241494910016</v>
      </c>
      <c r="T79" s="303">
        <f t="shared" si="9"/>
        <v>0.14775729778534574</v>
      </c>
      <c r="U79" s="303">
        <f t="shared" si="9"/>
        <v>0.15033945607264315</v>
      </c>
      <c r="V79" s="303">
        <f t="shared" si="9"/>
        <v>0.14340325004960952</v>
      </c>
      <c r="W79" s="303">
        <f t="shared" si="9"/>
        <v>0.14382024575506711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0.48814407179822367</v>
      </c>
      <c r="C80" s="303">
        <f t="shared" si="10"/>
        <v>0.49682127086703087</v>
      </c>
      <c r="D80" s="303">
        <f t="shared" si="10"/>
        <v>0.49159714111276004</v>
      </c>
      <c r="E80" s="303">
        <f t="shared" si="10"/>
        <v>0.49735803481487917</v>
      </c>
      <c r="F80" s="303">
        <f t="shared" si="10"/>
        <v>0.49360481136842527</v>
      </c>
      <c r="G80" s="303">
        <f t="shared" si="10"/>
        <v>0.4963360809116229</v>
      </c>
      <c r="H80" s="303">
        <f t="shared" si="10"/>
        <v>0.48541100166088502</v>
      </c>
      <c r="I80" s="303">
        <f t="shared" si="10"/>
        <v>0.49935336770491251</v>
      </c>
      <c r="J80" s="303">
        <f t="shared" si="10"/>
        <v>0.50536631277973665</v>
      </c>
      <c r="K80" s="303">
        <f t="shared" si="10"/>
        <v>0.49719617566961782</v>
      </c>
      <c r="L80" s="303">
        <f t="shared" si="10"/>
        <v>0.51861827247037995</v>
      </c>
      <c r="M80" s="303">
        <f t="shared" si="10"/>
        <v>0.50971551386387459</v>
      </c>
      <c r="N80" s="303">
        <f t="shared" si="10"/>
        <v>0.5130404340785647</v>
      </c>
      <c r="O80" s="303">
        <f t="shared" si="10"/>
        <v>0.50877004567394957</v>
      </c>
      <c r="P80" s="303">
        <f t="shared" si="10"/>
        <v>0.50544601648026466</v>
      </c>
      <c r="Q80" s="303">
        <f t="shared" si="10"/>
        <v>0.50920208156637836</v>
      </c>
      <c r="R80" s="303">
        <f t="shared" si="10"/>
        <v>0.50614231419942812</v>
      </c>
      <c r="S80" s="303">
        <f t="shared" si="10"/>
        <v>0.51039529551606544</v>
      </c>
      <c r="T80" s="303">
        <f t="shared" si="10"/>
        <v>0.50766282447647471</v>
      </c>
      <c r="U80" s="303">
        <f t="shared" si="10"/>
        <v>0.50666136280035212</v>
      </c>
      <c r="V80" s="303">
        <f t="shared" si="10"/>
        <v>0.49930914110844704</v>
      </c>
      <c r="W80" s="303">
        <f t="shared" si="10"/>
        <v>0.50724752052731148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0.48814407179822367</v>
      </c>
      <c r="C81" s="304">
        <f t="shared" si="11"/>
        <v>0.49682127086703087</v>
      </c>
      <c r="D81" s="304">
        <f t="shared" si="11"/>
        <v>0.49159714111276004</v>
      </c>
      <c r="E81" s="304">
        <f t="shared" si="11"/>
        <v>0.49735803481487917</v>
      </c>
      <c r="F81" s="304">
        <f t="shared" si="11"/>
        <v>0.49360481136842527</v>
      </c>
      <c r="G81" s="304">
        <f t="shared" si="11"/>
        <v>0.4963360809116229</v>
      </c>
      <c r="H81" s="304">
        <f t="shared" si="11"/>
        <v>0.48541100166088502</v>
      </c>
      <c r="I81" s="304">
        <f t="shared" si="11"/>
        <v>0.49935336770491251</v>
      </c>
      <c r="J81" s="304">
        <f t="shared" si="11"/>
        <v>0.50536631277973665</v>
      </c>
      <c r="K81" s="304">
        <f t="shared" si="11"/>
        <v>0.49719617566961782</v>
      </c>
      <c r="L81" s="304">
        <f t="shared" si="11"/>
        <v>0.51861827247037995</v>
      </c>
      <c r="M81" s="304">
        <f t="shared" si="11"/>
        <v>0.50971551386387459</v>
      </c>
      <c r="N81" s="304">
        <f t="shared" si="11"/>
        <v>0.5130404340785647</v>
      </c>
      <c r="O81" s="304">
        <f t="shared" si="11"/>
        <v>0.50877004567394957</v>
      </c>
      <c r="P81" s="304">
        <f t="shared" si="11"/>
        <v>0.50544601648026466</v>
      </c>
      <c r="Q81" s="304">
        <f t="shared" si="11"/>
        <v>0.50920208156637836</v>
      </c>
      <c r="R81" s="304">
        <f t="shared" si="11"/>
        <v>0.50614231419942812</v>
      </c>
      <c r="S81" s="304">
        <f t="shared" si="11"/>
        <v>0.51039529551606544</v>
      </c>
      <c r="T81" s="304">
        <f t="shared" si="11"/>
        <v>0.50766282447647471</v>
      </c>
      <c r="U81" s="304">
        <f t="shared" si="11"/>
        <v>0.50666136280035212</v>
      </c>
      <c r="V81" s="304">
        <f t="shared" si="11"/>
        <v>0.49930914110844704</v>
      </c>
      <c r="W81" s="304">
        <f t="shared" si="11"/>
        <v>0.50724752052731148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1.4101008110255827E-2</v>
      </c>
      <c r="C83" s="303">
        <f t="shared" si="13"/>
        <v>1.4276163815163532E-2</v>
      </c>
      <c r="D83" s="303">
        <f t="shared" si="13"/>
        <v>1.4243841619561545E-2</v>
      </c>
      <c r="E83" s="303">
        <f t="shared" si="13"/>
        <v>1.3494724976562388E-2</v>
      </c>
      <c r="F83" s="303">
        <f t="shared" si="13"/>
        <v>1.4275182167939852E-2</v>
      </c>
      <c r="G83" s="303">
        <f t="shared" si="13"/>
        <v>1.4570056217776593E-2</v>
      </c>
      <c r="H83" s="303">
        <f t="shared" si="13"/>
        <v>1.9198371073189096E-2</v>
      </c>
      <c r="I83" s="303">
        <f t="shared" si="13"/>
        <v>1.5361662312516353E-2</v>
      </c>
      <c r="J83" s="303">
        <f t="shared" si="13"/>
        <v>1.8126970242880708E-2</v>
      </c>
      <c r="K83" s="303">
        <f t="shared" si="13"/>
        <v>1.4411741625407939E-2</v>
      </c>
      <c r="L83" s="303">
        <f t="shared" si="13"/>
        <v>1.6125302553843264E-2</v>
      </c>
      <c r="M83" s="303">
        <f t="shared" si="13"/>
        <v>1.814263165239105E-2</v>
      </c>
      <c r="N83" s="303">
        <f t="shared" si="13"/>
        <v>1.9301342412260458E-2</v>
      </c>
      <c r="O83" s="303">
        <f t="shared" si="13"/>
        <v>1.7960599453069152E-2</v>
      </c>
      <c r="P83" s="303">
        <f t="shared" si="13"/>
        <v>1.6260811136682492E-2</v>
      </c>
      <c r="Q83" s="303">
        <f t="shared" si="13"/>
        <v>1.7628200792813267E-2</v>
      </c>
      <c r="R83" s="303">
        <f t="shared" si="13"/>
        <v>1.9266856663509236E-2</v>
      </c>
      <c r="S83" s="303">
        <f t="shared" si="13"/>
        <v>1.9556298165472503E-2</v>
      </c>
      <c r="T83" s="303">
        <f t="shared" si="13"/>
        <v>1.969454062524564E-2</v>
      </c>
      <c r="U83" s="303">
        <f t="shared" si="13"/>
        <v>1.9451145278179975E-2</v>
      </c>
      <c r="V83" s="303">
        <f t="shared" si="13"/>
        <v>1.6657458825685638E-2</v>
      </c>
      <c r="W83" s="303">
        <f t="shared" si="13"/>
        <v>1.8121852346137536E-2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6.7990269380651027E-3</v>
      </c>
      <c r="C84" s="304">
        <f t="shared" si="14"/>
        <v>6.9942067500712813E-3</v>
      </c>
      <c r="D84" s="304">
        <f t="shared" si="14"/>
        <v>7.2656106963827315E-3</v>
      </c>
      <c r="E84" s="304">
        <f t="shared" si="14"/>
        <v>7.1685558172059349E-3</v>
      </c>
      <c r="F84" s="304">
        <f t="shared" si="14"/>
        <v>7.612648267009115E-3</v>
      </c>
      <c r="G84" s="304">
        <f t="shared" si="14"/>
        <v>7.8451182557366921E-3</v>
      </c>
      <c r="H84" s="304">
        <f t="shared" si="14"/>
        <v>8.2494070903102231E-3</v>
      </c>
      <c r="I84" s="304">
        <f t="shared" si="14"/>
        <v>8.1644034014654709E-3</v>
      </c>
      <c r="J84" s="304">
        <f t="shared" si="14"/>
        <v>8.9906319710097368E-3</v>
      </c>
      <c r="K84" s="304">
        <f t="shared" si="14"/>
        <v>7.8135369989154116E-3</v>
      </c>
      <c r="L84" s="304">
        <f t="shared" si="14"/>
        <v>8.5735997060428538E-3</v>
      </c>
      <c r="M84" s="304">
        <f t="shared" si="14"/>
        <v>9.6115575732927099E-3</v>
      </c>
      <c r="N84" s="304">
        <f t="shared" si="14"/>
        <v>1.0261342797648733E-2</v>
      </c>
      <c r="O84" s="304">
        <f t="shared" si="14"/>
        <v>9.3511189185722793E-3</v>
      </c>
      <c r="P84" s="304">
        <f t="shared" si="14"/>
        <v>9.7999620673327008E-3</v>
      </c>
      <c r="Q84" s="304">
        <f t="shared" si="14"/>
        <v>1.0561173915432452E-2</v>
      </c>
      <c r="R84" s="304">
        <f t="shared" si="14"/>
        <v>1.1008159702008777E-2</v>
      </c>
      <c r="S84" s="304">
        <f t="shared" si="14"/>
        <v>1.1203886181731279E-2</v>
      </c>
      <c r="T84" s="304">
        <f t="shared" si="14"/>
        <v>1.0686653802338445E-2</v>
      </c>
      <c r="U84" s="304">
        <f t="shared" si="14"/>
        <v>1.0124579721537609E-2</v>
      </c>
      <c r="V84" s="304">
        <f t="shared" si="14"/>
        <v>8.6406426059812014E-3</v>
      </c>
      <c r="W84" s="304">
        <f t="shared" si="14"/>
        <v>9.6898187110803641E-3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7.301981172190726E-3</v>
      </c>
      <c r="C85" s="304">
        <f t="shared" si="15"/>
        <v>7.2819570650922479E-3</v>
      </c>
      <c r="D85" s="304">
        <f t="shared" si="15"/>
        <v>6.9782309231788148E-3</v>
      </c>
      <c r="E85" s="304">
        <f t="shared" si="15"/>
        <v>6.3261691593564538E-3</v>
      </c>
      <c r="F85" s="304">
        <f t="shared" si="15"/>
        <v>6.662533900930738E-3</v>
      </c>
      <c r="G85" s="304">
        <f t="shared" si="15"/>
        <v>6.7249379620399003E-3</v>
      </c>
      <c r="H85" s="304">
        <f t="shared" si="15"/>
        <v>1.0948963982878875E-2</v>
      </c>
      <c r="I85" s="304">
        <f t="shared" si="15"/>
        <v>7.197258911050883E-3</v>
      </c>
      <c r="J85" s="304">
        <f t="shared" si="15"/>
        <v>9.1363382718709692E-3</v>
      </c>
      <c r="K85" s="304">
        <f t="shared" si="15"/>
        <v>6.598204626492527E-3</v>
      </c>
      <c r="L85" s="304">
        <f t="shared" si="15"/>
        <v>7.5517028478004102E-3</v>
      </c>
      <c r="M85" s="304">
        <f t="shared" si="15"/>
        <v>8.5310740790983421E-3</v>
      </c>
      <c r="N85" s="304">
        <f t="shared" si="15"/>
        <v>9.0399996146117226E-3</v>
      </c>
      <c r="O85" s="304">
        <f t="shared" si="15"/>
        <v>8.6094805344968748E-3</v>
      </c>
      <c r="P85" s="304">
        <f t="shared" si="15"/>
        <v>6.4608490693497909E-3</v>
      </c>
      <c r="Q85" s="304">
        <f t="shared" si="15"/>
        <v>7.0670268773808153E-3</v>
      </c>
      <c r="R85" s="304">
        <f t="shared" si="15"/>
        <v>8.2586969615004568E-3</v>
      </c>
      <c r="S85" s="304">
        <f t="shared" si="15"/>
        <v>8.3524119837412262E-3</v>
      </c>
      <c r="T85" s="304">
        <f t="shared" si="15"/>
        <v>9.0078868229071987E-3</v>
      </c>
      <c r="U85" s="304">
        <f t="shared" si="15"/>
        <v>9.3265655566423678E-3</v>
      </c>
      <c r="V85" s="304">
        <f t="shared" si="15"/>
        <v>8.0168162197044365E-3</v>
      </c>
      <c r="W85" s="304">
        <f t="shared" si="15"/>
        <v>8.4320336350571703E-3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3.0989298945501764E-3</v>
      </c>
      <c r="C87" s="303">
        <f t="shared" si="17"/>
        <v>3.1821942505560466E-3</v>
      </c>
      <c r="D87" s="303">
        <f t="shared" si="17"/>
        <v>3.2554611559193346E-3</v>
      </c>
      <c r="E87" s="303">
        <f t="shared" si="17"/>
        <v>3.1430941762482893E-3</v>
      </c>
      <c r="F87" s="303">
        <f t="shared" si="17"/>
        <v>3.5510498038112855E-3</v>
      </c>
      <c r="G87" s="303">
        <f t="shared" si="17"/>
        <v>3.616053726672713E-3</v>
      </c>
      <c r="H87" s="303">
        <f t="shared" si="17"/>
        <v>4.4482129530819771E-3</v>
      </c>
      <c r="I87" s="303">
        <f t="shared" si="17"/>
        <v>4.0070327124069813E-3</v>
      </c>
      <c r="J87" s="303">
        <f t="shared" si="17"/>
        <v>4.3963413384523501E-3</v>
      </c>
      <c r="K87" s="303">
        <f t="shared" si="17"/>
        <v>3.6498056446724971E-3</v>
      </c>
      <c r="L87" s="303">
        <f t="shared" si="17"/>
        <v>3.6099087971990297E-3</v>
      </c>
      <c r="M87" s="303">
        <f t="shared" si="17"/>
        <v>3.8355956998901001E-3</v>
      </c>
      <c r="N87" s="303">
        <f t="shared" si="17"/>
        <v>4.0597422254637014E-3</v>
      </c>
      <c r="O87" s="303">
        <f t="shared" si="17"/>
        <v>3.9355085958075568E-3</v>
      </c>
      <c r="P87" s="303">
        <f t="shared" si="17"/>
        <v>4.0433895480033863E-3</v>
      </c>
      <c r="Q87" s="303">
        <f t="shared" si="17"/>
        <v>4.4407521381820267E-3</v>
      </c>
      <c r="R87" s="303">
        <f t="shared" si="17"/>
        <v>4.5316514617417198E-3</v>
      </c>
      <c r="S87" s="303">
        <f t="shared" si="17"/>
        <v>4.5828551373698996E-3</v>
      </c>
      <c r="T87" s="303">
        <f t="shared" si="17"/>
        <v>4.4860833391945146E-3</v>
      </c>
      <c r="U87" s="303">
        <f t="shared" si="17"/>
        <v>4.2237389133641928E-3</v>
      </c>
      <c r="V87" s="303">
        <f t="shared" si="17"/>
        <v>3.8366846273303412E-3</v>
      </c>
      <c r="W87" s="303">
        <f t="shared" si="17"/>
        <v>4.2544635214953686E-3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2.5495645399025986E-3</v>
      </c>
      <c r="C88" s="304">
        <f t="shared" si="18"/>
        <v>2.6343354118030246E-3</v>
      </c>
      <c r="D88" s="304">
        <f t="shared" si="18"/>
        <v>2.7304531867773552E-3</v>
      </c>
      <c r="E88" s="304">
        <f t="shared" si="18"/>
        <v>2.6671441454503113E-3</v>
      </c>
      <c r="F88" s="304">
        <f t="shared" si="18"/>
        <v>3.0497933347757443E-3</v>
      </c>
      <c r="G88" s="304">
        <f t="shared" si="18"/>
        <v>3.1101022812527832E-3</v>
      </c>
      <c r="H88" s="304">
        <f t="shared" si="18"/>
        <v>3.6244664465330959E-3</v>
      </c>
      <c r="I88" s="304">
        <f t="shared" si="18"/>
        <v>3.4655461485661623E-3</v>
      </c>
      <c r="J88" s="304">
        <f t="shared" si="18"/>
        <v>3.708967926148578E-3</v>
      </c>
      <c r="K88" s="304">
        <f t="shared" si="18"/>
        <v>3.1533889956573856E-3</v>
      </c>
      <c r="L88" s="304">
        <f t="shared" si="18"/>
        <v>3.0417556048880274E-3</v>
      </c>
      <c r="M88" s="304">
        <f t="shared" si="18"/>
        <v>3.1937594055378741E-3</v>
      </c>
      <c r="N88" s="304">
        <f t="shared" si="18"/>
        <v>3.3796168626089012E-3</v>
      </c>
      <c r="O88" s="304">
        <f t="shared" si="18"/>
        <v>3.2877733831808329E-3</v>
      </c>
      <c r="P88" s="304">
        <f t="shared" si="18"/>
        <v>3.5573068594002676E-3</v>
      </c>
      <c r="Q88" s="304">
        <f t="shared" si="18"/>
        <v>3.9090635956831564E-3</v>
      </c>
      <c r="R88" s="304">
        <f t="shared" si="18"/>
        <v>3.9103074897166076E-3</v>
      </c>
      <c r="S88" s="304">
        <f t="shared" si="18"/>
        <v>3.9544605053642903E-3</v>
      </c>
      <c r="T88" s="304">
        <f t="shared" si="18"/>
        <v>3.8083739857469514E-3</v>
      </c>
      <c r="U88" s="304">
        <f t="shared" si="18"/>
        <v>3.5220537304193125E-3</v>
      </c>
      <c r="V88" s="304">
        <f t="shared" si="18"/>
        <v>3.2335385794528913E-3</v>
      </c>
      <c r="W88" s="304">
        <f t="shared" si="18"/>
        <v>3.6200785458170865E-3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5.4936535464757802E-4</v>
      </c>
      <c r="C89" s="304">
        <f t="shared" si="19"/>
        <v>5.4785883875302181E-4</v>
      </c>
      <c r="D89" s="304">
        <f t="shared" si="19"/>
        <v>5.2500796914197942E-4</v>
      </c>
      <c r="E89" s="304">
        <f t="shared" si="19"/>
        <v>4.7595003079797793E-4</v>
      </c>
      <c r="F89" s="304">
        <f t="shared" si="19"/>
        <v>5.0125646903554125E-4</v>
      </c>
      <c r="G89" s="304">
        <f t="shared" si="19"/>
        <v>5.0595144541993003E-4</v>
      </c>
      <c r="H89" s="304">
        <f t="shared" si="19"/>
        <v>8.2374650654888073E-4</v>
      </c>
      <c r="I89" s="304">
        <f t="shared" si="19"/>
        <v>5.4148656384081864E-4</v>
      </c>
      <c r="J89" s="304">
        <f t="shared" si="19"/>
        <v>6.8737341230377198E-4</v>
      </c>
      <c r="K89" s="304">
        <f t="shared" si="19"/>
        <v>4.964166490151119E-4</v>
      </c>
      <c r="L89" s="304">
        <f t="shared" si="19"/>
        <v>5.6815319231100236E-4</v>
      </c>
      <c r="M89" s="304">
        <f t="shared" si="19"/>
        <v>6.4183629435222587E-4</v>
      </c>
      <c r="N89" s="304">
        <f t="shared" si="19"/>
        <v>6.8012536285480063E-4</v>
      </c>
      <c r="O89" s="304">
        <f t="shared" si="19"/>
        <v>6.4773521262672382E-4</v>
      </c>
      <c r="P89" s="304">
        <f t="shared" si="19"/>
        <v>4.860826886031189E-4</v>
      </c>
      <c r="Q89" s="304">
        <f t="shared" si="19"/>
        <v>5.3168854249886982E-4</v>
      </c>
      <c r="R89" s="304">
        <f t="shared" si="19"/>
        <v>6.2134397202511264E-4</v>
      </c>
      <c r="S89" s="304">
        <f t="shared" si="19"/>
        <v>6.2839463200560931E-4</v>
      </c>
      <c r="T89" s="304">
        <f t="shared" si="19"/>
        <v>6.777093534475634E-4</v>
      </c>
      <c r="U89" s="304">
        <f t="shared" si="19"/>
        <v>7.0168518294488045E-4</v>
      </c>
      <c r="V89" s="304">
        <f t="shared" si="19"/>
        <v>6.0314604787744988E-4</v>
      </c>
      <c r="W89" s="304">
        <f t="shared" si="19"/>
        <v>6.3438497567828284E-4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0.33976543312409896</v>
      </c>
      <c r="C91" s="303">
        <f t="shared" si="21"/>
        <v>0.32859910734500686</v>
      </c>
      <c r="D91" s="303">
        <f t="shared" si="21"/>
        <v>0.32969878914160861</v>
      </c>
      <c r="E91" s="303">
        <f t="shared" si="21"/>
        <v>0.32743425869434761</v>
      </c>
      <c r="F91" s="303">
        <f t="shared" si="21"/>
        <v>0.32907801031869649</v>
      </c>
      <c r="G91" s="303">
        <f t="shared" si="21"/>
        <v>0.32528415974150393</v>
      </c>
      <c r="H91" s="303">
        <f t="shared" si="21"/>
        <v>0.30553665294897037</v>
      </c>
      <c r="I91" s="303">
        <f t="shared" si="21"/>
        <v>0.31796347087793914</v>
      </c>
      <c r="J91" s="303">
        <f t="shared" si="21"/>
        <v>0.30991310011423984</v>
      </c>
      <c r="K91" s="303">
        <f t="shared" si="21"/>
        <v>0.32577940580229636</v>
      </c>
      <c r="L91" s="303">
        <f t="shared" si="21"/>
        <v>0.31027563093310551</v>
      </c>
      <c r="M91" s="303">
        <f t="shared" si="21"/>
        <v>0.3029052618220312</v>
      </c>
      <c r="N91" s="303">
        <f t="shared" si="21"/>
        <v>0.29999116044664864</v>
      </c>
      <c r="O91" s="303">
        <f t="shared" si="21"/>
        <v>0.30777192115626867</v>
      </c>
      <c r="P91" s="303">
        <f t="shared" si="21"/>
        <v>0.31763038416748945</v>
      </c>
      <c r="Q91" s="303">
        <f t="shared" si="21"/>
        <v>0.31888073463916317</v>
      </c>
      <c r="R91" s="303">
        <f t="shared" si="21"/>
        <v>0.31322371969558999</v>
      </c>
      <c r="S91" s="303">
        <f t="shared" si="21"/>
        <v>0.30872463169899994</v>
      </c>
      <c r="T91" s="303">
        <f t="shared" si="21"/>
        <v>0.306742942337066</v>
      </c>
      <c r="U91" s="303">
        <f t="shared" si="21"/>
        <v>0.30635422121092387</v>
      </c>
      <c r="V91" s="303">
        <f t="shared" si="21"/>
        <v>0.32449787600932833</v>
      </c>
      <c r="W91" s="303">
        <f t="shared" si="21"/>
        <v>0.31423067430632973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2.1715799255618995</v>
      </c>
      <c r="C96" s="322">
        <f>IF(C$5=0,0,C$5/OIS_fec!C$5)</f>
        <v>2.1369547708191243</v>
      </c>
      <c r="D96" s="322">
        <f>IF(D$5=0,0,D$5/OIS_fec!D$5)</f>
        <v>2.147193840741263</v>
      </c>
      <c r="E96" s="322">
        <f>IF(E$5=0,0,E$5/OIS_fec!E$5)</f>
        <v>2.157407927935123</v>
      </c>
      <c r="F96" s="322">
        <f>IF(F$5=0,0,F$5/OIS_fec!F$5)</f>
        <v>2.1214632155089386</v>
      </c>
      <c r="G96" s="322">
        <f>IF(G$5=0,0,G$5/OIS_fec!G$5)</f>
        <v>2.123540620278666</v>
      </c>
      <c r="H96" s="322">
        <f>IF(H$5=0,0,H$5/OIS_fec!H$5)</f>
        <v>2.0910601122879608</v>
      </c>
      <c r="I96" s="322">
        <f>IF(I$5=0,0,I$5/OIS_fec!I$5)</f>
        <v>2.0858456427181085</v>
      </c>
      <c r="J96" s="322">
        <f>IF(J$5=0,0,J$5/OIS_fec!J$5)</f>
        <v>1.9633944032881732</v>
      </c>
      <c r="K96" s="322">
        <f>IF(K$5=0,0,K$5/OIS_fec!K$5)</f>
        <v>2.14471810899028</v>
      </c>
      <c r="L96" s="322">
        <f>IF(L$5=0,0,L$5/OIS_fec!L$5)</f>
        <v>1.9436909193220273</v>
      </c>
      <c r="M96" s="322">
        <f>IF(M$5=0,0,M$5/OIS_fec!M$5)</f>
        <v>2.1328256445022196</v>
      </c>
      <c r="N96" s="322">
        <f>IF(N$5=0,0,N$5/OIS_fec!N$5)</f>
        <v>2.0254318977162669</v>
      </c>
      <c r="O96" s="322">
        <f>IF(O$5=0,0,O$5/OIS_fec!O$5)</f>
        <v>2.0199699015898274</v>
      </c>
      <c r="P96" s="322">
        <f>IF(P$5=0,0,P$5/OIS_fec!P$5)</f>
        <v>2.0052968958848494</v>
      </c>
      <c r="Q96" s="322">
        <f>IF(Q$5=0,0,Q$5/OIS_fec!Q$5)</f>
        <v>1.8811053321371936</v>
      </c>
      <c r="R96" s="322">
        <f>IF(R$5=0,0,R$5/OIS_fec!R$5)</f>
        <v>1.9389490336593891</v>
      </c>
      <c r="S96" s="322">
        <f>IF(S$5=0,0,S$5/OIS_fec!S$5)</f>
        <v>1.892926048707116</v>
      </c>
      <c r="T96" s="322">
        <f>IF(T$5=0,0,T$5/OIS_fec!T$5)</f>
        <v>1.8790859505337665</v>
      </c>
      <c r="U96" s="322">
        <f>IF(U$5=0,0,U$5/OIS_fec!U$5)</f>
        <v>1.855822558861443</v>
      </c>
      <c r="V96" s="322">
        <f>IF(V$5=0,0,V$5/OIS_fec!V$5)</f>
        <v>1.8373551033396458</v>
      </c>
      <c r="W96" s="322">
        <f>IF(W$5=0,0,W$5/OIS_fec!W$5)</f>
        <v>1.7600199085456534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2.1114804459416479</v>
      </c>
      <c r="C101" s="334">
        <f>IF(C$10=0,0,C$10/OIS_fec!C$10)</f>
        <v>2.0365627084760174</v>
      </c>
      <c r="D101" s="334">
        <f>IF(D$10=0,0,D$10/OIS_fec!D$10)</f>
        <v>1.9970771946082271</v>
      </c>
      <c r="E101" s="334">
        <f>IF(E$10=0,0,E$10/OIS_fec!E$10)</f>
        <v>2.0481404525353568</v>
      </c>
      <c r="F101" s="334">
        <f>IF(F$10=0,0,F$10/OIS_fec!F$10)</f>
        <v>2.0515613839286373</v>
      </c>
      <c r="G101" s="334">
        <f>IF(G$10=0,0,G$10/OIS_fec!G$10)</f>
        <v>2.0653102040205398</v>
      </c>
      <c r="H101" s="334">
        <f>IF(H$10=0,0,H$10/OIS_fec!H$10)</f>
        <v>2.0103806283016539</v>
      </c>
      <c r="I101" s="334">
        <f>IF(I$10=0,0,I$10/OIS_fec!I$10)</f>
        <v>2.0007927443385634</v>
      </c>
      <c r="J101" s="334">
        <f>IF(J$10=0,0,J$10/OIS_fec!J$10)</f>
        <v>1.9777664152807459</v>
      </c>
      <c r="K101" s="334">
        <f>IF(K$10=0,0,K$10/OIS_fec!K$10)</f>
        <v>2.0400930972784876</v>
      </c>
      <c r="L101" s="334">
        <f>IF(L$10=0,0,L$10/OIS_fec!L$10)</f>
        <v>1.809356458538294</v>
      </c>
      <c r="M101" s="334">
        <f>IF(M$10=0,0,M$10/OIS_fec!M$10)</f>
        <v>2.0514585325260275</v>
      </c>
      <c r="N101" s="334">
        <f>IF(N$10=0,0,N$10/OIS_fec!N$10)</f>
        <v>1.9428673367014055</v>
      </c>
      <c r="O101" s="334">
        <f>IF(O$10=0,0,O$10/OIS_fec!O$10)</f>
        <v>1.9398783314351935</v>
      </c>
      <c r="P101" s="334">
        <f>IF(P$10=0,0,P$10/OIS_fec!P$10)</f>
        <v>1.9488164281056435</v>
      </c>
      <c r="Q101" s="334">
        <f>IF(Q$10=0,0,Q$10/OIS_fec!Q$10)</f>
        <v>1.8527281650608829</v>
      </c>
      <c r="R101" s="334">
        <f>IF(R$10=0,0,R$10/OIS_fec!R$10)</f>
        <v>1.8983106264579392</v>
      </c>
      <c r="S101" s="334">
        <f>IF(S$10=0,0,S$10/OIS_fec!S$10)</f>
        <v>1.8123291671341095</v>
      </c>
      <c r="T101" s="334">
        <f>IF(T$10=0,0,T$10/OIS_fec!T$10)</f>
        <v>1.7685876794404725</v>
      </c>
      <c r="U101" s="334">
        <f>IF(U$10=0,0,U$10/OIS_fec!U$10)</f>
        <v>1.6386956982389247</v>
      </c>
      <c r="V101" s="334">
        <f>IF(V$10=0,0,V$10/OIS_fec!V$10)</f>
        <v>1.5249955698274975</v>
      </c>
      <c r="W101" s="334">
        <f>IF(W$10=0,0,W$10/OIS_fec!W$10)</f>
        <v>1.4614359348252817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1.9220843437521669</v>
      </c>
      <c r="C102" s="350">
        <f>IF(C$16=0,0,C$16/OIS_fec!C$16)</f>
        <v>1.9787076514124977</v>
      </c>
      <c r="D102" s="350">
        <f>IF(D$16=0,0,D$16/OIS_fec!D$16)</f>
        <v>2.1938874277562714</v>
      </c>
      <c r="E102" s="350">
        <f>IF(E$16=0,0,E$16/OIS_fec!E$16)</f>
        <v>2.1179675364875914</v>
      </c>
      <c r="F102" s="350">
        <f>IF(F$16=0,0,F$16/OIS_fec!F$16)</f>
        <v>2.0141487639107418</v>
      </c>
      <c r="G102" s="350">
        <f>IF(G$16=0,0,G$16/OIS_fec!G$16)</f>
        <v>1.9995860455945906</v>
      </c>
      <c r="H102" s="350">
        <f>IF(H$16=0,0,H$16/OIS_fec!H$16)</f>
        <v>2.0618089966450466</v>
      </c>
      <c r="I102" s="350">
        <f>IF(I$16=0,0,I$16/OIS_fec!I$16)</f>
        <v>1.9361257449174123</v>
      </c>
      <c r="J102" s="350">
        <f>IF(J$16=0,0,J$16/OIS_fec!J$16)</f>
        <v>1.4009574701662177</v>
      </c>
      <c r="K102" s="350">
        <f>IF(K$16=0,0,K$16/OIS_fec!K$16)</f>
        <v>1.9630680280688386</v>
      </c>
      <c r="L102" s="350">
        <f>IF(L$16=0,0,L$16/OIS_fec!L$16)</f>
        <v>1.3317661447619655</v>
      </c>
      <c r="M102" s="350">
        <f>IF(M$16=0,0,M$16/OIS_fec!M$16)</f>
        <v>1.9606286147579994</v>
      </c>
      <c r="N102" s="350">
        <f>IF(N$16=0,0,N$16/OIS_fec!N$16)</f>
        <v>1.743218335811227</v>
      </c>
      <c r="O102" s="350">
        <f>IF(O$16=0,0,O$16/OIS_fec!O$16)</f>
        <v>1.7461817720460615</v>
      </c>
      <c r="P102" s="350">
        <f>IF(P$16=0,0,P$16/OIS_fec!P$16)</f>
        <v>1.7055701211776493</v>
      </c>
      <c r="Q102" s="350">
        <f>IF(Q$16=0,0,Q$16/OIS_fec!Q$16)</f>
        <v>1.3157862581666928</v>
      </c>
      <c r="R102" s="350">
        <f>IF(R$16=0,0,R$16/OIS_fec!R$16)</f>
        <v>1.4454062345767795</v>
      </c>
      <c r="S102" s="350">
        <f>IF(S$16=0,0,S$16/OIS_fec!S$16)</f>
        <v>1.4247150269091053</v>
      </c>
      <c r="T102" s="350">
        <f>IF(T$16=0,0,T$16/OIS_fec!T$16)</f>
        <v>1.5226545911033149</v>
      </c>
      <c r="U102" s="350">
        <f>IF(U$16=0,0,U$16/OIS_fec!U$16)</f>
        <v>1.6227606204431755</v>
      </c>
      <c r="V102" s="350">
        <f>IF(V$16=0,0,V$16/OIS_fec!V$16)</f>
        <v>1.5823379447164492</v>
      </c>
      <c r="W102" s="350">
        <f>IF(W$16=0,0,W$16/OIS_fec!W$16)</f>
        <v>1.4475064766069579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2.7580173144854498</v>
      </c>
      <c r="C103" s="350">
        <f>IF(C$27=0,0,C$27/OIS_fec!C$27)</f>
        <v>2.7367279326405778</v>
      </c>
      <c r="D103" s="350">
        <f>IF(D$27=0,0,D$27/OIS_fec!D$27)</f>
        <v>2.718670479185239</v>
      </c>
      <c r="E103" s="350">
        <f>IF(E$27=0,0,E$27/OIS_fec!E$27)</f>
        <v>2.7026924853202021</v>
      </c>
      <c r="F103" s="350">
        <f>IF(F$27=0,0,F$27/OIS_fec!F$27)</f>
        <v>2.6764193430750023</v>
      </c>
      <c r="G103" s="350">
        <f>IF(G$27=0,0,G$27/OIS_fec!G$27)</f>
        <v>2.6957988644974318</v>
      </c>
      <c r="H103" s="350">
        <f>IF(H$27=0,0,H$27/OIS_fec!H$27)</f>
        <v>2.6447853755696258</v>
      </c>
      <c r="I103" s="350">
        <f>IF(I$27=0,0,I$27/OIS_fec!I$27)</f>
        <v>2.6708832471940096</v>
      </c>
      <c r="J103" s="350">
        <f>IF(J$27=0,0,J$27/OIS_fec!J$27)</f>
        <v>2.6645005374311586</v>
      </c>
      <c r="K103" s="350">
        <f>IF(K$27=0,0,K$27/OIS_fec!K$27)</f>
        <v>2.7114958922951375</v>
      </c>
      <c r="L103" s="350">
        <f>IF(L$27=0,0,L$27/OIS_fec!L$27)</f>
        <v>2.6933451236893635</v>
      </c>
      <c r="M103" s="350">
        <f>IF(M$27=0,0,M$27/OIS_fec!M$27)</f>
        <v>2.7479138832505607</v>
      </c>
      <c r="N103" s="350">
        <f>IF(N$27=0,0,N$27/OIS_fec!N$27)</f>
        <v>2.6844661140119825</v>
      </c>
      <c r="O103" s="350">
        <f>IF(O$27=0,0,O$27/OIS_fec!O$27)</f>
        <v>2.6713497920837477</v>
      </c>
      <c r="P103" s="350">
        <f>IF(P$27=0,0,P$27/OIS_fec!P$27)</f>
        <v>2.6871926726083637</v>
      </c>
      <c r="Q103" s="350">
        <f>IF(Q$27=0,0,Q$27/OIS_fec!Q$27)</f>
        <v>2.6685613690151184</v>
      </c>
      <c r="R103" s="350">
        <f>IF(R$27=0,0,R$27/OIS_fec!R$27)</f>
        <v>2.7058148497361771</v>
      </c>
      <c r="S103" s="350">
        <f>IF(S$27=0,0,S$27/OIS_fec!S$27)</f>
        <v>2.6633595341570433</v>
      </c>
      <c r="T103" s="350">
        <f>IF(T$27=0,0,T$27/OIS_fec!T$27)</f>
        <v>2.6102685774944456</v>
      </c>
      <c r="U103" s="350">
        <f>IF(U$27=0,0,U$27/OIS_fec!U$27)</f>
        <v>2.5946786633357988</v>
      </c>
      <c r="V103" s="350">
        <f>IF(V$27=0,0,V$27/OIS_fec!V$27)</f>
        <v>2.6247793759507019</v>
      </c>
      <c r="W103" s="350">
        <f>IF(W$27=0,0,W$27/OIS_fec!W$27)</f>
        <v>2.5662235886013973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1.9002656706040826</v>
      </c>
      <c r="C104" s="350">
        <f>IF(C$35=0,0,C$35/OIS_fec!C$35)</f>
        <v>1.8480090983464905</v>
      </c>
      <c r="D104" s="350">
        <f>IF(D$35=0,0,D$35/OIS_fec!D$35)</f>
        <v>1.7530205780292365</v>
      </c>
      <c r="E104" s="350">
        <f>IF(E$35=0,0,E$35/OIS_fec!E$35)</f>
        <v>1.6812362916188106</v>
      </c>
      <c r="F104" s="350">
        <f>IF(F$35=0,0,F$35/OIS_fec!F$35)</f>
        <v>1.5650977747420136</v>
      </c>
      <c r="G104" s="350">
        <f>IF(G$35=0,0,G$35/OIS_fec!G$35)</f>
        <v>1.5607617474237532</v>
      </c>
      <c r="H104" s="350">
        <f>IF(H$35=0,0,H$35/OIS_fec!H$35)</f>
        <v>1.6619026050985697</v>
      </c>
      <c r="I104" s="350">
        <f>IF(I$35=0,0,I$35/OIS_fec!I$35)</f>
        <v>1.4870249154837945</v>
      </c>
      <c r="J104" s="350">
        <f>IF(J$35=0,0,J$35/OIS_fec!J$35)</f>
        <v>1.6338913529701522</v>
      </c>
      <c r="K104" s="350">
        <f>IF(K$35=0,0,K$35/OIS_fec!K$35)</f>
        <v>1.5137811098115832</v>
      </c>
      <c r="L104" s="350">
        <f>IF(L$35=0,0,L$35/OIS_fec!L$35)</f>
        <v>1.7679770237713215</v>
      </c>
      <c r="M104" s="350">
        <f>IF(M$35=0,0,M$35/OIS_fec!M$35)</f>
        <v>1.908193997701964</v>
      </c>
      <c r="N104" s="350">
        <f>IF(N$35=0,0,N$35/OIS_fec!N$35)</f>
        <v>1.8784146229049101</v>
      </c>
      <c r="O104" s="350">
        <f>IF(O$35=0,0,O$35/OIS_fec!O$35)</f>
        <v>1.8097721657208732</v>
      </c>
      <c r="P104" s="350">
        <f>IF(P$35=0,0,P$35/OIS_fec!P$35)</f>
        <v>1.4170713350454078</v>
      </c>
      <c r="Q104" s="350">
        <f>IF(Q$35=0,0,Q$35/OIS_fec!Q$35)</f>
        <v>1.4126070575303888</v>
      </c>
      <c r="R104" s="350">
        <f>IF(R$35=0,0,R$35/OIS_fec!R$35)</f>
        <v>1.5813931516564579</v>
      </c>
      <c r="S104" s="350">
        <f>IF(S$35=0,0,S$35/OIS_fec!S$35)</f>
        <v>1.5723347229076701</v>
      </c>
      <c r="T104" s="350">
        <f>IF(T$35=0,0,T$35/OIS_fec!T$35)</f>
        <v>1.6791636370287213</v>
      </c>
      <c r="U104" s="350">
        <f>IF(U$35=0,0,U$35/OIS_fec!U$35)</f>
        <v>1.7881352332962439</v>
      </c>
      <c r="V104" s="350">
        <f>IF(V$35=0,0,V$35/OIS_fec!V$35)</f>
        <v>1.6434343828127369</v>
      </c>
      <c r="W104" s="350">
        <f>IF(W$35=0,0,W$35/OIS_fec!W$35)</f>
        <v>1.5772611853097507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0.79333096847703111</v>
      </c>
      <c r="C105" s="350">
        <f>IF(C$54=0,0,C$54/OIS_fec!C$54)</f>
        <v>0.73678221310554004</v>
      </c>
      <c r="D105" s="350">
        <f>IF(D$54=0,0,D$54/OIS_fec!D$54)</f>
        <v>0.72750299374107241</v>
      </c>
      <c r="E105" s="350">
        <f>IF(E$54=0,0,E$54/OIS_fec!E$54)</f>
        <v>0.74567671137091374</v>
      </c>
      <c r="F105" s="350">
        <f>IF(F$54=0,0,F$54/OIS_fec!F$54)</f>
        <v>0.77619234819204164</v>
      </c>
      <c r="G105" s="350">
        <f>IF(G$54=0,0,G$54/OIS_fec!G$54)</f>
        <v>0.78635468722343682</v>
      </c>
      <c r="H105" s="350">
        <f>IF(H$54=0,0,H$54/OIS_fec!H$54)</f>
        <v>0.90640679281510306</v>
      </c>
      <c r="I105" s="350">
        <f>IF(I$54=0,0,I$54/OIS_fec!I$54)</f>
        <v>0.84641812895820256</v>
      </c>
      <c r="J105" s="350">
        <f>IF(J$54=0,0,J$54/OIS_fec!J$54)</f>
        <v>0.91446767223520442</v>
      </c>
      <c r="K105" s="350">
        <f>IF(K$54=0,0,K$54/OIS_fec!K$54)</f>
        <v>0.85697649195040626</v>
      </c>
      <c r="L105" s="350">
        <f>IF(L$54=0,0,L$54/OIS_fec!L$54)</f>
        <v>0.82734342971663577</v>
      </c>
      <c r="M105" s="350">
        <f>IF(M$54=0,0,M$54/OIS_fec!M$54)</f>
        <v>0.86762469782448937</v>
      </c>
      <c r="N105" s="350">
        <f>IF(N$54=0,0,N$54/OIS_fec!N$54)</f>
        <v>0.83181710513003271</v>
      </c>
      <c r="O105" s="350">
        <f>IF(O$54=0,0,O$54/OIS_fec!O$54)</f>
        <v>0.82163722267237604</v>
      </c>
      <c r="P105" s="350">
        <f>IF(P$54=0,0,P$54/OIS_fec!P$54)</f>
        <v>0.7827184268521673</v>
      </c>
      <c r="Q105" s="350">
        <f>IF(Q$54=0,0,Q$54/OIS_fec!Q$54)</f>
        <v>0.79771271516400466</v>
      </c>
      <c r="R105" s="350">
        <f>IF(R$54=0,0,R$54/OIS_fec!R$54)</f>
        <v>0.83440713783259257</v>
      </c>
      <c r="S105" s="350">
        <f>IF(S$54=0,0,S$54/OIS_fec!S$54)</f>
        <v>0.81959521894847653</v>
      </c>
      <c r="T105" s="350">
        <f>IF(T$54=0,0,T$54/OIS_fec!T$54)</f>
        <v>0.79966647515121347</v>
      </c>
      <c r="U105" s="350">
        <f>IF(U$54=0,0,U$54/OIS_fec!U$54)</f>
        <v>0.73009115040968453</v>
      </c>
      <c r="V105" s="350">
        <f>IF(V$54=0,0,V$54/OIS_fec!V$54)</f>
        <v>0.6598999178389402</v>
      </c>
      <c r="W105" s="350">
        <f>IF(W$54=0,0,W$54/OIS_fec!W$54)</f>
        <v>0.68868372875816808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3.1024188000000015</v>
      </c>
      <c r="C106" s="350">
        <f>IF(C$68=0,0,C$68/OIS_fec!C$68)</f>
        <v>3.1024187999999997</v>
      </c>
      <c r="D106" s="350">
        <f>IF(D$68=0,0,D$68/OIS_fec!D$68)</f>
        <v>3.1024187999999984</v>
      </c>
      <c r="E106" s="350">
        <f>IF(E$68=0,0,E$68/OIS_fec!E$68)</f>
        <v>3.1024188000000001</v>
      </c>
      <c r="F106" s="350">
        <f>IF(F$68=0,0,F$68/OIS_fec!F$68)</f>
        <v>3.1024187999999984</v>
      </c>
      <c r="G106" s="350">
        <f>IF(G$68=0,0,G$68/OIS_fec!G$68)</f>
        <v>3.1024188000000001</v>
      </c>
      <c r="H106" s="350">
        <f>IF(H$68=0,0,H$68/OIS_fec!H$68)</f>
        <v>3.1024188000000001</v>
      </c>
      <c r="I106" s="350">
        <f>IF(I$68=0,0,I$68/OIS_fec!I$68)</f>
        <v>3.1024188000000001</v>
      </c>
      <c r="J106" s="350">
        <f>IF(J$68=0,0,J$68/OIS_fec!J$68)</f>
        <v>3.1024187999999997</v>
      </c>
      <c r="K106" s="350">
        <f>IF(K$68=0,0,K$68/OIS_fec!K$68)</f>
        <v>3.1024187999999997</v>
      </c>
      <c r="L106" s="350">
        <f>IF(L$68=0,0,L$68/OIS_fec!L$68)</f>
        <v>3.1024187999999993</v>
      </c>
      <c r="M106" s="350">
        <f>IF(M$68=0,0,M$68/OIS_fec!M$68)</f>
        <v>3.1024188000000001</v>
      </c>
      <c r="N106" s="350">
        <f>IF(N$68=0,0,N$68/OIS_fec!N$68)</f>
        <v>3.0371436747997023</v>
      </c>
      <c r="O106" s="350">
        <f>IF(O$68=0,0,O$68/OIS_fec!O$68)</f>
        <v>3.0430848994471948</v>
      </c>
      <c r="P106" s="350">
        <f>IF(P$68=0,0,P$68/OIS_fec!P$68)</f>
        <v>3.0290451009457229</v>
      </c>
      <c r="Q106" s="350">
        <f>IF(Q$68=0,0,Q$68/OIS_fec!Q$68)</f>
        <v>3.0161255926962043</v>
      </c>
      <c r="R106" s="350">
        <f>IF(R$68=0,0,R$68/OIS_fec!R$68)</f>
        <v>3.0361737924661383</v>
      </c>
      <c r="S106" s="350">
        <f>IF(S$68=0,0,S$68/OIS_fec!S$68)</f>
        <v>3.0065744925374687</v>
      </c>
      <c r="T106" s="350">
        <f>IF(T$68=0,0,T$68/OIS_fec!T$68)</f>
        <v>2.9290694010086362</v>
      </c>
      <c r="U106" s="350">
        <f>IF(U$68=0,0,U$68/OIS_fec!U$68)</f>
        <v>2.8756775236658343</v>
      </c>
      <c r="V106" s="350">
        <f>IF(V$68=0,0,V$68/OIS_fec!V$68)</f>
        <v>2.9134239602749163</v>
      </c>
      <c r="W106" s="350">
        <f>IF(W$68=0,0,W$68/OIS_fec!W$68)</f>
        <v>2.8721795297189701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1369AB-53F4-4527-8653-80617CD65223}"/>
</file>

<file path=customXml/itemProps2.xml><?xml version="1.0" encoding="utf-8"?>
<ds:datastoreItem xmlns:ds="http://schemas.openxmlformats.org/officeDocument/2006/customXml" ds:itemID="{9DB2EE8A-17B8-4BE2-9F84-81F17609F4E6}"/>
</file>

<file path=customXml/itemProps3.xml><?xml version="1.0" encoding="utf-8"?>
<ds:datastoreItem xmlns:ds="http://schemas.openxmlformats.org/officeDocument/2006/customXml" ds:itemID="{96856F03-586E-4859-8A3F-0EAD588E9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2024-05-20T16:54:11Z</dcterms:created>
  <dcterms:modified xsi:type="dcterms:W3CDTF">2024-05-20T16:54:12Z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